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26BEBBD5-0FB1-4B30-9281-0F706F614863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Log'!$A$1:$G$1891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A104" i="11" l="1"/>
  <c r="G33" i="7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9" i="8"/>
  <c r="B12" i="8"/>
  <c r="B11" i="8"/>
  <c r="B10" i="8"/>
  <c r="B8" i="8"/>
  <c r="B7" i="8"/>
  <c r="B13" i="8"/>
  <c r="B14" i="8"/>
  <c r="B15" i="8"/>
  <c r="B16" i="8"/>
  <c r="B17" i="8"/>
  <c r="B18" i="8"/>
  <c r="B19" i="8"/>
  <c r="Z83" i="11"/>
  <c r="Y83" i="11"/>
  <c r="V84" i="11" s="1"/>
  <c r="U83" i="11"/>
  <c r="T83" i="11"/>
  <c r="Q84" i="11" s="1"/>
  <c r="P83" i="11"/>
  <c r="O83" i="11"/>
  <c r="L84" i="11" s="1"/>
  <c r="K83" i="11"/>
  <c r="J83" i="11"/>
  <c r="H84" i="11" s="1"/>
  <c r="E83" i="11"/>
  <c r="D83" i="11"/>
  <c r="D2" i="11" s="1"/>
  <c r="B20" i="8"/>
  <c r="B21" i="8"/>
  <c r="B22" i="8"/>
  <c r="B23" i="8"/>
  <c r="B24" i="8"/>
  <c r="J34" i="5"/>
  <c r="E34" i="5"/>
  <c r="O16" i="5"/>
  <c r="J16" i="5"/>
  <c r="E16" i="5"/>
  <c r="B25" i="8"/>
  <c r="B26" i="8"/>
  <c r="B28" i="8"/>
  <c r="B27" i="8"/>
  <c r="B29" i="8"/>
  <c r="B32" i="8"/>
  <c r="B33" i="8"/>
  <c r="B31" i="8"/>
  <c r="B35" i="8"/>
  <c r="B30" i="8"/>
  <c r="B34" i="8"/>
  <c r="B36" i="8"/>
  <c r="B37" i="8"/>
  <c r="B38" i="8"/>
  <c r="B39" i="8"/>
  <c r="B40" i="8"/>
  <c r="B41" i="8"/>
  <c r="B43" i="8"/>
  <c r="B44" i="8"/>
  <c r="B42" i="8"/>
  <c r="B46" i="8"/>
  <c r="B47" i="8"/>
  <c r="B51" i="8"/>
  <c r="B55" i="8"/>
  <c r="B45" i="8"/>
  <c r="B48" i="8"/>
  <c r="B40" i="2"/>
  <c r="E82" i="11"/>
  <c r="D82" i="11"/>
  <c r="B49" i="8"/>
  <c r="B54" i="8"/>
  <c r="B52" i="8"/>
  <c r="B56" i="8"/>
  <c r="B50" i="8"/>
  <c r="B53" i="8"/>
  <c r="B62" i="8"/>
  <c r="B58" i="8"/>
  <c r="B59" i="8"/>
  <c r="B57" i="8"/>
  <c r="B60" i="8"/>
  <c r="B61" i="8"/>
  <c r="B63" i="8"/>
  <c r="B64" i="8"/>
  <c r="B65" i="8"/>
  <c r="B66" i="8"/>
  <c r="B74" i="8"/>
  <c r="B73" i="8"/>
  <c r="B72" i="8"/>
  <c r="B71" i="8"/>
  <c r="B70" i="8"/>
  <c r="B69" i="8"/>
  <c r="B68" i="8"/>
  <c r="B67" i="8"/>
  <c r="G83" i="11" l="1"/>
  <c r="A7" i="11"/>
  <c r="A9" i="11"/>
  <c r="A11" i="11"/>
  <c r="A13" i="11"/>
  <c r="A14" i="11"/>
  <c r="A16" i="11"/>
  <c r="A18" i="11"/>
  <c r="A19" i="11"/>
  <c r="A21" i="11"/>
  <c r="A23" i="11"/>
  <c r="A25" i="11"/>
  <c r="A27" i="11"/>
  <c r="A28" i="11"/>
  <c r="A30" i="11"/>
  <c r="A32" i="11"/>
  <c r="A34" i="11"/>
  <c r="A36" i="11"/>
  <c r="A37" i="11"/>
  <c r="A39" i="11"/>
  <c r="A41" i="11"/>
  <c r="A43" i="11"/>
  <c r="A45" i="11"/>
  <c r="A47" i="11"/>
  <c r="A48" i="11"/>
  <c r="A50" i="11"/>
  <c r="A52" i="11"/>
  <c r="A54" i="11"/>
  <c r="A56" i="11"/>
  <c r="A58" i="11"/>
  <c r="A60" i="11"/>
  <c r="A61" i="11"/>
  <c r="A63" i="11"/>
  <c r="A65" i="11"/>
  <c r="A67" i="11"/>
  <c r="A69" i="11"/>
  <c r="A71" i="11"/>
  <c r="A73" i="11"/>
  <c r="A74" i="11"/>
  <c r="A76" i="11"/>
  <c r="A79" i="11"/>
  <c r="A80" i="11"/>
  <c r="A82" i="11"/>
  <c r="A83" i="11"/>
  <c r="A8" i="11"/>
  <c r="A10" i="11"/>
  <c r="A12" i="11"/>
  <c r="A15" i="11"/>
  <c r="A17" i="11"/>
  <c r="A20" i="11"/>
  <c r="A22" i="11"/>
  <c r="A24" i="11"/>
  <c r="A26" i="11"/>
  <c r="A29" i="11"/>
  <c r="A31" i="11"/>
  <c r="A33" i="11"/>
  <c r="A35" i="11"/>
  <c r="A38" i="11"/>
  <c r="A40" i="11"/>
  <c r="A42" i="11"/>
  <c r="A44" i="11"/>
  <c r="A46" i="11"/>
  <c r="A49" i="11"/>
  <c r="A51" i="11"/>
  <c r="A53" i="11"/>
  <c r="A55" i="11"/>
  <c r="A57" i="11"/>
  <c r="A59" i="11"/>
  <c r="A62" i="11"/>
  <c r="A64" i="11"/>
  <c r="A66" i="11"/>
  <c r="A68" i="11"/>
  <c r="A70" i="11"/>
  <c r="A72" i="11"/>
  <c r="A75" i="11"/>
  <c r="A77" i="11"/>
  <c r="A78" i="11"/>
  <c r="A81" i="11"/>
  <c r="F83" i="11"/>
  <c r="D84" i="11" s="1"/>
  <c r="B77" i="8"/>
  <c r="B76" i="8"/>
  <c r="B78" i="8"/>
  <c r="B79" i="8"/>
  <c r="B80" i="8"/>
  <c r="B81" i="8"/>
  <c r="B82" i="8"/>
  <c r="B75" i="8"/>
  <c r="B83" i="8"/>
  <c r="B84" i="8"/>
  <c r="B85" i="8"/>
  <c r="B86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89" i="8"/>
  <c r="B88" i="8"/>
  <c r="B91" i="8"/>
  <c r="B90" i="8"/>
  <c r="B94" i="8"/>
  <c r="B93" i="8"/>
  <c r="B87" i="8"/>
  <c r="F14" i="2"/>
  <c r="F2" i="2" s="1"/>
  <c r="B9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4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890" i="7"/>
  <c r="G1889" i="7" s="1"/>
  <c r="G1888" i="7" s="1"/>
  <c r="G1887" i="7" s="1"/>
  <c r="G1886" i="7" s="1"/>
  <c r="G1885" i="7" s="1"/>
  <c r="G1884" i="7" s="1"/>
  <c r="G1883" i="7" s="1"/>
  <c r="G1882" i="7" s="1"/>
  <c r="G1881" i="7" s="1"/>
  <c r="G1880" i="7" s="1"/>
  <c r="G1879" i="7" s="1"/>
  <c r="G1878" i="7" s="1"/>
  <c r="G1877" i="7" s="1"/>
  <c r="G1876" i="7" s="1"/>
  <c r="G1875" i="7" s="1"/>
  <c r="G1874" i="7" s="1"/>
  <c r="G1873" i="7" s="1"/>
  <c r="G1872" i="7" s="1"/>
  <c r="G1871" i="7" s="1"/>
  <c r="G1870" i="7" s="1"/>
  <c r="G1869" i="7" s="1"/>
  <c r="G1868" i="7" s="1"/>
  <c r="G1867" i="7" s="1"/>
  <c r="G1866" i="7" s="1"/>
  <c r="G1865" i="7" s="1"/>
  <c r="G1864" i="7" s="1"/>
  <c r="G1863" i="7" s="1"/>
  <c r="G1862" i="7" s="1"/>
  <c r="G1861" i="7" s="1"/>
  <c r="G1860" i="7" s="1"/>
  <c r="G1859" i="7" s="1"/>
  <c r="G1858" i="7" s="1"/>
  <c r="G1857" i="7" s="1"/>
  <c r="G1856" i="7" s="1"/>
  <c r="G1855" i="7" s="1"/>
  <c r="G1854" i="7" s="1"/>
  <c r="G1853" i="7" s="1"/>
  <c r="G1852" i="7" s="1"/>
  <c r="G1851" i="7" s="1"/>
  <c r="G1850" i="7" s="1"/>
  <c r="G1849" i="7" s="1"/>
  <c r="G1848" i="7" s="1"/>
  <c r="G1847" i="7" s="1"/>
  <c r="G1846" i="7" s="1"/>
  <c r="G1845" i="7" s="1"/>
  <c r="G1844" i="7" s="1"/>
  <c r="G1843" i="7" s="1"/>
  <c r="G1842" i="7" s="1"/>
  <c r="G1841" i="7" s="1"/>
  <c r="G1840" i="7" s="1"/>
  <c r="G1839" i="7" s="1"/>
  <c r="G1838" i="7" s="1"/>
  <c r="G1837" i="7" s="1"/>
  <c r="G1836" i="7" s="1"/>
  <c r="G1835" i="7" s="1"/>
  <c r="G1834" i="7" s="1"/>
  <c r="G1833" i="7" s="1"/>
  <c r="G1832" i="7" s="1"/>
  <c r="G1831" i="7" s="1"/>
  <c r="G1830" i="7" s="1"/>
  <c r="G1829" i="7" s="1"/>
  <c r="G1828" i="7" s="1"/>
  <c r="G1827" i="7" s="1"/>
  <c r="G1826" i="7" s="1"/>
  <c r="G1825" i="7" s="1"/>
  <c r="G1824" i="7" s="1"/>
  <c r="G1823" i="7" s="1"/>
  <c r="G1822" i="7" s="1"/>
  <c r="G1821" i="7" s="1"/>
  <c r="G1820" i="7" s="1"/>
  <c r="G1819" i="7" s="1"/>
  <c r="G1818" i="7" s="1"/>
  <c r="G1817" i="7" s="1"/>
  <c r="G1816" i="7" s="1"/>
  <c r="G1815" i="7" s="1"/>
  <c r="G1814" i="7" s="1"/>
  <c r="G1813" i="7" s="1"/>
  <c r="G1812" i="7" s="1"/>
  <c r="G1811" i="7" s="1"/>
  <c r="G1810" i="7" s="1"/>
  <c r="G1809" i="7" s="1"/>
  <c r="G1808" i="7" s="1"/>
  <c r="G1807" i="7" s="1"/>
  <c r="G1806" i="7" s="1"/>
  <c r="G1805" i="7" s="1"/>
  <c r="G1804" i="7" s="1"/>
  <c r="G1803" i="7" s="1"/>
  <c r="G1802" i="7" s="1"/>
  <c r="G1801" i="7" s="1"/>
  <c r="G1800" i="7" s="1"/>
  <c r="G1799" i="7" s="1"/>
  <c r="G1798" i="7" s="1"/>
  <c r="G1797" i="7" s="1"/>
  <c r="G1796" i="7" s="1"/>
  <c r="G1795" i="7" s="1"/>
  <c r="G1794" i="7" s="1"/>
  <c r="G1793" i="7" s="1"/>
  <c r="G1792" i="7" s="1"/>
  <c r="G1791" i="7" s="1"/>
  <c r="G1790" i="7" s="1"/>
  <c r="G1789" i="7" s="1"/>
  <c r="G1788" i="7" s="1"/>
  <c r="G1787" i="7" s="1"/>
  <c r="G1786" i="7" s="1"/>
  <c r="G1785" i="7" s="1"/>
  <c r="G1784" i="7" s="1"/>
  <c r="G1783" i="7" s="1"/>
  <c r="G1782" i="7" s="1"/>
  <c r="G1781" i="7" s="1"/>
  <c r="G1780" i="7" s="1"/>
  <c r="G1779" i="7" s="1"/>
  <c r="G1778" i="7" s="1"/>
  <c r="G1777" i="7" s="1"/>
  <c r="G1776" i="7" s="1"/>
  <c r="G1775" i="7" s="1"/>
  <c r="G1774" i="7" s="1"/>
  <c r="G1773" i="7" s="1"/>
  <c r="G1772" i="7" s="1"/>
  <c r="G1771" i="7" s="1"/>
  <c r="G1770" i="7" s="1"/>
  <c r="G1769" i="7" s="1"/>
  <c r="G1768" i="7" s="1"/>
  <c r="G1767" i="7" s="1"/>
  <c r="G1766" i="7" s="1"/>
  <c r="G1765" i="7" s="1"/>
  <c r="G1764" i="7" s="1"/>
  <c r="G1763" i="7" s="1"/>
  <c r="G1762" i="7" s="1"/>
  <c r="G1761" i="7" s="1"/>
  <c r="G1760" i="7" s="1"/>
  <c r="G1759" i="7" s="1"/>
  <c r="G1758" i="7" s="1"/>
  <c r="G1757" i="7" s="1"/>
  <c r="G1756" i="7" s="1"/>
  <c r="G1755" i="7" s="1"/>
  <c r="G1754" i="7" s="1"/>
  <c r="G1753" i="7" s="1"/>
  <c r="G1752" i="7" s="1"/>
  <c r="G1751" i="7" s="1"/>
  <c r="G1750" i="7" s="1"/>
  <c r="G1749" i="7" s="1"/>
  <c r="G1748" i="7" s="1"/>
  <c r="G1747" i="7" s="1"/>
  <c r="G1746" i="7" s="1"/>
  <c r="G1745" i="7" s="1"/>
  <c r="G1744" i="7" s="1"/>
  <c r="G1743" i="7" s="1"/>
  <c r="G1742" i="7" s="1"/>
  <c r="G1741" i="7" s="1"/>
  <c r="G1740" i="7" s="1"/>
  <c r="G1739" i="7" s="1"/>
  <c r="G1738" i="7" s="1"/>
  <c r="G1737" i="7" s="1"/>
  <c r="G1736" i="7" s="1"/>
  <c r="G1735" i="7" s="1"/>
  <c r="G1734" i="7" s="1"/>
  <c r="G1733" i="7" s="1"/>
  <c r="G1732" i="7" s="1"/>
  <c r="G1731" i="7" s="1"/>
  <c r="G1730" i="7" s="1"/>
  <c r="G1729" i="7" s="1"/>
  <c r="G1728" i="7" s="1"/>
  <c r="G1727" i="7" s="1"/>
  <c r="G1726" i="7" s="1"/>
  <c r="G1725" i="7" s="1"/>
  <c r="G1724" i="7" s="1"/>
  <c r="G1723" i="7" s="1"/>
  <c r="G1722" i="7" s="1"/>
  <c r="G1721" i="7" s="1"/>
  <c r="G1720" i="7" s="1"/>
  <c r="G1719" i="7" s="1"/>
  <c r="G1718" i="7" s="1"/>
  <c r="G1717" i="7" s="1"/>
  <c r="G1716" i="7" s="1"/>
  <c r="G1715" i="7" s="1"/>
  <c r="G1714" i="7" s="1"/>
  <c r="G1713" i="7" s="1"/>
  <c r="G1712" i="7" s="1"/>
  <c r="G1711" i="7" s="1"/>
  <c r="G1710" i="7" s="1"/>
  <c r="G1709" i="7" s="1"/>
  <c r="G1708" i="7" s="1"/>
  <c r="G1707" i="7" s="1"/>
  <c r="G1706" i="7" s="1"/>
  <c r="G1705" i="7" s="1"/>
  <c r="G1704" i="7" s="1"/>
  <c r="G1703" i="7" s="1"/>
  <c r="G1702" i="7" s="1"/>
  <c r="G1701" i="7" s="1"/>
  <c r="G1700" i="7" s="1"/>
  <c r="G1699" i="7" s="1"/>
  <c r="G1698" i="7" s="1"/>
  <c r="G1697" i="7" s="1"/>
  <c r="G1696" i="7" s="1"/>
  <c r="G1695" i="7" s="1"/>
  <c r="G1694" i="7" s="1"/>
  <c r="G1693" i="7" s="1"/>
  <c r="G1692" i="7" s="1"/>
  <c r="G1691" i="7" s="1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L3" i="2"/>
  <c r="O8" i="2"/>
  <c r="O9" i="11"/>
  <c r="P10" i="11" s="1"/>
  <c r="Y17" i="11"/>
  <c r="G8" i="11"/>
  <c r="F8" i="11"/>
  <c r="G9" i="11" s="1"/>
  <c r="K10" i="11"/>
  <c r="T19" i="11"/>
  <c r="A88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135" i="7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A92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43" i="6" l="1"/>
  <c r="F39" i="6"/>
  <c r="F35" i="6"/>
  <c r="F30" i="6"/>
  <c r="F26" i="6"/>
  <c r="F22" i="6"/>
  <c r="F18" i="6"/>
  <c r="F14" i="6"/>
  <c r="F9" i="6"/>
  <c r="F42" i="6"/>
  <c r="F38" i="6"/>
  <c r="F34" i="6"/>
  <c r="F29" i="6"/>
  <c r="F25" i="6"/>
  <c r="F21" i="6"/>
  <c r="F17" i="6"/>
  <c r="F41" i="6"/>
  <c r="F37" i="6"/>
  <c r="F33" i="6"/>
  <c r="F28" i="6"/>
  <c r="F24" i="6"/>
  <c r="F20" i="6"/>
  <c r="F16" i="6"/>
  <c r="F11" i="6"/>
  <c r="F7" i="6"/>
  <c r="F12" i="6"/>
  <c r="F8" i="6"/>
  <c r="F40" i="6"/>
  <c r="F31" i="6"/>
  <c r="F27" i="6"/>
  <c r="F23" i="6"/>
  <c r="F19" i="6"/>
  <c r="F15" i="6"/>
  <c r="F10" i="6"/>
  <c r="F6" i="6"/>
  <c r="F5" i="6"/>
  <c r="F45" i="6"/>
  <c r="F36" i="6"/>
  <c r="Y18" i="11"/>
  <c r="Z18" i="11"/>
  <c r="T20" i="11"/>
  <c r="U20" i="11"/>
  <c r="K34" i="5"/>
  <c r="M34" i="5" s="1"/>
  <c r="F16" i="5"/>
  <c r="P16" i="5"/>
  <c r="H29" i="5"/>
  <c r="F34" i="5"/>
  <c r="H34" i="5" s="1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1107" i="7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M27" i="5"/>
  <c r="L27" i="5"/>
  <c r="H20" i="5"/>
  <c r="D25" i="6"/>
  <c r="J7" i="3"/>
  <c r="D14" i="6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Y19" i="11" l="1"/>
  <c r="Z19" i="11"/>
  <c r="T21" i="11"/>
  <c r="U21" i="11"/>
  <c r="K16" i="5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1095" i="7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Y20" i="11" l="1"/>
  <c r="Z20" i="11"/>
  <c r="T22" i="11"/>
  <c r="U22" i="11"/>
  <c r="L16" i="5"/>
  <c r="F11" i="11"/>
  <c r="G12" i="11" s="1"/>
  <c r="P12" i="11"/>
  <c r="O12" i="11"/>
  <c r="K2" i="3"/>
  <c r="G1061" i="7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1" i="11" l="1"/>
  <c r="Z21" i="11"/>
  <c r="T23" i="11"/>
  <c r="U23" i="11"/>
  <c r="P13" i="11"/>
  <c r="F12" i="11"/>
  <c r="G13" i="11" s="1"/>
  <c r="O13" i="11"/>
  <c r="G904" i="7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Z22" i="11" l="1"/>
  <c r="Y22" i="11"/>
  <c r="U24" i="11"/>
  <c r="T24" i="11"/>
  <c r="O14" i="11"/>
  <c r="F13" i="11"/>
  <c r="G14" i="11" s="1"/>
  <c r="P14" i="11"/>
  <c r="G854" i="7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J9" i="10"/>
  <c r="N12" i="14"/>
  <c r="J11" i="14" a="1"/>
  <c r="J11" i="14" s="1"/>
  <c r="M16" i="14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Y23" i="11" l="1"/>
  <c r="Z23" i="11"/>
  <c r="T25" i="11"/>
  <c r="U25" i="11"/>
  <c r="P15" i="11"/>
  <c r="F14" i="11"/>
  <c r="G15" i="11" s="1"/>
  <c r="O15" i="11"/>
  <c r="G783" i="7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K17" i="11"/>
  <c r="J17" i="11"/>
  <c r="N14" i="13"/>
  <c r="J13" i="13" a="1"/>
  <c r="J13" i="13" s="1"/>
  <c r="J24" i="4"/>
  <c r="K19" i="4"/>
  <c r="Y24" i="11" l="1"/>
  <c r="Z24" i="11"/>
  <c r="T26" i="11"/>
  <c r="U26" i="11"/>
  <c r="P16" i="11"/>
  <c r="O16" i="11"/>
  <c r="F15" i="11"/>
  <c r="G16" i="11" s="1"/>
  <c r="G724" i="7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M18" i="14"/>
  <c r="O24" i="4"/>
  <c r="F46" i="4"/>
  <c r="J14" i="13" a="1"/>
  <c r="J14" i="13" s="1"/>
  <c r="N15" i="13"/>
  <c r="N14" i="14"/>
  <c r="J13" i="14" a="1"/>
  <c r="J13" i="14" s="1"/>
  <c r="M17" i="13"/>
  <c r="Y25" i="11" l="1"/>
  <c r="Z25" i="11"/>
  <c r="T27" i="11"/>
  <c r="U27" i="11"/>
  <c r="O17" i="11"/>
  <c r="P17" i="11"/>
  <c r="F16" i="11"/>
  <c r="G17" i="11" s="1"/>
  <c r="G688" i="7"/>
  <c r="G687" i="7" s="1"/>
  <c r="G686" i="7" s="1"/>
  <c r="G685" i="7" s="1"/>
  <c r="G684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Z26" i="11" l="1"/>
  <c r="Y26" i="11"/>
  <c r="U28" i="11"/>
  <c r="T28" i="11"/>
  <c r="G16" i="5"/>
  <c r="Q10" i="5"/>
  <c r="R16" i="5"/>
  <c r="O18" i="11"/>
  <c r="P18" i="11"/>
  <c r="F17" i="11"/>
  <c r="G18" i="11" s="1"/>
  <c r="G683" i="7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M19" i="13"/>
  <c r="M20" i="14"/>
  <c r="J20" i="11"/>
  <c r="K20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Z27" i="11" l="1"/>
  <c r="Y27" i="11"/>
  <c r="U29" i="11"/>
  <c r="T29" i="11"/>
  <c r="Q16" i="5"/>
  <c r="G607" i="7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F18" i="11"/>
  <c r="G19" i="11" s="1"/>
  <c r="O19" i="11"/>
  <c r="P1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J16" i="14" a="1"/>
  <c r="J16" i="14" s="1"/>
  <c r="N17" i="14"/>
  <c r="F46" i="6" l="1"/>
  <c r="Z28" i="11"/>
  <c r="Y28" i="11"/>
  <c r="U30" i="11"/>
  <c r="T30" i="11"/>
  <c r="G544" i="7"/>
  <c r="O20" i="11"/>
  <c r="F19" i="11"/>
  <c r="G20" i="11" s="1"/>
  <c r="P20" i="11"/>
  <c r="J18" i="13" a="1"/>
  <c r="J18" i="13" s="1"/>
  <c r="N19" i="13"/>
  <c r="M22" i="14"/>
  <c r="M21" i="13"/>
  <c r="N18" i="14"/>
  <c r="J17" i="14" a="1"/>
  <c r="J17" i="14" s="1"/>
  <c r="K22" i="11"/>
  <c r="J22" i="11"/>
  <c r="Y29" i="11" l="1"/>
  <c r="Z29" i="11"/>
  <c r="T31" i="11"/>
  <c r="U31" i="11"/>
  <c r="G543" i="7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J19" i="13" a="1"/>
  <c r="J19" i="13" s="1"/>
  <c r="N20" i="13"/>
  <c r="Z30" i="11" l="1"/>
  <c r="Y30" i="11"/>
  <c r="T32" i="11"/>
  <c r="U32" i="11"/>
  <c r="G502" i="7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P22" i="11"/>
  <c r="O22" i="11"/>
  <c r="F21" i="11"/>
  <c r="G22" i="11" s="1"/>
  <c r="M23" i="13"/>
  <c r="N20" i="14"/>
  <c r="J19" i="14" a="1"/>
  <c r="J19" i="14" s="1"/>
  <c r="J24" i="11"/>
  <c r="K24" i="11"/>
  <c r="M24" i="14"/>
  <c r="J20" i="13" a="1"/>
  <c r="J20" i="13" s="1"/>
  <c r="N21" i="13"/>
  <c r="Y31" i="11" l="1"/>
  <c r="Z31" i="11"/>
  <c r="T33" i="11"/>
  <c r="U33" i="11"/>
  <c r="G450" i="7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F22" i="11"/>
  <c r="G23" i="11" s="1"/>
  <c r="O23" i="11"/>
  <c r="P23" i="11"/>
  <c r="M25" i="14"/>
  <c r="K25" i="11"/>
  <c r="J25" i="11"/>
  <c r="J20" i="14" a="1"/>
  <c r="J20" i="14" s="1"/>
  <c r="N21" i="14"/>
  <c r="N22" i="13"/>
  <c r="J21" i="13" a="1"/>
  <c r="J21" i="13" s="1"/>
  <c r="M24" i="13"/>
  <c r="Y32" i="11" l="1"/>
  <c r="Z32" i="11"/>
  <c r="T34" i="11"/>
  <c r="U34" i="11"/>
  <c r="G384" i="7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N22" i="14"/>
  <c r="J21" i="14" a="1"/>
  <c r="J21" i="14" s="1"/>
  <c r="Y33" i="11" l="1"/>
  <c r="Z33" i="11"/>
  <c r="U35" i="11"/>
  <c r="T35" i="11"/>
  <c r="G344" i="7"/>
  <c r="G343" i="7" s="1"/>
  <c r="G342" i="7" s="1"/>
  <c r="O25" i="11"/>
  <c r="P25" i="11"/>
  <c r="F24" i="11"/>
  <c r="G25" i="11" s="1"/>
  <c r="J22" i="14" a="1"/>
  <c r="J22" i="14" s="1"/>
  <c r="N23" i="14"/>
  <c r="J23" i="13" a="1"/>
  <c r="J23" i="13" s="1"/>
  <c r="N24" i="13"/>
  <c r="M26" i="13"/>
  <c r="M27" i="14"/>
  <c r="K27" i="11"/>
  <c r="J27" i="11"/>
  <c r="Z34" i="11" l="1"/>
  <c r="Y34" i="11"/>
  <c r="U36" i="11"/>
  <c r="T36" i="11"/>
  <c r="F25" i="11"/>
  <c r="G26" i="11" s="1"/>
  <c r="O26" i="11"/>
  <c r="P26" i="11"/>
  <c r="M28" i="14"/>
  <c r="J24" i="13" a="1"/>
  <c r="J24" i="13" s="1"/>
  <c r="N25" i="13"/>
  <c r="M27" i="13"/>
  <c r="N24" i="14"/>
  <c r="J23" i="14" a="1"/>
  <c r="J23" i="14" s="1"/>
  <c r="J28" i="11"/>
  <c r="K28" i="11"/>
  <c r="Y35" i="11" l="1"/>
  <c r="Z35" i="11"/>
  <c r="T37" i="11"/>
  <c r="U37" i="11"/>
  <c r="G341" i="7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O27" i="11"/>
  <c r="F26" i="11"/>
  <c r="G27" i="11" s="1"/>
  <c r="P27" i="11"/>
  <c r="M29" i="14"/>
  <c r="N26" i="13"/>
  <c r="J25" i="13" a="1"/>
  <c r="J25" i="13" s="1"/>
  <c r="M28" i="13"/>
  <c r="K29" i="11"/>
  <c r="J29" i="11"/>
  <c r="J24" i="14" a="1"/>
  <c r="J24" i="14" s="1"/>
  <c r="N25" i="14"/>
  <c r="G138" i="7" l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Z36" i="11"/>
  <c r="Y36" i="11"/>
  <c r="U38" i="11"/>
  <c r="T38" i="11"/>
  <c r="O28" i="11"/>
  <c r="F27" i="11"/>
  <c r="G28" i="11" s="1"/>
  <c r="P28" i="11"/>
  <c r="M29" i="13"/>
  <c r="J26" i="13" a="1"/>
  <c r="J26" i="13" s="1"/>
  <c r="N27" i="13"/>
  <c r="N26" i="14"/>
  <c r="J25" i="14" a="1"/>
  <c r="J25" i="14" s="1"/>
  <c r="K30" i="11"/>
  <c r="J30" i="11"/>
  <c r="M30" i="14"/>
  <c r="G80" i="7" l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Z37" i="11"/>
  <c r="Y37" i="11"/>
  <c r="U39" i="11"/>
  <c r="T39" i="11"/>
  <c r="F28" i="11"/>
  <c r="G29" i="11" s="1"/>
  <c r="P29" i="11"/>
  <c r="O29" i="11"/>
  <c r="K31" i="11"/>
  <c r="J31" i="11"/>
  <c r="M31" i="14"/>
  <c r="M30" i="13"/>
  <c r="J27" i="13" a="1"/>
  <c r="J27" i="13" s="1"/>
  <c r="N28" i="13"/>
  <c r="J26" i="14" a="1"/>
  <c r="J26" i="14" s="1"/>
  <c r="N27" i="14"/>
  <c r="Y38" i="11" l="1"/>
  <c r="Z38" i="11"/>
  <c r="U40" i="11"/>
  <c r="T40" i="11"/>
  <c r="P30" i="11"/>
  <c r="F29" i="11"/>
  <c r="G30" i="11" s="1"/>
  <c r="O30" i="11"/>
  <c r="N28" i="14"/>
  <c r="J27" i="14" a="1"/>
  <c r="J27" i="14" s="1"/>
  <c r="M32" i="14"/>
  <c r="J28" i="13" a="1"/>
  <c r="J28" i="13" s="1"/>
  <c r="N29" i="13"/>
  <c r="M31" i="13"/>
  <c r="J32" i="11"/>
  <c r="K32" i="11"/>
  <c r="Y39" i="11" l="1"/>
  <c r="Z39" i="11"/>
  <c r="T41" i="11"/>
  <c r="U41" i="11"/>
  <c r="O31" i="11"/>
  <c r="P31" i="11"/>
  <c r="F30" i="11"/>
  <c r="G31" i="11" s="1"/>
  <c r="M32" i="13"/>
  <c r="J28" i="14" a="1"/>
  <c r="J28" i="14" s="1"/>
  <c r="N29" i="14"/>
  <c r="K33" i="11"/>
  <c r="J33" i="11"/>
  <c r="N30" i="13"/>
  <c r="J29" i="13" a="1"/>
  <c r="J29" i="13" s="1"/>
  <c r="M33" i="14"/>
  <c r="G1" i="7"/>
  <c r="B5" i="2" l="1"/>
  <c r="B7" i="2" s="1"/>
  <c r="F25" i="2" s="1"/>
  <c r="Y40" i="11"/>
  <c r="Z40" i="11"/>
  <c r="T42" i="11"/>
  <c r="U42" i="11"/>
  <c r="P32" i="11"/>
  <c r="O32" i="11"/>
  <c r="F31" i="11"/>
  <c r="G32" i="11" s="1"/>
  <c r="J30" i="13" a="1"/>
  <c r="J30" i="13" s="1"/>
  <c r="N31" i="13"/>
  <c r="K34" i="11"/>
  <c r="J34" i="11"/>
  <c r="M33" i="13"/>
  <c r="M34" i="14"/>
  <c r="N30" i="14"/>
  <c r="J29" i="14" a="1"/>
  <c r="J29" i="14" s="1"/>
  <c r="F16" i="2" l="1"/>
  <c r="Y41" i="11"/>
  <c r="Z41" i="11"/>
  <c r="T43" i="11"/>
  <c r="U43" i="11"/>
  <c r="F32" i="11"/>
  <c r="G33" i="11" s="1"/>
  <c r="P33" i="11"/>
  <c r="O33" i="11"/>
  <c r="M35" i="14"/>
  <c r="J30" i="14" a="1"/>
  <c r="J30" i="14" s="1"/>
  <c r="N31" i="14"/>
  <c r="K35" i="11"/>
  <c r="J35" i="11"/>
  <c r="M34" i="13"/>
  <c r="J31" i="13" a="1"/>
  <c r="J31" i="13" s="1"/>
  <c r="N32" i="13"/>
  <c r="Z42" i="11" l="1"/>
  <c r="Y42" i="11"/>
  <c r="U44" i="11"/>
  <c r="T44" i="11"/>
  <c r="F33" i="11"/>
  <c r="G34" i="11" s="1"/>
  <c r="O34" i="11"/>
  <c r="P34" i="11"/>
  <c r="J36" i="11"/>
  <c r="K36" i="11"/>
  <c r="M36" i="14"/>
  <c r="J32" i="13" a="1"/>
  <c r="J32" i="13" s="1"/>
  <c r="N33" i="13"/>
  <c r="M35" i="13"/>
  <c r="J31" i="14" a="1"/>
  <c r="J31" i="14" s="1"/>
  <c r="N32" i="14"/>
  <c r="Y43" i="11" l="1"/>
  <c r="Z43" i="11"/>
  <c r="T45" i="11"/>
  <c r="U45" i="11"/>
  <c r="O35" i="11"/>
  <c r="F34" i="11"/>
  <c r="G35" i="11" s="1"/>
  <c r="P35" i="11"/>
  <c r="J32" i="14" a="1"/>
  <c r="J32" i="14" s="1"/>
  <c r="N33" i="14"/>
  <c r="M36" i="13"/>
  <c r="N34" i="13"/>
  <c r="J33" i="13" a="1"/>
  <c r="J33" i="13" s="1"/>
  <c r="M37" i="14"/>
  <c r="K37" i="11"/>
  <c r="J37" i="11"/>
  <c r="Y44" i="11" l="1"/>
  <c r="Z44" i="11"/>
  <c r="T46" i="11"/>
  <c r="U46" i="11"/>
  <c r="O36" i="11"/>
  <c r="F35" i="11"/>
  <c r="G36" i="11" s="1"/>
  <c r="P36" i="11"/>
  <c r="J34" i="13" a="1"/>
  <c r="J34" i="13" s="1"/>
  <c r="N35" i="13"/>
  <c r="K38" i="11"/>
  <c r="J38" i="11"/>
  <c r="M38" i="14"/>
  <c r="M37" i="13"/>
  <c r="N34" i="14"/>
  <c r="J33" i="14" a="1"/>
  <c r="J33" i="14" s="1"/>
  <c r="Y45" i="11" l="1"/>
  <c r="Z45" i="11"/>
  <c r="T47" i="11"/>
  <c r="U47" i="11"/>
  <c r="F36" i="11"/>
  <c r="G37" i="11" s="1"/>
  <c r="P37" i="11"/>
  <c r="O37" i="11"/>
  <c r="M39" i="14"/>
  <c r="J34" i="14" a="1"/>
  <c r="J34" i="14" s="1"/>
  <c r="N35" i="14"/>
  <c r="M38" i="13"/>
  <c r="K39" i="11"/>
  <c r="J39" i="11"/>
  <c r="J35" i="13" a="1"/>
  <c r="J35" i="13" s="1"/>
  <c r="N36" i="13"/>
  <c r="Z46" i="11" l="1"/>
  <c r="Y46" i="11"/>
  <c r="U48" i="11"/>
  <c r="T48" i="11"/>
  <c r="O38" i="11"/>
  <c r="F37" i="11"/>
  <c r="G38" i="11" s="1"/>
  <c r="P38" i="11"/>
  <c r="J36" i="13" a="1"/>
  <c r="J36" i="13" s="1"/>
  <c r="N37" i="13"/>
  <c r="J40" i="11"/>
  <c r="K40" i="11"/>
  <c r="M39" i="13"/>
  <c r="M40" i="14"/>
  <c r="J35" i="14" a="1"/>
  <c r="J35" i="14" s="1"/>
  <c r="N36" i="14"/>
  <c r="Y47" i="11" l="1"/>
  <c r="Z47" i="11"/>
  <c r="U49" i="11"/>
  <c r="T49" i="11"/>
  <c r="O39" i="11"/>
  <c r="F38" i="11"/>
  <c r="G39" i="11" s="1"/>
  <c r="P39" i="11"/>
  <c r="J36" i="14" a="1"/>
  <c r="J36" i="14" s="1"/>
  <c r="N37" i="14"/>
  <c r="K41" i="11"/>
  <c r="J41" i="11"/>
  <c r="N38" i="13"/>
  <c r="J37" i="13" a="1"/>
  <c r="J37" i="13" s="1"/>
  <c r="M40" i="13"/>
  <c r="M41" i="14"/>
  <c r="Y48" i="11" l="1"/>
  <c r="Z48" i="11"/>
  <c r="T50" i="11"/>
  <c r="U50" i="11"/>
  <c r="F39" i="11"/>
  <c r="G40" i="11" s="1"/>
  <c r="O40" i="11"/>
  <c r="P40" i="11"/>
  <c r="M42" i="14"/>
  <c r="J38" i="13" a="1"/>
  <c r="J38" i="13" s="1"/>
  <c r="N39" i="13"/>
  <c r="M41" i="13"/>
  <c r="K42" i="11"/>
  <c r="J42" i="11"/>
  <c r="N38" i="14"/>
  <c r="J37" i="14" a="1"/>
  <c r="J37" i="14" s="1"/>
  <c r="Y49" i="11" l="1"/>
  <c r="Z49" i="11"/>
  <c r="U51" i="11"/>
  <c r="T51" i="11"/>
  <c r="F40" i="11"/>
  <c r="G41" i="11" s="1"/>
  <c r="O41" i="11"/>
  <c r="P41" i="11"/>
  <c r="J38" i="14" a="1"/>
  <c r="J38" i="14" s="1"/>
  <c r="N39" i="14"/>
  <c r="K43" i="11"/>
  <c r="J43" i="11"/>
  <c r="M42" i="13"/>
  <c r="M43" i="14"/>
  <c r="J39" i="13" a="1"/>
  <c r="J39" i="13" s="1"/>
  <c r="N40" i="13"/>
  <c r="Z50" i="11" l="1"/>
  <c r="Y50" i="11"/>
  <c r="U52" i="11"/>
  <c r="T52" i="11"/>
  <c r="F41" i="11"/>
  <c r="G42" i="11" s="1"/>
  <c r="P42" i="11"/>
  <c r="O42" i="11"/>
  <c r="J39" i="14" a="1"/>
  <c r="J39" i="14" s="1"/>
  <c r="N40" i="14"/>
  <c r="J40" i="13" a="1"/>
  <c r="J40" i="13" s="1"/>
  <c r="N41" i="13"/>
  <c r="J44" i="11"/>
  <c r="K44" i="11"/>
  <c r="M44" i="14"/>
  <c r="M43" i="13"/>
  <c r="Y51" i="11" l="1"/>
  <c r="Z51" i="11"/>
  <c r="T53" i="11"/>
  <c r="U53" i="11"/>
  <c r="P43" i="11"/>
  <c r="O43" i="11"/>
  <c r="F42" i="11"/>
  <c r="G43" i="11" s="1"/>
  <c r="N42" i="13"/>
  <c r="J41" i="13" a="1"/>
  <c r="J41" i="13" s="1"/>
  <c r="M44" i="13"/>
  <c r="J40" i="14" a="1"/>
  <c r="J40" i="14" s="1"/>
  <c r="N41" i="14"/>
  <c r="M45" i="14"/>
  <c r="K45" i="11"/>
  <c r="J45" i="11"/>
  <c r="Y52" i="11" l="1"/>
  <c r="Z52" i="11"/>
  <c r="T54" i="11"/>
  <c r="U54" i="11"/>
  <c r="P44" i="11"/>
  <c r="F43" i="11"/>
  <c r="G44" i="11" s="1"/>
  <c r="O44" i="11"/>
  <c r="J42" i="13" a="1"/>
  <c r="J42" i="13" s="1"/>
  <c r="N43" i="13"/>
  <c r="N42" i="14"/>
  <c r="J41" i="14" a="1"/>
  <c r="J41" i="14" s="1"/>
  <c r="M45" i="13"/>
  <c r="K46" i="11"/>
  <c r="J46" i="11"/>
  <c r="M46" i="14"/>
  <c r="Y53" i="11" l="1"/>
  <c r="Z53" i="11"/>
  <c r="T55" i="11"/>
  <c r="U55" i="11"/>
  <c r="P45" i="11"/>
  <c r="F44" i="11"/>
  <c r="G45" i="11" s="1"/>
  <c r="O45" i="11"/>
  <c r="M47" i="14"/>
  <c r="M46" i="13"/>
  <c r="J43" i="13" a="1"/>
  <c r="J43" i="13" s="1"/>
  <c r="N44" i="13"/>
  <c r="K47" i="11"/>
  <c r="J47" i="11"/>
  <c r="J42" i="14" a="1"/>
  <c r="J42" i="14" s="1"/>
  <c r="N43" i="14"/>
  <c r="Z54" i="11" l="1"/>
  <c r="Y54" i="11"/>
  <c r="U56" i="11"/>
  <c r="T56" i="11"/>
  <c r="P46" i="11"/>
  <c r="O46" i="11"/>
  <c r="F45" i="11"/>
  <c r="G46" i="11" s="1"/>
  <c r="J43" i="14" a="1"/>
  <c r="J43" i="14" s="1"/>
  <c r="N44" i="14"/>
  <c r="J44" i="13" a="1"/>
  <c r="J44" i="13" s="1"/>
  <c r="N45" i="13"/>
  <c r="M48" i="14"/>
  <c r="J48" i="11"/>
  <c r="K48" i="11"/>
  <c r="M47" i="13"/>
  <c r="Y55" i="11" l="1"/>
  <c r="Z55" i="11"/>
  <c r="T57" i="11"/>
  <c r="U57" i="11"/>
  <c r="P47" i="1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Y56" i="11" l="1"/>
  <c r="Z56" i="11"/>
  <c r="T58" i="11"/>
  <c r="U58" i="11"/>
  <c r="F47" i="11"/>
  <c r="G48" i="11" s="1"/>
  <c r="O48" i="11"/>
  <c r="P48" i="11"/>
  <c r="M49" i="13"/>
  <c r="J46" i="13" a="1"/>
  <c r="J46" i="13" s="1"/>
  <c r="N47" i="13"/>
  <c r="N46" i="14"/>
  <c r="J45" i="14" a="1"/>
  <c r="J45" i="14" s="1"/>
  <c r="K50" i="11"/>
  <c r="J50" i="11"/>
  <c r="M50" i="14"/>
  <c r="Y57" i="11" l="1"/>
  <c r="Z57" i="11"/>
  <c r="T59" i="11"/>
  <c r="U59" i="11"/>
  <c r="P49" i="11"/>
  <c r="O49" i="11"/>
  <c r="F48" i="11"/>
  <c r="G49" i="11" s="1"/>
  <c r="J47" i="13" a="1"/>
  <c r="J47" i="13" s="1"/>
  <c r="N48" i="13"/>
  <c r="M51" i="14"/>
  <c r="K51" i="11"/>
  <c r="J51" i="11"/>
  <c r="J46" i="14" a="1"/>
  <c r="J46" i="14" s="1"/>
  <c r="N47" i="14"/>
  <c r="M50" i="13"/>
  <c r="Z58" i="11" l="1"/>
  <c r="Y58" i="11"/>
  <c r="T60" i="11"/>
  <c r="U60" i="11"/>
  <c r="P50" i="11"/>
  <c r="O50" i="11"/>
  <c r="F49" i="11"/>
  <c r="G50" i="11" s="1"/>
  <c r="J52" i="11"/>
  <c r="K52" i="11"/>
  <c r="M51" i="13"/>
  <c r="M52" i="14"/>
  <c r="J47" i="14" a="1"/>
  <c r="J47" i="14" s="1"/>
  <c r="N48" i="14"/>
  <c r="J48" i="13" a="1"/>
  <c r="J48" i="13" s="1"/>
  <c r="N49" i="13"/>
  <c r="Y59" i="11" l="1"/>
  <c r="Z59" i="11"/>
  <c r="T61" i="11"/>
  <c r="U61" i="11"/>
  <c r="P51" i="11"/>
  <c r="O51" i="11"/>
  <c r="F50" i="11"/>
  <c r="G51" i="11" s="1"/>
  <c r="M52" i="13"/>
  <c r="N50" i="13"/>
  <c r="J49" i="13" a="1"/>
  <c r="J49" i="13" s="1"/>
  <c r="M53" i="14"/>
  <c r="K53" i="11"/>
  <c r="J53" i="11"/>
  <c r="J48" i="14" a="1"/>
  <c r="J48" i="14" s="1"/>
  <c r="N49" i="14"/>
  <c r="Z60" i="11" l="1"/>
  <c r="Y60" i="11"/>
  <c r="T62" i="11"/>
  <c r="U62" i="11"/>
  <c r="P52" i="11"/>
  <c r="F51" i="11"/>
  <c r="G52" i="11" s="1"/>
  <c r="O52" i="11"/>
  <c r="K54" i="11"/>
  <c r="J54" i="11"/>
  <c r="M54" i="14"/>
  <c r="M53" i="13"/>
  <c r="J50" i="13" a="1"/>
  <c r="J50" i="13" s="1"/>
  <c r="N51" i="13"/>
  <c r="N50" i="14"/>
  <c r="J49" i="14" a="1"/>
  <c r="J49" i="14" s="1"/>
  <c r="Y61" i="11" l="1"/>
  <c r="Z61" i="11"/>
  <c r="T63" i="11"/>
  <c r="U63" i="11"/>
  <c r="P53" i="11"/>
  <c r="F52" i="11"/>
  <c r="G53" i="11" s="1"/>
  <c r="O53" i="11"/>
  <c r="M54" i="13"/>
  <c r="J51" i="13" a="1"/>
  <c r="J51" i="13" s="1"/>
  <c r="N52" i="13"/>
  <c r="J50" i="14" a="1"/>
  <c r="J50" i="14" s="1"/>
  <c r="N51" i="14"/>
  <c r="M55" i="14"/>
  <c r="K55" i="11"/>
  <c r="J55" i="11"/>
  <c r="Z62" i="11" l="1"/>
  <c r="Y62" i="11"/>
  <c r="T64" i="11"/>
  <c r="U64" i="11"/>
  <c r="O54" i="11"/>
  <c r="P54" i="11"/>
  <c r="F53" i="11"/>
  <c r="G54" i="11" s="1"/>
  <c r="M56" i="14"/>
  <c r="J52" i="13" a="1"/>
  <c r="J52" i="13" s="1"/>
  <c r="N53" i="13"/>
  <c r="M55" i="13"/>
  <c r="J56" i="11"/>
  <c r="K56" i="11"/>
  <c r="J51" i="14" a="1"/>
  <c r="J51" i="14" s="1"/>
  <c r="N52" i="14"/>
  <c r="Y63" i="11" l="1"/>
  <c r="Z63" i="11"/>
  <c r="T65" i="11"/>
  <c r="U65" i="11"/>
  <c r="P55" i="11"/>
  <c r="O55" i="11"/>
  <c r="F54" i="11"/>
  <c r="G55" i="11" s="1"/>
  <c r="J52" i="14" a="1"/>
  <c r="J52" i="14" s="1"/>
  <c r="N53" i="14"/>
  <c r="N54" i="13"/>
  <c r="J53" i="13" a="1"/>
  <c r="J53" i="13" s="1"/>
  <c r="M57" i="14"/>
  <c r="K57" i="11"/>
  <c r="J57" i="11"/>
  <c r="M56" i="13"/>
  <c r="Y64" i="11" l="1"/>
  <c r="Z64" i="11"/>
  <c r="T66" i="11"/>
  <c r="U66" i="11"/>
  <c r="F55" i="1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M58" i="14"/>
  <c r="Y65" i="11" l="1"/>
  <c r="Z65" i="11"/>
  <c r="T67" i="11"/>
  <c r="U67" i="11"/>
  <c r="P57" i="11"/>
  <c r="O57" i="11"/>
  <c r="F56" i="11"/>
  <c r="G57" i="11" s="1"/>
  <c r="K59" i="11"/>
  <c r="J59" i="11"/>
  <c r="N56" i="13"/>
  <c r="J55" i="13" a="1"/>
  <c r="J55" i="13" s="1"/>
  <c r="M59" i="14"/>
  <c r="M58" i="13"/>
  <c r="J54" i="14" a="1"/>
  <c r="J54" i="14" s="1"/>
  <c r="N55" i="14"/>
  <c r="Z66" i="11" l="1"/>
  <c r="Y66" i="11"/>
  <c r="U68" i="11"/>
  <c r="T68" i="11"/>
  <c r="F57" i="11"/>
  <c r="G58" i="11" s="1"/>
  <c r="P58" i="11"/>
  <c r="O58" i="11"/>
  <c r="J60" i="11"/>
  <c r="K60" i="11"/>
  <c r="N56" i="14"/>
  <c r="J55" i="14" a="1"/>
  <c r="J55" i="14" s="1"/>
  <c r="M60" i="14"/>
  <c r="N57" i="13"/>
  <c r="J56" i="13" a="1"/>
  <c r="J56" i="13" s="1"/>
  <c r="M59" i="13"/>
  <c r="Y67" i="11" l="1"/>
  <c r="Z67" i="11"/>
  <c r="U69" i="11"/>
  <c r="T69" i="11"/>
  <c r="F58" i="11"/>
  <c r="G59" i="11" s="1"/>
  <c r="P59" i="11"/>
  <c r="O59" i="11"/>
  <c r="N58" i="13"/>
  <c r="J57" i="13" a="1"/>
  <c r="J57" i="13" s="1"/>
  <c r="M60" i="13"/>
  <c r="K61" i="11"/>
  <c r="J61" i="11"/>
  <c r="N57" i="14"/>
  <c r="J56" i="14" a="1"/>
  <c r="J56" i="14" s="1"/>
  <c r="M61" i="14"/>
  <c r="Y68" i="11" l="1"/>
  <c r="Z68" i="11"/>
  <c r="U70" i="11"/>
  <c r="T70" i="11"/>
  <c r="P60" i="11"/>
  <c r="O60" i="11"/>
  <c r="F59" i="11"/>
  <c r="G60" i="11" s="1"/>
  <c r="N58" i="14"/>
  <c r="J57" i="14" a="1"/>
  <c r="J57" i="14" s="1"/>
  <c r="K62" i="11"/>
  <c r="J62" i="11"/>
  <c r="N59" i="13"/>
  <c r="J58" i="13" a="1"/>
  <c r="J58" i="13" s="1"/>
  <c r="M62" i="14"/>
  <c r="M61" i="13"/>
  <c r="Y69" i="11" l="1"/>
  <c r="Z69" i="11"/>
  <c r="T71" i="11"/>
  <c r="U71" i="11"/>
  <c r="O61" i="11"/>
  <c r="F60" i="11"/>
  <c r="G61" i="11" s="1"/>
  <c r="P61" i="11"/>
  <c r="M62" i="13"/>
  <c r="N60" i="13"/>
  <c r="J59" i="13" a="1"/>
  <c r="J59" i="13" s="1"/>
  <c r="M63" i="14"/>
  <c r="K63" i="11"/>
  <c r="J63" i="11"/>
  <c r="N59" i="14"/>
  <c r="J58" i="14" a="1"/>
  <c r="J58" i="14" s="1"/>
  <c r="Z70" i="11" l="1"/>
  <c r="Y70" i="11"/>
  <c r="U72" i="11"/>
  <c r="T72" i="11"/>
  <c r="O62" i="11"/>
  <c r="P62" i="11"/>
  <c r="F61" i="11"/>
  <c r="G62" i="11" s="1"/>
  <c r="M63" i="13"/>
  <c r="J64" i="11"/>
  <c r="K64" i="11"/>
  <c r="M64" i="14"/>
  <c r="N60" i="14"/>
  <c r="J59" i="14" a="1"/>
  <c r="J59" i="14" s="1"/>
  <c r="N61" i="13"/>
  <c r="J60" i="13" a="1"/>
  <c r="J60" i="13" s="1"/>
  <c r="Y71" i="11" l="1"/>
  <c r="Z71" i="11"/>
  <c r="T73" i="11"/>
  <c r="U73" i="11"/>
  <c r="P63" i="11"/>
  <c r="O63" i="11"/>
  <c r="F62" i="11"/>
  <c r="G63" i="11" s="1"/>
  <c r="M64" i="13"/>
  <c r="N61" i="14"/>
  <c r="J60" i="14" a="1"/>
  <c r="J60" i="14" s="1"/>
  <c r="N62" i="13"/>
  <c r="J61" i="13" a="1"/>
  <c r="J61" i="13" s="1"/>
  <c r="M65" i="14"/>
  <c r="K65" i="11"/>
  <c r="J65" i="11"/>
  <c r="Z72" i="11" l="1"/>
  <c r="Y72" i="11"/>
  <c r="T74" i="11"/>
  <c r="U74" i="11"/>
  <c r="F63" i="11"/>
  <c r="G64" i="11" s="1"/>
  <c r="P64" i="11"/>
  <c r="O64" i="11"/>
  <c r="K66" i="11"/>
  <c r="J66" i="11"/>
  <c r="N62" i="14"/>
  <c r="J61" i="14" a="1"/>
  <c r="J61" i="14" s="1"/>
  <c r="M66" i="14"/>
  <c r="M65" i="13"/>
  <c r="N63" i="13"/>
  <c r="J62" i="13" a="1"/>
  <c r="J62" i="13" s="1"/>
  <c r="Y73" i="11" l="1"/>
  <c r="Z73" i="11"/>
  <c r="T75" i="11"/>
  <c r="U75" i="11"/>
  <c r="P65" i="11"/>
  <c r="F64" i="11"/>
  <c r="G65" i="11" s="1"/>
  <c r="O65" i="11"/>
  <c r="N64" i="13"/>
  <c r="J63" i="13" a="1"/>
  <c r="J63" i="13" s="1"/>
  <c r="M66" i="13"/>
  <c r="M67" i="14"/>
  <c r="K67" i="11"/>
  <c r="J67" i="11"/>
  <c r="N63" i="14"/>
  <c r="J62" i="14" a="1"/>
  <c r="J62" i="14" s="1"/>
  <c r="Z74" i="11" l="1"/>
  <c r="Y74" i="11"/>
  <c r="U76" i="11"/>
  <c r="T76" i="11"/>
  <c r="F65" i="11"/>
  <c r="G66" i="11" s="1"/>
  <c r="O66" i="11"/>
  <c r="P66" i="11"/>
  <c r="M67" i="13"/>
  <c r="N64" i="14"/>
  <c r="J63" i="14" a="1"/>
  <c r="J63" i="14" s="1"/>
  <c r="M68" i="14"/>
  <c r="J68" i="11"/>
  <c r="K68" i="11"/>
  <c r="N65" i="13"/>
  <c r="J64" i="13" a="1"/>
  <c r="J64" i="13" s="1"/>
  <c r="Z75" i="11" l="1"/>
  <c r="Y75" i="11"/>
  <c r="T77" i="11"/>
  <c r="U77" i="11"/>
  <c r="O67" i="11"/>
  <c r="P67" i="11"/>
  <c r="F66" i="11"/>
  <c r="G67" i="11" s="1"/>
  <c r="K69" i="11"/>
  <c r="J69" i="11"/>
  <c r="N65" i="14"/>
  <c r="J64" i="14" a="1"/>
  <c r="J64" i="14" s="1"/>
  <c r="N66" i="13"/>
  <c r="J65" i="13" a="1"/>
  <c r="J65" i="13" s="1"/>
  <c r="M69" i="14"/>
  <c r="M68" i="13"/>
  <c r="Y76" i="11" l="1"/>
  <c r="Z76" i="11"/>
  <c r="U78" i="11"/>
  <c r="T78" i="11"/>
  <c r="O68" i="11"/>
  <c r="F67" i="11"/>
  <c r="G68" i="11" s="1"/>
  <c r="P68" i="11"/>
  <c r="N66" i="14"/>
  <c r="J65" i="14" a="1"/>
  <c r="J65" i="14" s="1"/>
  <c r="M69" i="13"/>
  <c r="M70" i="14"/>
  <c r="N67" i="13"/>
  <c r="J66" i="13" a="1"/>
  <c r="J66" i="13" s="1"/>
  <c r="K70" i="11"/>
  <c r="J70" i="11"/>
  <c r="Y77" i="11" l="1"/>
  <c r="Z77" i="11"/>
  <c r="T79" i="11"/>
  <c r="U79" i="11"/>
  <c r="F68" i="11"/>
  <c r="G69" i="11" s="1"/>
  <c r="O69" i="11"/>
  <c r="P69" i="11"/>
  <c r="N68" i="13"/>
  <c r="J67" i="13" a="1"/>
  <c r="J67" i="13" s="1"/>
  <c r="N67" i="14"/>
  <c r="J66" i="14" a="1"/>
  <c r="J66" i="14" s="1"/>
  <c r="M70" i="13"/>
  <c r="K71" i="11"/>
  <c r="J71" i="11"/>
  <c r="M71" i="14"/>
  <c r="Z78" i="11" l="1"/>
  <c r="Y78" i="11"/>
  <c r="U80" i="11"/>
  <c r="T80" i="11"/>
  <c r="F69" i="11"/>
  <c r="G70" i="11" s="1"/>
  <c r="O70" i="11"/>
  <c r="P70" i="11"/>
  <c r="M71" i="13"/>
  <c r="M72" i="14"/>
  <c r="J72" i="11"/>
  <c r="K72" i="11"/>
  <c r="N69" i="13"/>
  <c r="J68" i="13" a="1"/>
  <c r="J68" i="13" s="1"/>
  <c r="N68" i="14"/>
  <c r="J67" i="14" a="1"/>
  <c r="J67" i="14" s="1"/>
  <c r="Y79" i="11" l="1"/>
  <c r="Z79" i="11"/>
  <c r="T81" i="11"/>
  <c r="U81" i="1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Y80" i="11" l="1"/>
  <c r="Z80" i="11"/>
  <c r="U82" i="11"/>
  <c r="T82" i="11"/>
  <c r="P72" i="11"/>
  <c r="O72" i="11"/>
  <c r="F71" i="11"/>
  <c r="G72" i="11" s="1"/>
  <c r="N70" i="14"/>
  <c r="J69" i="14" a="1"/>
  <c r="J69" i="14" s="1"/>
  <c r="K74" i="11"/>
  <c r="J74" i="11"/>
  <c r="M74" i="14"/>
  <c r="M73" i="13"/>
  <c r="N71" i="13"/>
  <c r="J70" i="13" a="1"/>
  <c r="J70" i="13" s="1"/>
  <c r="Y81" i="11" l="1"/>
  <c r="Z81" i="11"/>
  <c r="I6" i="12"/>
  <c r="T4" i="11"/>
  <c r="I3" i="12" s="1"/>
  <c r="I8" i="12" s="1"/>
  <c r="B24" i="2"/>
  <c r="P73" i="11"/>
  <c r="F72" i="11"/>
  <c r="G73" i="11" s="1"/>
  <c r="O73" i="11"/>
  <c r="K75" i="11"/>
  <c r="J75" i="11"/>
  <c r="N71" i="14"/>
  <c r="J70" i="14" a="1"/>
  <c r="J70" i="14" s="1"/>
  <c r="M74" i="13"/>
  <c r="N72" i="13"/>
  <c r="J71" i="13" a="1"/>
  <c r="J71" i="13" s="1"/>
  <c r="M75" i="14"/>
  <c r="Y82" i="11" l="1"/>
  <c r="Z82" i="1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Y4" i="11" l="1"/>
  <c r="K3" i="12" s="1"/>
  <c r="B25" i="2"/>
  <c r="K6" i="12"/>
  <c r="P75" i="11"/>
  <c r="O75" i="11"/>
  <c r="F74" i="11"/>
  <c r="G75" i="11" s="1"/>
  <c r="N74" i="13"/>
  <c r="J73" i="13" a="1"/>
  <c r="J73" i="13" s="1"/>
  <c r="M76" i="13"/>
  <c r="K77" i="11"/>
  <c r="J77" i="11"/>
  <c r="M77" i="14"/>
  <c r="N73" i="14"/>
  <c r="J72" i="14" a="1"/>
  <c r="J72" i="14" s="1"/>
  <c r="K8" i="12" l="1"/>
  <c r="B1" i="14" s="1"/>
  <c r="O23" i="2"/>
  <c r="O20" i="2"/>
  <c r="O27" i="2"/>
  <c r="O76" i="1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B8" i="14" l="1"/>
  <c r="I8" i="14"/>
  <c r="K8" i="14" s="1"/>
  <c r="L8" i="14" s="1"/>
  <c r="I9" i="14" s="1"/>
  <c r="K9" i="14" s="1"/>
  <c r="L9" i="14" s="1"/>
  <c r="I10" i="14" s="1"/>
  <c r="O77" i="11"/>
  <c r="P77" i="11"/>
  <c r="F76" i="11"/>
  <c r="G77" i="11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K82" i="11" l="1"/>
  <c r="J82" i="11"/>
  <c r="O80" i="11"/>
  <c r="F79" i="11"/>
  <c r="G80" i="11" s="1"/>
  <c r="P80" i="11"/>
  <c r="N79" i="13"/>
  <c r="J78" i="13" a="1"/>
  <c r="J78" i="13" s="1"/>
  <c r="M81" i="13"/>
  <c r="I11" i="14"/>
  <c r="N78" i="14"/>
  <c r="J77" i="14" a="1"/>
  <c r="J77" i="14" s="1"/>
  <c r="M82" i="14"/>
  <c r="E6" i="12" l="1"/>
  <c r="A98" i="11"/>
  <c r="F80" i="11"/>
  <c r="G81" i="11" s="1"/>
  <c r="P81" i="11"/>
  <c r="O81" i="11"/>
  <c r="M83" i="14"/>
  <c r="M82" i="13"/>
  <c r="N79" i="14"/>
  <c r="J78" i="14" a="1"/>
  <c r="J78" i="14" s="1"/>
  <c r="J4" i="11"/>
  <c r="E3" i="12" s="1"/>
  <c r="B22" i="2"/>
  <c r="K11" i="14"/>
  <c r="L11" i="14" s="1"/>
  <c r="N80" i="13"/>
  <c r="J79" i="13" a="1"/>
  <c r="J79" i="13" s="1"/>
  <c r="P82" i="11" l="1"/>
  <c r="O82" i="11"/>
  <c r="A100" i="11"/>
  <c r="A90" i="11"/>
  <c r="F81" i="11"/>
  <c r="G82" i="11" s="1"/>
  <c r="E8" i="12"/>
  <c r="I12" i="14"/>
  <c r="M83" i="13"/>
  <c r="N81" i="13"/>
  <c r="J80" i="13" a="1"/>
  <c r="J80" i="13" s="1"/>
  <c r="N80" i="14"/>
  <c r="J79" i="14" a="1"/>
  <c r="J79" i="14" s="1"/>
  <c r="M84" i="14"/>
  <c r="F82" i="11" l="1"/>
  <c r="D4" i="11" s="1"/>
  <c r="F2" i="11" s="1"/>
  <c r="G2" i="11" s="1"/>
  <c r="A94" i="11"/>
  <c r="A102" i="11"/>
  <c r="M84" i="13"/>
  <c r="M85" i="14"/>
  <c r="N82" i="13"/>
  <c r="J81" i="13" a="1"/>
  <c r="J81" i="13" s="1"/>
  <c r="N81" i="14"/>
  <c r="J80" i="14" a="1"/>
  <c r="J80" i="14" s="1"/>
  <c r="K12" i="14"/>
  <c r="L12" i="14" s="1"/>
  <c r="B6" i="11" l="1"/>
  <c r="O4" i="11"/>
  <c r="G3" i="12" s="1"/>
  <c r="G8" i="12" s="1"/>
  <c r="C8" i="12" s="1"/>
  <c r="G6" i="12"/>
  <c r="C6" i="12" s="1"/>
  <c r="B23" i="2"/>
  <c r="O26" i="2" s="1"/>
  <c r="O37" i="2" s="1"/>
  <c r="E2" i="11"/>
  <c r="M85" i="13"/>
  <c r="N83" i="13"/>
  <c r="J82" i="13" a="1"/>
  <c r="J82" i="13" s="1"/>
  <c r="M86" i="14"/>
  <c r="I13" i="14"/>
  <c r="N82" i="14"/>
  <c r="J81" i="14" a="1"/>
  <c r="J81" i="14" s="1"/>
  <c r="O19" i="2" l="1"/>
  <c r="O35" i="2" s="1"/>
  <c r="B26" i="2"/>
  <c r="F1" i="2" s="1"/>
  <c r="F3" i="2" s="1"/>
  <c r="O22" i="2"/>
  <c r="O36" i="2" s="1"/>
  <c r="B1" i="13"/>
  <c r="I8" i="13" s="1"/>
  <c r="K8" i="13" s="1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O40" i="2" l="1"/>
  <c r="O18" i="2"/>
  <c r="P31" i="2" s="1"/>
  <c r="F29" i="2"/>
  <c r="B8" i="13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22" i="2" l="1"/>
  <c r="P36" i="2"/>
  <c r="P20" i="2"/>
  <c r="P26" i="2"/>
  <c r="P30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P40" i="2" l="1"/>
  <c r="L9" i="13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<sst xmlns="http://schemas.openxmlformats.org/spreadsheetml/2006/main" count="5124" uniqueCount="1128">
  <si>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</si>
  <si>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</si>
  <si>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</si>
  <si>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</si>
  <si>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</si>
  <si>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</si>
  <si>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</si>
  <si>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</si>
  <si>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</si>
  <si>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</si>
  <si>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</si>
  <si>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</si>
  <si>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</si>
  <si>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</si>
  <si>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</si>
  <si>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</si>
  <si>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</si>
  <si>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</si>
  <si>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</si>
  <si>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</si>
  <si>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</si>
  <si>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</si>
  <si>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</si>
  <si>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</si>
  <si>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</si>
  <si>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</si>
  <si>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</si>
  <si>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</si>
  <si>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</si>
  <si>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</si>
  <si>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</si>
  <si>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</si>
  <si>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</si>
  <si>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</si>
  <si>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</si>
  <si>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</si>
  <si>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</si>
  <si>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</si>
  <si>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</si>
  <si>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</si>
  <si>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</si>
  <si>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</si>
  <si>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</si>
  <si>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</si>
  <si>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</si>
  <si>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</si>
  <si>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</si>
  <si>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</si>
  <si>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</si>
  <si>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</si>
  <si>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</si>
  <si>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</si>
  <si>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</si>
  <si>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</si>
  <si>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</si>
  <si>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</si>
  <si>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</si>
  <si>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</si>
  <si>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</si>
  <si>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</si>
  <si>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</si>
  <si>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</si>
  <si>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</si>
  <si>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</si>
  <si>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</si>
  <si>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</si>
  <si>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</si>
  <si>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</si>
  <si>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</si>
  <si>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</si>
  <si>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</si>
  <si>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</si>
  <si>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</si>
  <si>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</si>
  <si>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</si>
  <si>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</si>
  <si>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</si>
  <si>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</si>
  <si>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</si>
  <si>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</si>
  <si>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</si>
  <si>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</si>
  <si>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</si>
  <si>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</si>
  <si>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</si>
  <si>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</si>
  <si>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</si>
  <si>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</si>
  <si>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</si>
  <si>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</si>
  <si>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</si>
  <si>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</si>
  <si>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</si>
  <si>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</si>
  <si>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</si>
  <si>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</si>
  <si>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</si>
  <si>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</si>
  <si>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</si>
  <si>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</si>
  <si>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</si>
  <si>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</si>
  <si>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</si>
  <si>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</si>
  <si>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</si>
  <si>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</si>
  <si>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</si>
  <si>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</si>
  <si>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</si>
  <si>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</si>
  <si>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</si>
  <si>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</si>
  <si>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</si>
  <si>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</si>
  <si>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</si>
  <si>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</si>
  <si>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</si>
  <si>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</si>
  <si>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</si>
  <si>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</si>
  <si>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</si>
  <si>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</si>
  <si>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</si>
  <si>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</si>
  <si>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</si>
  <si>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</si>
  <si>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</si>
  <si>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</si>
  <si>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</si>
  <si>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</si>
  <si>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</si>
  <si>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</si>
  <si>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</si>
  <si>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</si>
  <si>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</si>
  <si>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</si>
  <si>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</si>
  <si>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</si>
  <si>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</si>
  <si>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</si>
  <si>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</si>
  <si>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</si>
  <si>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</si>
  <si>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</si>
  <si>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</si>
  <si>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</si>
  <si>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</si>
  <si>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</si>
  <si>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</si>
  <si>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</si>
  <si>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</si>
  <si>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</si>
  <si>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</si>
  <si>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</si>
  <si>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</si>
  <si>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</si>
  <si>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</si>
  <si>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</si>
  <si>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</si>
  <si>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</si>
  <si>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</si>
  <si>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</si>
  <si>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</si>
  <si>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</si>
  <si>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</si>
  <si>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</si>
  <si>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</si>
  <si>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</si>
  <si>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</si>
  <si>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</si>
  <si>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</si>
  <si>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</si>
  <si>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</si>
  <si>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</si>
  <si>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</si>
  <si>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</si>
  <si>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</si>
  <si>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</si>
  <si>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</si>
  <si>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</si>
  <si>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</si>
  <si>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</si>
  <si>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</si>
  <si>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</si>
  <si>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</si>
  <si>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</si>
  <si>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</si>
  <si>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</si>
  <si>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</si>
  <si>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</si>
  <si>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</si>
  <si>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</si>
  <si>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</si>
  <si>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</si>
  <si>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</si>
  <si>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</si>
  <si>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</si>
  <si>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</si>
  <si>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</si>
  <si>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</si>
  <si>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</si>
  <si>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</si>
  <si>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</si>
  <si>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</si>
  <si>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</si>
  <si>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</si>
  <si>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</si>
  <si>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</si>
  <si>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</si>
  <si>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</si>
  <si>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</si>
  <si>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</si>
  <si>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</si>
  <si>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</si>
  <si>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</si>
  <si>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</si>
  <si>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</si>
  <si>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</si>
  <si>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</si>
  <si>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</si>
  <si>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</si>
  <si>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</si>
  <si>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</si>
  <si>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</si>
  <si>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</si>
  <si>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</si>
  <si>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</si>
  <si>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</si>
  <si>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</si>
  <si>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</si>
  <si>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</si>
  <si>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</si>
  <si>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</si>
  <si>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</si>
  <si>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</si>
  <si>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</si>
  <si>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</si>
  <si>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</si>
  <si>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</si>
  <si>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</si>
  <si>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</si>
  <si>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</si>
  <si>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</si>
  <si>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</si>
  <si>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</si>
  <si>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</si>
  <si>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</si>
  <si>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</si>
  <si>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</si>
  <si>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</si>
  <si>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</si>
  <si>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</si>
  <si>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</si>
  <si>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</si>
  <si>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</si>
  <si>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</si>
  <si>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</si>
  <si>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</si>
  <si>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</si>
  <si>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</si>
  <si>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</si>
  <si>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</si>
  <si>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</si>
  <si>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</si>
  <si>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</si>
  <si>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</si>
  <si>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</si>
  <si>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</si>
  <si>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</si>
  <si>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</si>
  <si>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</si>
  <si>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</si>
  <si>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</si>
  <si>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</si>
  <si>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</si>
  <si>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</si>
  <si>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</si>
  <si>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</si>
  <si>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</si>
  <si>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</si>
  <si>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</si>
  <si>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</si>
  <si>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</si>
  <si>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</si>
  <si>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</si>
  <si>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</si>
  <si>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</si>
  <si>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</si>
  <si>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</si>
  <si>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</si>
  <si>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</si>
  <si>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</si>
  <si>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</si>
  <si>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</si>
  <si>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</si>
  <si>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</si>
  <si>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</si>
  <si>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</si>
  <si>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</si>
  <si>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</si>
  <si>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</si>
  <si>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</si>
  <si>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</si>
  <si>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</si>
  <si>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</si>
  <si>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</si>
  <si>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</si>
  <si>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</si>
  <si>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</si>
  <si>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</si>
  <si>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</si>
  <si>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</si>
  <si>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</si>
  <si>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</si>
  <si>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</si>
  <si>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</si>
  <si>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</si>
  <si>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</si>
  <si>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</si>
  <si>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</si>
  <si>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</si>
  <si>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</si>
  <si>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</si>
  <si>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</si>
  <si>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</si>
  <si>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</si>
  <si>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</si>
  <si>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</si>
  <si>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</si>
  <si>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</si>
  <si>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</si>
  <si>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</si>
  <si>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</si>
  <si>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</si>
  <si>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</si>
  <si>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</si>
  <si>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</si>
  <si>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</si>
  <si>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</si>
  <si>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</si>
  <si>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</si>
  <si>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</si>
  <si>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</si>
  <si>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</si>
  <si>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</si>
  <si>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</si>
  <si>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</si>
  <si>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</si>
  <si>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</si>
  <si>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</si>
  <si>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</si>
  <si>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</si>
  <si>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</si>
  <si>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</si>
  <si>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</si>
  <si>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</si>
  <si>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</si>
  <si>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</si>
  <si>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</si>
  <si>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</si>
  <si>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</si>
  <si>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</si>
  <si>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</si>
  <si>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</si>
  <si>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</si>
  <si>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</si>
  <si>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</si>
  <si>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</si>
  <si>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</si>
  <si>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</si>
  <si>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</si>
  <si>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</si>
  <si>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</si>
  <si>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</si>
  <si>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</si>
  <si>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</si>
  <si>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</si>
  <si>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</si>
  <si>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</si>
  <si>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</si>
  <si>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</si>
  <si>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</si>
  <si>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</si>
  <si>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</si>
  <si>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</si>
  <si>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</si>
  <si>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</si>
  <si>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</si>
  <si>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</si>
  <si>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</si>
  <si>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</si>
  <si>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</si>
  <si>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</si>
  <si>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</si>
  <si>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</si>
  <si>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</si>
  <si>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</si>
  <si>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</si>
  <si>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</si>
  <si>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</si>
  <si>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</si>
  <si>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</si>
  <si>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</si>
  <si>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</si>
  <si>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</si>
  <si>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</si>
  <si>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</si>
  <si>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</si>
  <si>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</si>
  <si>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</si>
  <si>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</si>
  <si>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</si>
  <si>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</si>
  <si>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</si>
  <si>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</si>
  <si>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</si>
  <si>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</si>
  <si>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</si>
  <si>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</si>
  <si>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</si>
  <si>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</si>
  <si>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</si>
  <si>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</si>
  <si>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</si>
  <si>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</si>
  <si>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</si>
  <si>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</si>
  <si>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</si>
  <si>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</si>
  <si>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</si>
  <si>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</si>
  <si>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</si>
  <si>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</si>
  <si>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</si>
  <si>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</si>
  <si>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</si>
  <si>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</si>
  <si>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</si>
  <si>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</si>
  <si>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</si>
  <si>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</si>
  <si>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</si>
  <si>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</si>
  <si>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</si>
  <si>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</si>
  <si>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</si>
  <si>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</si>
  <si>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</si>
  <si>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</si>
  <si>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</si>
  <si>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</si>
  <si>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</si>
  <si>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</si>
  <si>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</si>
  <si>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</si>
  <si>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</si>
  <si>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</si>
  <si>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</si>
  <si>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</si>
  <si>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</si>
  <si>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</si>
  <si>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</si>
  <si>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</si>
  <si>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</si>
  <si>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</si>
  <si>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</si>
  <si>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</si>
  <si>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</si>
  <si>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</si>
  <si>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</si>
  <si>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</si>
  <si>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</si>
  <si>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</si>
  <si>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</si>
  <si>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</si>
  <si>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</si>
  <si>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</si>
  <si>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</si>
  <si>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</si>
  <si>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</si>
  <si>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</si>
  <si>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</si>
  <si>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</si>
  <si>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</si>
  <si>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</si>
  <si>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</si>
  <si>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</si>
  <si>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</si>
  <si>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</si>
  <si>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</si>
  <si>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</si>
  <si>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</si>
  <si>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</si>
  <si>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</si>
  <si>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</si>
  <si>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</si>
  <si>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</si>
  <si>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</si>
  <si>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</si>
  <si>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</si>
  <si>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</si>
  <si>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</si>
  <si>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</si>
  <si>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</si>
  <si>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</si>
  <si>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</si>
  <si>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</si>
  <si>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</si>
  <si>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</si>
  <si>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</si>
  <si>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</si>
  <si>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</si>
  <si>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</si>
  <si>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</si>
  <si>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</si>
  <si>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</si>
  <si>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</si>
  <si>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</si>
  <si>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</si>
  <si>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</si>
  <si>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</si>
  <si>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</si>
  <si>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</si>
  <si>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</si>
  <si>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</si>
  <si>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</si>
  <si>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</si>
  <si>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</si>
  <si>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</si>
  <si>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</si>
  <si>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</si>
  <si>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</si>
  <si>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</si>
  <si>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</si>
  <si>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</si>
  <si>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</si>
  <si>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</si>
  <si>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</si>
  <si>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</si>
  <si>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</si>
  <si>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</si>
  <si>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</si>
  <si>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</si>
  <si>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</si>
  <si>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</si>
  <si>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</si>
  <si>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</si>
  <si>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</si>
  <si>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</si>
  <si>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</si>
  <si>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</si>
  <si>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</si>
  <si>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</si>
  <si>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</si>
  <si>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</si>
  <si>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</si>
  <si>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</si>
  <si>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</si>
  <si>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</si>
  <si>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</si>
  <si>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</si>
  <si>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</si>
  <si>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</si>
  <si>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</si>
  <si>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</si>
  <si>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</si>
  <si>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</si>
  <si>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</si>
  <si>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</si>
  <si>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</si>
  <si>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</si>
  <si>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</si>
  <si>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</si>
  <si>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</si>
  <si>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</si>
  <si>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</si>
  <si>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</si>
  <si>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</si>
  <si>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</si>
  <si>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</si>
  <si>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</si>
  <si>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</si>
  <si>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</si>
  <si>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</si>
  <si>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</si>
  <si>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</si>
  <si>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</si>
  <si>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</si>
  <si>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</si>
  <si>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</si>
  <si>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</si>
  <si>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</si>
  <si>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</si>
  <si>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</si>
  <si>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</si>
  <si>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</si>
  <si>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</si>
  <si>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</si>
  <si>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</si>
  <si>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</si>
  <si>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</si>
  <si>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</si>
  <si>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</si>
  <si>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</si>
  <si>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</si>
  <si>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</si>
  <si>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</si>
  <si>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</si>
  <si>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</si>
  <si>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</si>
  <si>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</si>
  <si>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</si>
  <si>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</si>
  <si>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</si>
  <si>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</si>
  <si>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</si>
  <si>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</si>
  <si>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</si>
  <si>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</si>
  <si>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</si>
  <si>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</si>
  <si>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</si>
  <si>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</si>
  <si>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</si>
  <si>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</si>
  <si>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</si>
  <si>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</si>
  <si>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</si>
  <si>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</si>
  <si>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</si>
  <si>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</si>
  <si>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</si>
  <si>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</si>
  <si>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</si>
  <si>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</si>
  <si>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</si>
  <si>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</si>
  <si>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</si>
  <si>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</si>
  <si>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</si>
  <si>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</si>
  <si>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</si>
  <si>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</si>
  <si>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</si>
  <si>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</si>
  <si>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</si>
  <si>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</si>
  <si>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</si>
  <si>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</si>
  <si>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</si>
  <si>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</si>
  <si>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</si>
  <si>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</si>
  <si>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</si>
  <si>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</si>
  <si>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</si>
  <si>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</si>
  <si>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</si>
  <si>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</si>
  <si>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</si>
  <si>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</si>
  <si>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</si>
  <si>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</si>
  <si>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</si>
  <si>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</si>
  <si>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</si>
  <si>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</si>
  <si>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</si>
  <si>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</si>
  <si>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</si>
  <si>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</si>
  <si>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</si>
  <si>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</si>
  <si>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</si>
  <si>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</si>
  <si>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</si>
  <si>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</si>
  <si>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</si>
  <si>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</si>
  <si>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</si>
  <si>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</si>
  <si>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</si>
  <si>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</si>
  <si>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</si>
  <si>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</si>
  <si>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</si>
  <si>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</si>
  <si>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</si>
  <si>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</si>
  <si>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</si>
  <si>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</si>
  <si>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</si>
  <si>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</si>
  <si>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</si>
  <si>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</si>
  <si>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</si>
  <si>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</si>
  <si>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</si>
  <si>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</si>
  <si>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</si>
  <si>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</si>
  <si>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</si>
  <si>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</si>
  <si>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</si>
  <si>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</si>
  <si>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</si>
  <si>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</si>
  <si>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</si>
  <si>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</si>
  <si>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</si>
  <si>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</si>
  <si>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</si>
  <si>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</si>
  <si>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</si>
  <si>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</si>
  <si>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</si>
  <si>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</si>
  <si>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</si>
  <si>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</si>
  <si>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</si>
  <si>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</si>
  <si>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</si>
  <si>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</si>
  <si>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</si>
  <si>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</si>
  <si>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</si>
  <si>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</si>
  <si>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</si>
  <si>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</si>
  <si>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</si>
  <si>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</si>
  <si>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</si>
  <si>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</si>
  <si>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</si>
  <si>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</si>
  <si>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</si>
  <si>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</si>
  <si>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</si>
  <si>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</si>
  <si>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</si>
  <si>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</si>
  <si>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</si>
  <si>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</si>
  <si>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</si>
  <si>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</si>
  <si>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</si>
  <si>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</si>
  <si>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</si>
  <si>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</si>
  <si>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</si>
  <si>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</si>
  <si>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</si>
  <si>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</si>
  <si>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</si>
  <si>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</si>
  <si>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</si>
  <si>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</si>
  <si>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</si>
  <si>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</si>
  <si>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</si>
  <si>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</si>
  <si>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</si>
  <si>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</si>
  <si>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</si>
  <si>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</si>
  <si>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</si>
  <si>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</si>
  <si>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</si>
  <si>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</si>
  <si>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</si>
  <si>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</si>
  <si>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</si>
  <si>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</si>
  <si>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</si>
  <si>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</si>
  <si>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</si>
  <si>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</si>
  <si>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</si>
  <si>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</si>
  <si>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</si>
  <si>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</si>
  <si>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</si>
  <si>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</si>
  <si>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</si>
  <si>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</si>
  <si>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</si>
  <si>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</si>
  <si>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</si>
  <si>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</si>
  <si>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</si>
  <si>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</si>
  <si>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</si>
  <si>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</si>
  <si>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</si>
  <si>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</si>
  <si>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</si>
  <si>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</si>
  <si>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</si>
  <si>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</si>
  <si>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</si>
  <si>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</si>
  <si>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</si>
  <si>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</si>
  <si>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</si>
  <si>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</si>
  <si>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</si>
  <si>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</si>
  <si>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</si>
  <si>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</si>
  <si>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</si>
  <si>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</si>
  <si>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</si>
  <si>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</si>
  <si>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</si>
  <si>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</si>
  <si>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</si>
  <si>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</si>
  <si>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</si>
  <si>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</si>
  <si>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</si>
  <si>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</si>
  <si>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</si>
  <si>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</si>
  <si>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</si>
  <si>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</si>
  <si>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</si>
  <si>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</si>
  <si>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</si>
  <si>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</si>
  <si>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</si>
  <si>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</si>
  <si>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</si>
  <si>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</si>
  <si>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</si>
  <si>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</si>
  <si>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</si>
  <si>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</si>
  <si>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</si>
  <si>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</si>
  <si>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</si>
  <si>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</si>
  <si>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</si>
  <si>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</si>
  <si>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</si>
  <si>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</si>
  <si>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</si>
  <si>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</si>
  <si>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</si>
  <si>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</si>
  <si>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</si>
  <si>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</si>
  <si>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</si>
  <si>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</si>
  <si>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</si>
  <si>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</si>
  <si>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</si>
  <si>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</si>
  <si>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</si>
  <si>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</si>
  <si>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</si>
  <si>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</si>
  <si>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</si>
  <si>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</si>
  <si>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</si>
  <si>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</si>
  <si>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</si>
  <si>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</si>
  <si>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</si>
  <si>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</si>
  <si>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</si>
  <si>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</si>
  <si>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</si>
  <si>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</si>
  <si>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</si>
  <si>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</si>
  <si>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</si>
  <si>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</si>
  <si>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</si>
  <si>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</si>
  <si>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</si>
  <si>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</si>
  <si>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</si>
  <si>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</si>
  <si>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</si>
  <si>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</si>
  <si>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</si>
  <si>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</si>
  <si>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</si>
  <si>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</si>
  <si>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</si>
  <si>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</si>
  <si>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</si>
  <si>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</si>
  <si>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</si>
  <si>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</si>
  <si>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</si>
  <si>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</si>
  <si>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</si>
  <si>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</si>
  <si>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</si>
  <si>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</si>
  <si>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</si>
  <si>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</si>
  <si>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</si>
  <si>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</si>
  <si>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</si>
  <si>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</si>
  <si>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</si>
  <si>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</si>
  <si>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</si>
  <si>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</si>
  <si>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</si>
  <si>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</si>
  <si>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</si>
  <si>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</si>
  <si>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</si>
  <si>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</si>
  <si>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</si>
  <si>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</si>
  <si>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</si>
  <si>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</si>
  <si>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</si>
  <si>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</si>
  <si>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</si>
  <si>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</si>
  <si>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</si>
  <si>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</si>
  <si>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</si>
  <si>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</si>
  <si>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</si>
  <si>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</si>
  <si>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</si>
  <si>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</si>
  <si>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</si>
  <si>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</si>
  <si>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</si>
  <si>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</si>
  <si>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</si>
  <si>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</si>
  <si>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</si>
  <si>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</si>
  <si>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</si>
  <si>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</si>
  <si>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</si>
  <si>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</si>
  <si>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</si>
  <si>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</si>
  <si>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</si>
  <si>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</si>
  <si>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</si>
  <si>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</si>
  <si>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</si>
  <si>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</si>
  <si>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</si>
  <si>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</si>
  <si>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</si>
  <si>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</si>
  <si>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</si>
  <si>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</si>
  <si>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</si>
  <si>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</si>
  <si>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</si>
  <si>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</si>
  <si>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</si>
  <si>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</si>
  <si>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</si>
  <si>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</si>
  <si>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</si>
  <si>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</si>
  <si>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</si>
  <si>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</si>
  <si>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</si>
  <si>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</si>
  <si>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</si>
  <si>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</si>
  <si>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</si>
  <si>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</si>
  <si>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</si>
  <si>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</si>
  <si>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</si>
  <si>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</si>
  <si>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</si>
  <si>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</si>
  <si>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</si>
  <si>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</si>
  <si>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</si>
  <si>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</si>
  <si>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</si>
  <si>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</si>
  <si>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</si>
  <si>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</si>
  <si>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</si>
  <si>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</si>
  <si>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</si>
  <si>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</si>
  <si>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</si>
  <si>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</si>
  <si>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</si>
  <si>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</si>
  <si>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</si>
  <si>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</si>
  <si>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</si>
  <si>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</si>
  <si>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</si>
  <si>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</si>
  <si>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</si>
  <si>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</si>
  <si>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</si>
  <si>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</si>
  <si>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</si>
  <si>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</si>
  <si>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</si>
  <si>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</si>
  <si>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</si>
  <si>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</si>
  <si>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</si>
  <si>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</si>
  <si>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</si>
  <si>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</si>
  <si>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</si>
  <si>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</si>
  <si>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</si>
  <si>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</si>
  <si>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</si>
  <si>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</si>
  <si>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</si>
  <si>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</si>
  <si>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</si>
  <si>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</si>
  <si>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</si>
  <si>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</si>
  <si>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</si>
  <si>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</si>
  <si>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</si>
  <si>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</si>
  <si>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</si>
  <si>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</si>
  <si>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</si>
  <si>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</si>
  <si>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</si>
  <si>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</si>
  <si>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</si>
  <si>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</si>
  <si>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</si>
  <si>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</si>
  <si>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</si>
  <si>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</si>
  <si>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</si>
  <si>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</si>
  <si>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</si>
  <si>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</si>
  <si>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</si>
  <si>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</si>
  <si>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</si>
  <si>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</si>
  <si>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</si>
  <si>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</si>
  <si>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</si>
  <si>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</si>
  <si>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</si>
  <si>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</si>
  <si>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</si>
  <si>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</si>
  <si>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</si>
  <si>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</si>
  <si>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</si>
  <si>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</si>
  <si>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</si>
  <si>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</si>
  <si>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</si>
  <si>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</si>
  <si>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</si>
  <si>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</si>
  <si>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</si>
  <si>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</si>
  <si>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</si>
  <si>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</si>
  <si>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</si>
  <si>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</si>
  <si>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</si>
  <si>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</si>
  <si>
    <t>Microsoft Office</t>
  </si>
  <si>
    <t>Home To Suites</t>
  </si>
  <si>
    <t>Stromboli's</t>
  </si>
  <si>
    <t>Gameday Math</t>
  </si>
  <si>
    <t>Hilton Grand Vacations</t>
  </si>
  <si>
    <t>Transfer to Venmo - Smiles from Smith</t>
  </si>
  <si>
    <t>Hollywood Casino</t>
  </si>
  <si>
    <t>ATM Withdrawal - Bowling</t>
  </si>
  <si>
    <t>Transfer to Venmo - Pina Gillespie; Homecoming</t>
  </si>
  <si>
    <t>Transfer to Venmo - Geralynn Pantina; Potluck</t>
  </si>
  <si>
    <t>Schuster's</t>
  </si>
  <si>
    <t>Golf Cart - Austin</t>
  </si>
  <si>
    <t>Innovative Counseling</t>
  </si>
  <si>
    <t>Just One More</t>
  </si>
  <si>
    <t>Minotti</t>
  </si>
  <si>
    <t>Elyria Schools</t>
  </si>
  <si>
    <t>Mapleside Farms</t>
  </si>
  <si>
    <t>Cash App - Pulp</t>
  </si>
  <si>
    <t>Cash App - Water</t>
  </si>
  <si>
    <t>Autozone</t>
  </si>
  <si>
    <t>AMF North Ridgeville</t>
  </si>
  <si>
    <t>Transfer to Venmo - Brittany; Ramen</t>
  </si>
  <si>
    <t>Transfer to Venmo - Katie Cammerata; Wine</t>
  </si>
  <si>
    <t>October Rent</t>
  </si>
  <si>
    <t>Transfer from Regan</t>
  </si>
  <si>
    <t>JM Tax Prep</t>
  </si>
  <si>
    <t>Progressive Field</t>
  </si>
  <si>
    <t>DAZN</t>
  </si>
  <si>
    <t>Southern Tier Brewing</t>
  </si>
  <si>
    <t>Transfer to Venmo - Robin Weiss;Guardians</t>
  </si>
  <si>
    <t>Ohio Tax Return</t>
  </si>
  <si>
    <t>Spirit Halloween</t>
  </si>
  <si>
    <t>NBA TV</t>
  </si>
  <si>
    <t>Hot Topic</t>
  </si>
  <si>
    <t>RB Liquidations</t>
  </si>
  <si>
    <t>Christmas Towne</t>
  </si>
  <si>
    <t>Cedar Point Food</t>
  </si>
  <si>
    <t>Federal Tax Return</t>
  </si>
  <si>
    <t>Xmas Gifts</t>
  </si>
  <si>
    <t>y</t>
  </si>
  <si>
    <t>Consumers Builders Supply</t>
  </si>
  <si>
    <t>Personal Creations</t>
  </si>
  <si>
    <t>Goodwill</t>
  </si>
  <si>
    <t>Tranfer from CashApp</t>
  </si>
  <si>
    <t>Booking.com Jungle House</t>
  </si>
  <si>
    <t>October Transfer</t>
  </si>
  <si>
    <t>Lowes - Concrete Pad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</si>
</sst>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ht="14.25" customHeight="1" x14ac:dyDescent="0.25">
      <c r="A1" s="1" t="s">
        <v>0</v>
      </c>
    </row>
    <row r="2" spans="1:1" ht="14.25" customHeight="1" x14ac:dyDescent="0.25">
      <c r="A2" s="2" t="s">
        <v>1</v>
      </c>
    </row>
    <row r="3" spans="1:1" ht="14.25" customHeight="1" x14ac:dyDescent="0.25">
      <c r="A3" s="2" t="s">
        <v>2</v>
      </c>
    </row>
    <row r="4" spans="1:1" ht="14.25" customHeight="1" x14ac:dyDescent="0.25">
      <c r="A4" s="3" t="s">
        <v>3</v>
      </c>
    </row>
    <row r="5" spans="1:1" ht="14.25" customHeight="1" x14ac:dyDescent="0.25">
      <c r="A5" s="3" t="s">
        <v>4</v>
      </c>
    </row>
    <row r="6" spans="1:1" ht="14.25" customHeight="1" x14ac:dyDescent="0.25">
      <c r="A6" s="3" t="s">
        <v>5</v>
      </c>
    </row>
    <row r="7" spans="1:1" ht="14.25" customHeight="1" x14ac:dyDescent="0.25">
      <c r="A7" s="3" t="s">
        <v>6</v>
      </c>
    </row>
    <row r="8" spans="1:1" ht="14.25" customHeight="1" x14ac:dyDescent="0.25">
      <c r="A8" s="3" t="s">
        <v>7</v>
      </c>
    </row>
    <row r="9" spans="1:1" ht="14.25" customHeight="1" x14ac:dyDescent="0.25">
      <c r="A9" s="3" t="s">
        <v>8</v>
      </c>
    </row>
    <row r="10" spans="1:1" ht="14.25" customHeight="1" x14ac:dyDescent="0.25">
      <c r="A10" s="3" t="s">
        <v>9</v>
      </c>
    </row>
    <row r="11" spans="1:1" ht="14.25" customHeight="1" x14ac:dyDescent="0.25">
      <c r="A11" s="3" t="s">
        <v>10</v>
      </c>
    </row>
    <row r="12" spans="1:1" ht="14.25" customHeight="1" x14ac:dyDescent="0.25">
      <c r="A12" s="3" t="s">
        <v>11</v>
      </c>
    </row>
    <row r="13" spans="1:1" ht="14.25" customHeight="1" x14ac:dyDescent="0.25">
      <c r="A13" s="3" t="s">
        <v>12</v>
      </c>
    </row>
    <row r="14" spans="1:1" ht="14.25" customHeight="1" x14ac:dyDescent="0.25">
      <c r="A14" s="2" t="s">
        <v>13</v>
      </c>
    </row>
    <row r="15" spans="1:1" ht="14.25" customHeight="1" x14ac:dyDescent="0.25">
      <c r="A15" s="3" t="s">
        <v>14</v>
      </c>
    </row>
    <row r="16" spans="1:1" ht="14.25" customHeight="1" x14ac:dyDescent="0.25">
      <c r="A16" s="3" t="s">
        <v>15</v>
      </c>
    </row>
    <row r="17" spans="1:1" ht="14.25" customHeight="1" x14ac:dyDescent="0.25">
      <c r="A17" s="3" t="s">
        <v>16</v>
      </c>
    </row>
    <row r="18" spans="1:1" ht="14.25" customHeight="1" x14ac:dyDescent="0.25">
      <c r="A18" s="3" t="s">
        <v>17</v>
      </c>
    </row>
    <row r="19" spans="1:1" ht="14.25" customHeight="1" x14ac:dyDescent="0.25">
      <c r="A19" s="3" t="s">
        <v>18</v>
      </c>
    </row>
    <row r="20" spans="1:1" ht="14.25" customHeight="1" x14ac:dyDescent="0.25">
      <c r="A20" s="3" t="s">
        <v>19</v>
      </c>
    </row>
    <row r="21" spans="1:1" ht="14.25" customHeight="1" x14ac:dyDescent="0.25">
      <c r="A21" s="2" t="s">
        <v>20</v>
      </c>
    </row>
    <row r="22" spans="1:1" ht="14.25" customHeight="1" x14ac:dyDescent="0.25">
      <c r="A22" s="3" t="s">
        <v>21</v>
      </c>
    </row>
    <row r="23" spans="1:1" ht="14.25" customHeight="1" x14ac:dyDescent="0.25">
      <c r="A23" s="3" t="s">
        <v>22</v>
      </c>
    </row>
    <row r="24" spans="1:1" ht="14.25" customHeight="1" x14ac:dyDescent="0.25">
      <c r="A24" s="3" t="s">
        <v>23</v>
      </c>
    </row>
    <row r="25" spans="1:1" ht="14.25" customHeight="1" x14ac:dyDescent="0.25">
      <c r="A25" s="2" t="s">
        <v>24</v>
      </c>
    </row>
    <row r="26" spans="1:1" ht="14.25" customHeight="1" x14ac:dyDescent="0.25">
      <c r="A26" s="3" t="s">
        <v>25</v>
      </c>
    </row>
    <row r="27" spans="1:1" ht="14.25" customHeight="1" x14ac:dyDescent="0.25">
      <c r="A27" s="3" t="s">
        <v>26</v>
      </c>
    </row>
    <row r="28" spans="1:1" ht="14.25" customHeight="1" x14ac:dyDescent="0.25">
      <c r="A28" s="3" t="s">
        <v>27</v>
      </c>
    </row>
    <row r="29" spans="1:1" ht="14.25" customHeight="1" x14ac:dyDescent="0.25">
      <c r="A29" s="2" t="s">
        <v>28</v>
      </c>
    </row>
    <row r="30" spans="1:1" ht="14.25" customHeight="1" x14ac:dyDescent="0.25">
      <c r="A30" s="4" t="s">
        <v>29</v>
      </c>
    </row>
    <row r="31" spans="1:1" ht="14.25" customHeight="1" x14ac:dyDescent="0.25">
      <c r="A31" s="4" t="s">
        <v>30</v>
      </c>
    </row>
    <row r="32" spans="1:1" ht="14.25" customHeight="1" x14ac:dyDescent="0.25">
      <c r="A32" s="4" t="s">
        <v>31</v>
      </c>
    </row>
    <row r="33" spans="1:1" ht="14.25" customHeight="1" x14ac:dyDescent="0.25">
      <c r="A33" s="4" t="s">
        <v>32</v>
      </c>
    </row>
    <row r="34" spans="1:1" ht="14.25" customHeight="1" x14ac:dyDescent="0.25">
      <c r="A34" s="4" t="s">
        <v>33</v>
      </c>
    </row>
    <row r="35" spans="1:1" ht="14.25" customHeight="1" x14ac:dyDescent="0.25"/>
    <row r="36" spans="1:1" ht="14.25" customHeight="1" x14ac:dyDescent="0.25"/>
    <row r="37" spans="1:1" ht="14.25" customHeight="1" x14ac:dyDescent="0.25"/>
    <row r="38" spans="1:1" ht="14.25" customHeight="1" x14ac:dyDescent="0.25"/>
    <row r="39" spans="1:1" ht="14.25" customHeight="1" x14ac:dyDescent="0.25"/>
    <row r="40" spans="1:1" ht="14.25" customHeight="1" x14ac:dyDescent="0.25"/>
    <row r="41" spans="1:1" ht="14.25" customHeight="1" x14ac:dyDescent="0.25"/>
    <row r="42" spans="1:1" ht="14.25" customHeight="1" x14ac:dyDescent="0.25"/>
    <row r="43" spans="1:1" ht="14.25" customHeight="1" x14ac:dyDescent="0.25"/>
    <row r="44" spans="1:1" ht="14.25" customHeight="1" x14ac:dyDescent="0.25"/>
    <row r="45" spans="1:1" ht="14.25" customHeight="1" x14ac:dyDescent="0.25"/>
    <row r="46" spans="1:1" ht="14.25" customHeight="1" x14ac:dyDescent="0.25"/>
    <row r="47" spans="1:1" ht="14.25" customHeight="1" x14ac:dyDescent="0.25"/>
    <row r="48" spans="1:1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1" sqref="C11"/>
    </sheetView>
  </sheetViews>
  <sheetFormatPr defaultRowHeight="15" x14ac:dyDescent="0.25"/>
  <cols>
    <col min="1" max="1" width="16.7109375" bestFit="1" customWidth="1"/>
    <col min="2" max="2" width="11.7109375" bestFit="1" customWidth="1"/>
    <col min="3" max="3" width="14.7109375" style="524" bestFit="1" customWidth="1"/>
    <col min="4" max="7" width="11.28515625" bestFit="1" customWidth="1"/>
  </cols>
  <sheetData>
    <row r="1" spans="1:3" x14ac:dyDescent="0.25">
      <c r="A1" t="s">
        <v>774</v>
      </c>
      <c r="B1" t="s">
        <v>804</v>
      </c>
      <c r="C1" s="523" t="s">
        <v>828</v>
      </c>
    </row>
    <row r="2" spans="1:3" x14ac:dyDescent="0.25">
      <c r="A2" t="s">
        <v>106</v>
      </c>
      <c r="B2" t="s">
        <v>805</v>
      </c>
      <c r="C2" s="524">
        <v>1998.5298869999999</v>
      </c>
    </row>
    <row r="3" spans="1:3" x14ac:dyDescent="0.25">
      <c r="A3" t="s">
        <v>106</v>
      </c>
      <c r="B3" t="s">
        <v>806</v>
      </c>
      <c r="C3" s="524">
        <v>962.70890299999996</v>
      </c>
    </row>
    <row r="4" spans="1:3" x14ac:dyDescent="0.25">
      <c r="A4" t="s">
        <v>106</v>
      </c>
      <c r="B4" t="s">
        <v>807</v>
      </c>
      <c r="C4" s="524">
        <v>1369.256061</v>
      </c>
    </row>
    <row r="5" spans="1:3" x14ac:dyDescent="0.25">
      <c r="A5" t="s">
        <v>808</v>
      </c>
      <c r="B5" t="s">
        <v>805</v>
      </c>
      <c r="C5" s="524">
        <v>464.38822099999999</v>
      </c>
    </row>
    <row r="6" spans="1:3" x14ac:dyDescent="0.25">
      <c r="A6" t="s">
        <v>808</v>
      </c>
      <c r="B6" t="s">
        <v>806</v>
      </c>
      <c r="C6" s="524">
        <v>738.12772700000005</v>
      </c>
    </row>
    <row r="7" spans="1:3" x14ac:dyDescent="0.25">
      <c r="A7" t="s">
        <v>810</v>
      </c>
      <c r="B7" t="s">
        <v>809</v>
      </c>
      <c r="C7" s="524">
        <v>208.63800000000001</v>
      </c>
    </row>
    <row r="8" spans="1:3" x14ac:dyDescent="0.25">
      <c r="A8" t="s">
        <v>810</v>
      </c>
      <c r="B8" t="s">
        <v>811</v>
      </c>
      <c r="C8" s="524">
        <v>1248.8409999999999</v>
      </c>
    </row>
    <row r="9" spans="1:3" x14ac:dyDescent="0.25">
      <c r="A9" t="s">
        <v>810</v>
      </c>
      <c r="B9" t="s">
        <v>812</v>
      </c>
      <c r="C9" s="524">
        <v>141.99799999999999</v>
      </c>
    </row>
    <row r="10" spans="1:3" x14ac:dyDescent="0.25">
      <c r="A10" t="s">
        <v>813</v>
      </c>
      <c r="B10" t="s">
        <v>811</v>
      </c>
      <c r="C10" s="524">
        <v>703.9</v>
      </c>
    </row>
    <row r="11" spans="1:3" x14ac:dyDescent="0.25">
      <c r="A11" t="s">
        <v>54</v>
      </c>
      <c r="B11" t="s">
        <v>814</v>
      </c>
      <c r="C11" s="524">
        <v>51.696950000000001</v>
      </c>
    </row>
    <row r="12" spans="1:3" x14ac:dyDescent="0.25">
      <c r="A12" t="s">
        <v>54</v>
      </c>
      <c r="B12" t="s">
        <v>815</v>
      </c>
      <c r="C12" s="524">
        <v>33.098590000000002</v>
      </c>
    </row>
    <row r="13" spans="1:3" x14ac:dyDescent="0.25">
      <c r="A13" t="s">
        <v>54</v>
      </c>
      <c r="B13" t="s">
        <v>816</v>
      </c>
      <c r="C13" s="524">
        <v>238.65392</v>
      </c>
    </row>
    <row r="14" spans="1:3" x14ac:dyDescent="0.25">
      <c r="A14" t="s">
        <v>54</v>
      </c>
      <c r="B14" t="s">
        <v>817</v>
      </c>
      <c r="C14" s="524">
        <v>221.08779999999999</v>
      </c>
    </row>
    <row r="15" spans="1:3" x14ac:dyDescent="0.25">
      <c r="A15" t="s">
        <v>54</v>
      </c>
      <c r="B15" t="s">
        <v>818</v>
      </c>
      <c r="C15" s="524">
        <v>219.96960000000001</v>
      </c>
    </row>
    <row r="16" spans="1:3" x14ac:dyDescent="0.25">
      <c r="A16" t="s">
        <v>59</v>
      </c>
      <c r="B16" t="s">
        <v>819</v>
      </c>
      <c r="C16" s="524">
        <v>0.13134000000000001</v>
      </c>
    </row>
    <row r="17" spans="1:3" x14ac:dyDescent="0.25">
      <c r="A17" t="s">
        <v>59</v>
      </c>
      <c r="B17" t="s">
        <v>820</v>
      </c>
      <c r="C17" s="524">
        <v>1.7388600000000001</v>
      </c>
    </row>
    <row r="18" spans="1:3" x14ac:dyDescent="0.25">
      <c r="A18" t="s">
        <v>59</v>
      </c>
      <c r="B18" t="s">
        <v>821</v>
      </c>
      <c r="C18" s="524">
        <v>24.857379999999999</v>
      </c>
    </row>
    <row r="19" spans="1:3" x14ac:dyDescent="0.25">
      <c r="A19" t="s">
        <v>59</v>
      </c>
      <c r="B19" t="s">
        <v>822</v>
      </c>
      <c r="C19" s="524">
        <v>6.202248</v>
      </c>
    </row>
    <row r="20" spans="1:3" x14ac:dyDescent="0.25">
      <c r="A20" t="s">
        <v>59</v>
      </c>
      <c r="B20" t="s">
        <v>823</v>
      </c>
      <c r="C20" s="524">
        <v>20.000710000000002</v>
      </c>
    </row>
    <row r="21" spans="1:3" x14ac:dyDescent="0.25">
      <c r="A21" t="s">
        <v>59</v>
      </c>
      <c r="B21" t="s">
        <v>824</v>
      </c>
      <c r="C21" s="524">
        <v>183.82106999999999</v>
      </c>
    </row>
    <row r="22" spans="1:3" x14ac:dyDescent="0.25">
      <c r="A22" t="s">
        <v>59</v>
      </c>
      <c r="B22" t="s">
        <v>825</v>
      </c>
      <c r="C22" s="524">
        <v>410.49151000000001</v>
      </c>
    </row>
    <row r="23" spans="1:3" x14ac:dyDescent="0.25">
      <c r="A23" s="521" t="s">
        <v>826</v>
      </c>
      <c r="B23" s="521" t="s">
        <v>814</v>
      </c>
      <c r="C23" s="524">
        <v>8.88401</v>
      </c>
    </row>
    <row r="24" spans="1:3" x14ac:dyDescent="0.25">
      <c r="A24" s="521" t="s">
        <v>826</v>
      </c>
      <c r="B24" s="521" t="s">
        <v>816</v>
      </c>
      <c r="C24" s="524">
        <v>28.26182</v>
      </c>
    </row>
    <row r="25" spans="1:3" x14ac:dyDescent="0.25">
      <c r="A25" s="521" t="s">
        <v>826</v>
      </c>
      <c r="B25" s="521" t="s">
        <v>827</v>
      </c>
      <c r="C25" s="524">
        <v>32.098460000000003</v>
      </c>
    </row>
    <row r="26" spans="1:3" x14ac:dyDescent="0.25">
      <c r="A26" s="521" t="s">
        <v>826</v>
      </c>
      <c r="B26" s="521" t="s">
        <v>817</v>
      </c>
      <c r="C26" s="524">
        <v>25.095179999999999</v>
      </c>
    </row>
    <row r="27" spans="1:3" x14ac:dyDescent="0.25">
      <c r="A27" s="521" t="s">
        <v>826</v>
      </c>
      <c r="B27" s="521" t="s">
        <v>818</v>
      </c>
      <c r="C27" s="524">
        <v>20.74981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F34" sqref="F34"/>
    </sheetView>
  </sheetViews>
  <sheetFormatPr defaultColWidth="14.42578125" defaultRowHeight="15" customHeight="1" x14ac:dyDescent="0.25"/>
  <cols>
    <col min="1" max="1" width="41.28515625" customWidth="1"/>
    <col min="2" max="2" width="14.7109375" customWidth="1"/>
    <col min="3" max="3" width="11.28515625" customWidth="1"/>
    <col min="4" max="4" width="14.7109375" customWidth="1"/>
    <col min="5" max="5" width="31.7109375" bestFit="1" customWidth="1"/>
    <col min="6" max="6" width="19.42578125" customWidth="1"/>
    <col min="7" max="7" width="20" customWidth="1"/>
    <col min="8" max="8" width="13.42578125" customWidth="1"/>
    <col min="9" max="9" width="15.5703125" customWidth="1"/>
    <col min="10" max="10" width="24.28515625" customWidth="1"/>
    <col min="11" max="11" width="13" customWidth="1"/>
    <col min="12" max="12" width="12.28515625" customWidth="1"/>
    <col min="13" max="13" width="14.140625" customWidth="1"/>
    <col min="14" max="14" width="26.5703125" customWidth="1"/>
    <col min="15" max="15" width="14.7109375" customWidth="1"/>
    <col min="16" max="16" width="14.140625" customWidth="1"/>
    <col min="17" max="17" width="7.7109375" customWidth="1"/>
    <col min="18" max="18" width="13.28515625" customWidth="1"/>
    <col min="19" max="26" width="14.140625" customWidth="1"/>
  </cols>
  <sheetData>
    <row r="1" spans="1:18" x14ac:dyDescent="0.25">
      <c r="A1" s="547" t="s">
        <v>34</v>
      </c>
      <c r="B1" s="548"/>
      <c r="C1" s="549"/>
      <c r="E1" s="5" t="s">
        <v>35</v>
      </c>
      <c r="F1" s="6">
        <f ca="1">SUM($B$7,$B$19,$B$26,$B$31,$B$40)</f>
        <v>1783019.7699999998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x14ac:dyDescent="0.25">
      <c r="A2" s="13" t="s">
        <v>39</v>
      </c>
      <c r="B2" s="14">
        <f>'Checking Transaction Log'!G2</f>
        <v>180</v>
      </c>
      <c r="C2" s="15">
        <f t="shared" ref="C2:C6" ca="1" si="0">TODAY()</f>
        <v>46326</v>
      </c>
      <c r="E2" s="13" t="s">
        <v>40</v>
      </c>
      <c r="F2" s="16">
        <f>F14</f>
        <v>169226.55</v>
      </c>
      <c r="H2" s="17"/>
      <c r="J2" s="18" t="s">
        <v>41</v>
      </c>
      <c r="K2" s="19">
        <v>0.75</v>
      </c>
      <c r="L2" s="20">
        <f>K5/(K5+K6)</f>
        <v>0.8094046056574874</v>
      </c>
      <c r="N2" s="21" t="s">
        <v>42</v>
      </c>
      <c r="O2" s="22">
        <f>B12-O1</f>
        <v>-6225</v>
      </c>
      <c r="P2" s="11"/>
      <c r="Q2" s="23" t="s">
        <v>43</v>
      </c>
      <c r="R2" s="23">
        <f ca="1">E20*(1+$Q$1)</f>
        <v>1855862.2029999995</v>
      </c>
    </row>
    <row r="3" spans="1:18" x14ac:dyDescent="0.25">
      <c r="A3" s="13" t="s">
        <v>44</v>
      </c>
      <c r="B3" s="14">
        <v>0</v>
      </c>
      <c r="C3" s="15">
        <f t="shared" ca="1" si="0"/>
        <v>46326</v>
      </c>
      <c r="E3" s="21" t="s">
        <v>45</v>
      </c>
      <c r="F3" s="22">
        <f ca="1">F1-F2</f>
        <v>1613793.2199999997</v>
      </c>
      <c r="H3" s="17"/>
      <c r="J3" s="18" t="s">
        <v>46</v>
      </c>
      <c r="K3" s="19">
        <v>0.25</v>
      </c>
      <c r="L3" s="20">
        <f>K6/(K5+K6)</f>
        <v>0.19059539434251263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2134241.5334499991</v>
      </c>
    </row>
    <row r="4" spans="1:18" x14ac:dyDescent="0.25">
      <c r="A4" s="13" t="s">
        <v>49</v>
      </c>
      <c r="B4" s="14">
        <v>0</v>
      </c>
      <c r="C4" s="15">
        <f t="shared" ca="1" si="0"/>
        <v>46326</v>
      </c>
      <c r="F4" s="7"/>
      <c r="H4" s="17"/>
      <c r="J4" s="24"/>
      <c r="K4" s="25"/>
      <c r="L4" s="26"/>
      <c r="N4" s="27" t="s">
        <v>50</v>
      </c>
      <c r="O4" s="28">
        <f>B10-O3</f>
        <v>26725.53</v>
      </c>
      <c r="P4" s="11"/>
      <c r="Q4" s="23" t="s">
        <v>51</v>
      </c>
      <c r="R4" s="23">
        <f t="shared" ca="1" si="1"/>
        <v>2454377.7634674986</v>
      </c>
    </row>
    <row r="5" spans="1:18" x14ac:dyDescent="0.25">
      <c r="A5" s="13" t="s">
        <v>52</v>
      </c>
      <c r="B5" s="14">
        <f ca="1">'Checking Transaction Log'!G1</f>
        <v>9853.899999999996</v>
      </c>
      <c r="C5" s="15">
        <f t="shared" ca="1" si="0"/>
        <v>46326</v>
      </c>
      <c r="E5" s="550" t="s">
        <v>53</v>
      </c>
      <c r="F5" s="548"/>
      <c r="G5" s="549"/>
      <c r="H5" s="17"/>
      <c r="J5" s="29" t="s">
        <v>54</v>
      </c>
      <c r="K5" s="30">
        <f>B10</f>
        <v>94595.61</v>
      </c>
      <c r="L5" s="20">
        <f ca="1">K5/F3</f>
        <v>5.8616933587067627E-2</v>
      </c>
      <c r="N5" s="5" t="s">
        <v>55</v>
      </c>
      <c r="O5" s="6"/>
      <c r="P5" s="11"/>
      <c r="Q5" s="23" t="s">
        <v>56</v>
      </c>
      <c r="R5" s="23">
        <f t="shared" ca="1" si="1"/>
        <v>2822534.427987623</v>
      </c>
    </row>
    <row r="6" spans="1:18" x14ac:dyDescent="0.25">
      <c r="A6" s="13" t="s">
        <v>57</v>
      </c>
      <c r="B6" s="14">
        <f>'Savings Transaction Log'!A3</f>
        <v>25784.190000000006</v>
      </c>
      <c r="C6" s="15">
        <f t="shared" ca="1" si="0"/>
        <v>46326</v>
      </c>
      <c r="E6" s="31" t="s">
        <v>58</v>
      </c>
      <c r="F6" s="14">
        <v>134615.22</v>
      </c>
      <c r="G6" s="32">
        <v>46310</v>
      </c>
      <c r="H6" s="17"/>
      <c r="J6" s="18" t="s">
        <v>59</v>
      </c>
      <c r="K6" s="30">
        <f>B12</f>
        <v>22275</v>
      </c>
      <c r="L6" s="20">
        <f ca="1">K6/F3</f>
        <v>1.380288361850969E-2</v>
      </c>
      <c r="N6" s="21" t="s">
        <v>60</v>
      </c>
      <c r="O6" s="22"/>
      <c r="P6" s="11"/>
      <c r="Q6" s="23" t="s">
        <v>61</v>
      </c>
      <c r="R6" s="23">
        <f t="shared" ca="1" si="1"/>
        <v>3245914.5921857664</v>
      </c>
    </row>
    <row r="7" spans="1:18" x14ac:dyDescent="0.25">
      <c r="A7" s="21" t="s">
        <v>62</v>
      </c>
      <c r="B7" s="33">
        <f ca="1">SUM(B2:B6)</f>
        <v>35818.090000000004</v>
      </c>
      <c r="C7" s="34">
        <f ca="1">B7/F3</f>
        <v>2.2194968696175342E-2</v>
      </c>
      <c r="E7" s="529" t="s">
        <v>834</v>
      </c>
      <c r="F7" s="14">
        <v>16806</v>
      </c>
      <c r="G7" s="32">
        <v>46310</v>
      </c>
      <c r="H7" s="7"/>
      <c r="J7" s="18" t="s">
        <v>64</v>
      </c>
      <c r="K7" s="30">
        <f>IF((B3+B4+B6)&gt;10000,(B3+B4+B6-10000),0)</f>
        <v>15784.190000000006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3732801.7810136313</v>
      </c>
    </row>
    <row r="8" spans="1:18" x14ac:dyDescent="0.25">
      <c r="B8" s="7"/>
      <c r="C8" s="37"/>
      <c r="E8" s="529" t="s">
        <v>898</v>
      </c>
      <c r="F8" s="14">
        <v>0</v>
      </c>
      <c r="G8" s="32">
        <v>46310</v>
      </c>
      <c r="H8" s="7"/>
      <c r="I8" s="7"/>
      <c r="J8" s="18" t="s">
        <v>68</v>
      </c>
      <c r="K8" s="30">
        <f>SUM(K5:K7)</f>
        <v>132654.80000000002</v>
      </c>
      <c r="L8" s="20">
        <f ca="1">K8/F3</f>
        <v>8.2200617994912656E-2</v>
      </c>
      <c r="N8" s="21" t="s">
        <v>69</v>
      </c>
      <c r="O8" s="22">
        <f t="shared" si="2"/>
        <v>20500.53</v>
      </c>
      <c r="P8" s="11"/>
      <c r="Q8" s="23" t="s">
        <v>70</v>
      </c>
      <c r="R8" s="23">
        <f t="shared" ca="1" si="1"/>
        <v>4292722.0481656753</v>
      </c>
    </row>
    <row r="9" spans="1:18" x14ac:dyDescent="0.25">
      <c r="A9" s="547" t="s">
        <v>71</v>
      </c>
      <c r="B9" s="548"/>
      <c r="C9" s="549"/>
      <c r="E9" s="528" t="s">
        <v>839</v>
      </c>
      <c r="F9" s="526">
        <v>8840</v>
      </c>
      <c r="G9" s="527">
        <v>46310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4936630.3553905264</v>
      </c>
    </row>
    <row r="10" spans="1:18" x14ac:dyDescent="0.25">
      <c r="A10" s="31" t="s">
        <v>74</v>
      </c>
      <c r="B10" s="14">
        <v>94595.61</v>
      </c>
      <c r="C10" s="15">
        <v>46326</v>
      </c>
      <c r="D10" s="17"/>
      <c r="E10" s="528" t="s">
        <v>835</v>
      </c>
      <c r="F10" s="526">
        <v>8965.33</v>
      </c>
      <c r="G10" s="527">
        <v>46310</v>
      </c>
      <c r="H10" s="17"/>
      <c r="I10" s="7"/>
      <c r="J10" s="18" t="s">
        <v>54</v>
      </c>
      <c r="K10" s="30">
        <f>(K8*K2)-K5</f>
        <v>4895.4900000000052</v>
      </c>
      <c r="L10" s="40">
        <f t="shared" ref="L10:L11" si="3">K10+K5</f>
        <v>99491.1</v>
      </c>
      <c r="P10" s="11"/>
      <c r="Q10" s="23" t="s">
        <v>75</v>
      </c>
      <c r="R10" s="23">
        <f t="shared" ca="1" si="1"/>
        <v>5677124.9086991046</v>
      </c>
    </row>
    <row r="11" spans="1:18" x14ac:dyDescent="0.25">
      <c r="A11" s="31" t="s">
        <v>76</v>
      </c>
      <c r="B11" s="14">
        <v>13323.86</v>
      </c>
      <c r="C11" s="15">
        <v>46326</v>
      </c>
      <c r="D11" s="17"/>
      <c r="E11" s="528" t="s">
        <v>836</v>
      </c>
      <c r="F11" s="526">
        <v>0</v>
      </c>
      <c r="G11" s="527">
        <v>46310</v>
      </c>
      <c r="H11" s="17"/>
      <c r="I11" s="7"/>
      <c r="J11" s="43" t="s">
        <v>78</v>
      </c>
      <c r="K11" s="44">
        <f>(K8*K3)-K6</f>
        <v>10888.700000000004</v>
      </c>
      <c r="L11" s="45">
        <f t="shared" si="3"/>
        <v>33163.700000000004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6528693.6450039698</v>
      </c>
    </row>
    <row r="12" spans="1:18" x14ac:dyDescent="0.25">
      <c r="A12" s="47" t="s">
        <v>81</v>
      </c>
      <c r="B12" s="48">
        <v>22275</v>
      </c>
      <c r="C12" s="15">
        <v>46326</v>
      </c>
      <c r="D12" s="17"/>
      <c r="E12" s="525" t="s">
        <v>837</v>
      </c>
      <c r="F12" s="526">
        <v>0</v>
      </c>
      <c r="G12" s="527">
        <v>46310</v>
      </c>
      <c r="I12" s="7"/>
      <c r="J12" s="49"/>
      <c r="K12" s="25"/>
      <c r="L12" s="50">
        <f ca="1">L11/F3</f>
        <v>2.0550154498728164E-2</v>
      </c>
      <c r="N12" s="46" t="s">
        <v>82</v>
      </c>
      <c r="O12" s="7">
        <v>6000</v>
      </c>
      <c r="P12" s="11"/>
      <c r="Q12" s="23"/>
    </row>
    <row r="13" spans="1:18" x14ac:dyDescent="0.25">
      <c r="A13" s="27"/>
      <c r="B13" s="51"/>
      <c r="C13" s="15"/>
      <c r="D13" s="17"/>
      <c r="E13" s="525" t="s">
        <v>838</v>
      </c>
      <c r="F13" s="526">
        <v>0</v>
      </c>
      <c r="G13" s="527">
        <v>46310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x14ac:dyDescent="0.25">
      <c r="A14" s="27"/>
      <c r="B14" s="51"/>
      <c r="C14" s="15"/>
      <c r="D14" s="17"/>
      <c r="E14" s="21" t="s">
        <v>40</v>
      </c>
      <c r="F14" s="33">
        <f>SUM(F6:F13)</f>
        <v>169226.55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x14ac:dyDescent="0.25">
      <c r="A15" s="47"/>
      <c r="B15" s="55"/>
      <c r="C15" s="15"/>
      <c r="F15" s="7"/>
      <c r="J15" s="57" t="s">
        <v>41</v>
      </c>
      <c r="K15" s="58">
        <f>SUM(B10:B11)</f>
        <v>107919.47</v>
      </c>
      <c r="L15" s="59">
        <f ca="1">K15/F3</f>
        <v>6.6873171024971853E-2</v>
      </c>
      <c r="N15" s="46" t="s">
        <v>87</v>
      </c>
      <c r="O15" s="7">
        <f>O14-O11-O12</f>
        <v>-11258.27</v>
      </c>
      <c r="P15" s="11"/>
      <c r="Q15" s="23"/>
    </row>
    <row r="16" spans="1:18" x14ac:dyDescent="0.25">
      <c r="A16" s="60"/>
      <c r="B16" s="51"/>
      <c r="C16" s="15"/>
      <c r="E16" s="41" t="s">
        <v>77</v>
      </c>
      <c r="F16" s="42">
        <f ca="1">SUM(B7,B10,B18,B13,B12,B17,B15,B16,B14)</f>
        <v>152688.70000000001</v>
      </c>
      <c r="I16" s="7"/>
      <c r="J16" s="18" t="s">
        <v>46</v>
      </c>
      <c r="K16" s="63">
        <f>B12</f>
        <v>22275</v>
      </c>
      <c r="L16" s="20">
        <f ca="1">K16/F3</f>
        <v>1.380288361850969E-2</v>
      </c>
      <c r="P16" s="11"/>
      <c r="Q16" s="23"/>
    </row>
    <row r="17" spans="1:17" x14ac:dyDescent="0.25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x14ac:dyDescent="0.25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1525886.4599999997</v>
      </c>
      <c r="P18" s="11"/>
    </row>
    <row r="19" spans="1:17" x14ac:dyDescent="0.25">
      <c r="A19" s="68" t="s">
        <v>92</v>
      </c>
      <c r="B19" s="33">
        <f>SUM(B10:B18)</f>
        <v>130194.47</v>
      </c>
      <c r="C19" s="34">
        <f ca="1">B19/F3</f>
        <v>8.0676054643481543E-2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288599.66999999993</v>
      </c>
      <c r="P19" s="73">
        <f t="shared" ref="P19:P32" si="4">O19/$O$18</f>
        <v>0.18913574342877384</v>
      </c>
      <c r="Q19" s="74" t="s">
        <v>97</v>
      </c>
    </row>
    <row r="20" spans="1:17" x14ac:dyDescent="0.25">
      <c r="B20" s="7"/>
      <c r="C20" s="37"/>
      <c r="E20" s="56">
        <f ca="1">F3</f>
        <v>1613793.2199999997</v>
      </c>
      <c r="F20" s="44">
        <f ca="1">E20-E22</f>
        <v>198790.7899999998</v>
      </c>
      <c r="G20" s="34">
        <f ca="1">(E20-E22)/E22</f>
        <v>0.1404879495507296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266553.935</v>
      </c>
      <c r="P20" s="78">
        <f t="shared" si="4"/>
        <v>0.17468792206203865</v>
      </c>
      <c r="Q20" s="79" t="s">
        <v>101</v>
      </c>
    </row>
    <row r="21" spans="1:17" ht="15.75" customHeight="1" x14ac:dyDescent="0.25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0.1931033900000001</v>
      </c>
      <c r="L21" s="11"/>
      <c r="N21" s="27" t="s">
        <v>104</v>
      </c>
      <c r="O21" s="51">
        <f>($B$10+$B$11)*0.25</f>
        <v>26979.8675</v>
      </c>
      <c r="P21" s="82">
        <f t="shared" si="4"/>
        <v>1.7681438434154532E-2</v>
      </c>
      <c r="Q21" s="83" t="s">
        <v>105</v>
      </c>
    </row>
    <row r="22" spans="1:17" ht="15.75" customHeight="1" x14ac:dyDescent="0.25">
      <c r="A22" s="31" t="s">
        <v>106</v>
      </c>
      <c r="B22" s="14">
        <f>-'TSP-401K'!H84</f>
        <v>437971.66999999993</v>
      </c>
      <c r="C22" s="15">
        <v>46326</v>
      </c>
      <c r="E22" s="56">
        <v>1415002.43</v>
      </c>
      <c r="F22" s="45">
        <f ca="1">((F20/(C2-E21))*365)+E22</f>
        <v>1654469.8833003298</v>
      </c>
      <c r="G22" s="34">
        <f ca="1">(F22-E22)/E22</f>
        <v>0.16923465869972384</v>
      </c>
      <c r="I22" s="7"/>
      <c r="J22" s="81">
        <v>3000000</v>
      </c>
      <c r="K22" s="50">
        <f ca="1">1-($E$20/J22)</f>
        <v>0.46206892666666677</v>
      </c>
      <c r="L22" s="11"/>
      <c r="N22" s="5" t="s">
        <v>108</v>
      </c>
      <c r="O22" s="72">
        <f>($B$22+$B$23)*0.3</f>
        <v>173159.80199999994</v>
      </c>
      <c r="P22" s="73">
        <f t="shared" si="4"/>
        <v>0.11348144605726429</v>
      </c>
      <c r="Q22" s="74" t="s">
        <v>97</v>
      </c>
    </row>
    <row r="23" spans="1:17" ht="15.75" customHeight="1" x14ac:dyDescent="0.25">
      <c r="A23" s="31" t="s">
        <v>109</v>
      </c>
      <c r="B23" s="14">
        <f>-'TSP-401K'!L84</f>
        <v>139227.66999999998</v>
      </c>
      <c r="C23" s="15">
        <f>C22</f>
        <v>46326</v>
      </c>
      <c r="E23" s="7"/>
      <c r="G23" s="65"/>
      <c r="I23" s="7"/>
      <c r="J23" s="81">
        <v>4000000</v>
      </c>
      <c r="K23" s="50">
        <f ca="1">1-($E$20/J23)</f>
        <v>0.59655169500000005</v>
      </c>
      <c r="L23" s="11"/>
      <c r="N23" s="13" t="s">
        <v>111</v>
      </c>
      <c r="O23" s="14">
        <f>($B$24+$B$25)*0.3</f>
        <v>159932.361</v>
      </c>
      <c r="P23" s="78">
        <f t="shared" si="4"/>
        <v>0.10481275323722319</v>
      </c>
      <c r="Q23" s="79" t="s">
        <v>101</v>
      </c>
    </row>
    <row r="24" spans="1:17" ht="15.75" customHeight="1" x14ac:dyDescent="0.25">
      <c r="A24" s="31" t="s">
        <v>112</v>
      </c>
      <c r="B24" s="14">
        <f>-'TSP-401K'!Q84</f>
        <v>408686.50999999989</v>
      </c>
      <c r="C24" s="15">
        <f>C22</f>
        <v>46326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0.67724135600000013</v>
      </c>
      <c r="L24" s="11"/>
      <c r="N24" s="13" t="s">
        <v>113</v>
      </c>
      <c r="O24" s="14">
        <f t="shared" ref="O24:O25" si="5">($B$10+$B$11)*0.25</f>
        <v>26979.8675</v>
      </c>
      <c r="P24" s="78">
        <f t="shared" si="4"/>
        <v>1.7681438434154532E-2</v>
      </c>
      <c r="Q24" s="79" t="s">
        <v>105</v>
      </c>
    </row>
    <row r="25" spans="1:17" ht="15.75" customHeight="1" x14ac:dyDescent="0.25">
      <c r="A25" s="31" t="s">
        <v>114</v>
      </c>
      <c r="B25" s="14">
        <f>-'TSP-401K'!V84</f>
        <v>124421.36000000007</v>
      </c>
      <c r="C25" s="15">
        <f>C22</f>
        <v>46326</v>
      </c>
      <c r="E25" s="75" t="s">
        <v>34</v>
      </c>
      <c r="F25" s="76">
        <f ca="1">B7</f>
        <v>35818.090000000004</v>
      </c>
      <c r="G25" s="77">
        <f t="shared" ref="G25:G31" ca="1" si="6">F25/SUM($F$25:$F$31)</f>
        <v>2.1952759151446909E-2</v>
      </c>
      <c r="I25" s="7"/>
      <c r="J25" s="84"/>
      <c r="K25" s="25"/>
      <c r="L25" s="11"/>
      <c r="N25" s="27" t="s">
        <v>116</v>
      </c>
      <c r="O25" s="51">
        <f t="shared" si="5"/>
        <v>26979.8675</v>
      </c>
      <c r="P25" s="82">
        <f t="shared" si="4"/>
        <v>1.7681438434154532E-2</v>
      </c>
      <c r="Q25" s="83" t="s">
        <v>105</v>
      </c>
    </row>
    <row r="26" spans="1:17" ht="15.75" customHeight="1" x14ac:dyDescent="0.25">
      <c r="A26" s="21" t="s">
        <v>117</v>
      </c>
      <c r="B26" s="33">
        <f>SUM(B22:B25)</f>
        <v>1110307.2099999997</v>
      </c>
      <c r="C26" s="34">
        <f ca="1">B26/F3</f>
        <v>0.68801082830178195</v>
      </c>
      <c r="E26" s="80" t="s">
        <v>103</v>
      </c>
      <c r="F26" s="30">
        <f>(B11)</f>
        <v>13323.86</v>
      </c>
      <c r="G26" s="20">
        <f t="shared" ca="1" si="6"/>
        <v>8.1661386619888837E-3</v>
      </c>
      <c r="I26" s="7"/>
      <c r="J26" s="49"/>
      <c r="K26" s="25"/>
      <c r="L26" s="11"/>
      <c r="N26" s="5" t="s">
        <v>119</v>
      </c>
      <c r="O26" s="72">
        <f>($B$22+$B$23)*0.2</f>
        <v>115439.86799999997</v>
      </c>
      <c r="P26" s="73">
        <f t="shared" si="4"/>
        <v>7.5654297371509541E-2</v>
      </c>
      <c r="Q26" s="74" t="s">
        <v>97</v>
      </c>
    </row>
    <row r="27" spans="1:17" ht="15.75" customHeight="1" x14ac:dyDescent="0.25">
      <c r="B27" s="7"/>
      <c r="C27" s="37"/>
      <c r="E27" s="80" t="s">
        <v>107</v>
      </c>
      <c r="F27" s="30">
        <f>B10</f>
        <v>94595.61</v>
      </c>
      <c r="G27" s="20">
        <f t="shared" ca="1" si="6"/>
        <v>5.7977257947428314E-2</v>
      </c>
      <c r="I27" s="7"/>
      <c r="J27" s="49"/>
      <c r="K27" s="25"/>
      <c r="L27" s="11"/>
      <c r="N27" s="13" t="s">
        <v>120</v>
      </c>
      <c r="O27" s="14">
        <f>($B$24+$B$25)*0.2</f>
        <v>106621.57400000001</v>
      </c>
      <c r="P27" s="78">
        <f t="shared" si="4"/>
        <v>6.9875168824815467E-2</v>
      </c>
      <c r="Q27" s="79" t="s">
        <v>101</v>
      </c>
    </row>
    <row r="28" spans="1:17" ht="15.75" customHeight="1" x14ac:dyDescent="0.25">
      <c r="A28" s="547" t="s">
        <v>115</v>
      </c>
      <c r="B28" s="548"/>
      <c r="C28" s="549"/>
      <c r="E28" s="80" t="s">
        <v>110</v>
      </c>
      <c r="F28" s="30">
        <f>B12</f>
        <v>22275</v>
      </c>
      <c r="G28" s="20">
        <f t="shared" ca="1" si="6"/>
        <v>1.3652255329596855E-2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10791.947</v>
      </c>
      <c r="P28" s="78">
        <f t="shared" si="4"/>
        <v>7.0725753736618135E-3</v>
      </c>
      <c r="Q28" s="79" t="s">
        <v>105</v>
      </c>
    </row>
    <row r="29" spans="1:17" ht="15.75" customHeight="1" x14ac:dyDescent="0.25">
      <c r="A29" s="31" t="s">
        <v>122</v>
      </c>
      <c r="B29" s="14">
        <v>315000</v>
      </c>
      <c r="C29" s="15">
        <v>46305</v>
      </c>
      <c r="E29" s="80" t="s">
        <v>102</v>
      </c>
      <c r="F29" s="30">
        <f>B26</f>
        <v>1110307.2099999997</v>
      </c>
      <c r="G29" s="20">
        <f t="shared" ca="1" si="6"/>
        <v>0.68050269473455949</v>
      </c>
      <c r="H29" s="86"/>
      <c r="I29" s="7"/>
      <c r="J29" s="49"/>
      <c r="K29" s="25"/>
      <c r="L29" s="11"/>
      <c r="N29" s="27" t="s">
        <v>123</v>
      </c>
      <c r="O29" s="51">
        <f t="shared" si="7"/>
        <v>10791.947</v>
      </c>
      <c r="P29" s="82">
        <f t="shared" si="4"/>
        <v>7.0725753736618135E-3</v>
      </c>
      <c r="Q29" s="83" t="s">
        <v>105</v>
      </c>
    </row>
    <row r="30" spans="1:17" ht="15.75" customHeight="1" x14ac:dyDescent="0.25">
      <c r="A30" s="31" t="s">
        <v>124</v>
      </c>
      <c r="B30" s="14">
        <v>105000</v>
      </c>
      <c r="C30" s="15">
        <v>46305</v>
      </c>
      <c r="E30" s="80" t="s">
        <v>115</v>
      </c>
      <c r="F30" s="30">
        <f>B31-F6</f>
        <v>285384.78000000003</v>
      </c>
      <c r="G30" s="20">
        <f t="shared" ca="1" si="6"/>
        <v>0.17491115078522229</v>
      </c>
      <c r="H30" s="86"/>
      <c r="I30" s="7"/>
      <c r="J30" s="49"/>
      <c r="K30" s="25"/>
      <c r="L30" s="11"/>
      <c r="N30" s="5" t="s">
        <v>115</v>
      </c>
      <c r="O30" s="72">
        <f>B31-F6</f>
        <v>285384.78000000003</v>
      </c>
      <c r="P30" s="73">
        <f t="shared" si="4"/>
        <v>0.187028843548425</v>
      </c>
      <c r="Q30" s="74" t="s">
        <v>125</v>
      </c>
    </row>
    <row r="31" spans="1:17" ht="15.75" customHeight="1" x14ac:dyDescent="0.25">
      <c r="A31" s="21" t="s">
        <v>126</v>
      </c>
      <c r="B31" s="33">
        <f>SUM(B29:B30)</f>
        <v>420000</v>
      </c>
      <c r="C31" s="34">
        <f ca="1">(B31-F6)/F3</f>
        <v>0.17684098338199741</v>
      </c>
      <c r="E31" s="85" t="s">
        <v>118</v>
      </c>
      <c r="F31" s="44">
        <f>B40-F8-F7</f>
        <v>69894</v>
      </c>
      <c r="G31" s="34">
        <f t="shared" ca="1" si="6"/>
        <v>4.2837743389757245E-2</v>
      </c>
      <c r="I31" s="7"/>
      <c r="J31" s="49"/>
      <c r="K31" s="25"/>
      <c r="L31" s="11"/>
      <c r="N31" s="27" t="s">
        <v>127</v>
      </c>
      <c r="O31" s="51">
        <f>($B$10+$B$11)*0.05</f>
        <v>5395.9735000000001</v>
      </c>
      <c r="P31" s="82">
        <f t="shared" si="4"/>
        <v>3.5362876868309068E-3</v>
      </c>
      <c r="Q31" s="83" t="s">
        <v>105</v>
      </c>
    </row>
    <row r="32" spans="1:17" ht="15" customHeight="1" x14ac:dyDescent="0.25">
      <c r="E32" s="7"/>
      <c r="G32" s="7"/>
      <c r="N32" s="41" t="s">
        <v>46</v>
      </c>
      <c r="O32" s="87">
        <f>B12</f>
        <v>22275</v>
      </c>
      <c r="P32" s="88">
        <f t="shared" si="4"/>
        <v>1.4598071733331983E-2</v>
      </c>
      <c r="Q32" s="89" t="s">
        <v>59</v>
      </c>
    </row>
    <row r="33" spans="1:16" ht="15.75" customHeight="1" x14ac:dyDescent="0.25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25">
      <c r="A34" s="13" t="s">
        <v>128</v>
      </c>
      <c r="B34" s="14">
        <v>21500</v>
      </c>
      <c r="C34" s="15">
        <v>46305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25">
      <c r="A35" s="13" t="s">
        <v>129</v>
      </c>
      <c r="B35" s="14">
        <v>20500</v>
      </c>
      <c r="C35" s="15">
        <v>46305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582133.47250000003</v>
      </c>
      <c r="P35" s="59">
        <f t="shared" ref="P35:P39" si="8">O35/$O$18</f>
        <v>0.38150510392496711</v>
      </c>
    </row>
    <row r="36" spans="1:16" ht="15.75" customHeight="1" x14ac:dyDescent="0.25">
      <c r="A36" s="13" t="s">
        <v>131</v>
      </c>
      <c r="B36" s="14">
        <v>9000</v>
      </c>
      <c r="C36" s="15">
        <v>46305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387051.89799999993</v>
      </c>
      <c r="P36" s="20">
        <f t="shared" si="8"/>
        <v>0.25365707616279654</v>
      </c>
    </row>
    <row r="37" spans="1:16" ht="15.75" customHeight="1" x14ac:dyDescent="0.25">
      <c r="A37" s="13" t="s">
        <v>891</v>
      </c>
      <c r="B37" s="14">
        <v>2700</v>
      </c>
      <c r="C37" s="15">
        <v>46305</v>
      </c>
      <c r="D37" s="86"/>
      <c r="I37" s="7"/>
      <c r="N37" s="13" t="s">
        <v>134</v>
      </c>
      <c r="O37" s="14">
        <f>SUM(O26:O29)</f>
        <v>243645.33599999995</v>
      </c>
      <c r="P37" s="20">
        <f t="shared" si="8"/>
        <v>0.1596746169436486</v>
      </c>
    </row>
    <row r="38" spans="1:16" ht="15.75" customHeight="1" x14ac:dyDescent="0.25">
      <c r="A38" s="13" t="s">
        <v>133</v>
      </c>
      <c r="B38" s="14">
        <v>23000</v>
      </c>
      <c r="C38" s="15">
        <v>46305</v>
      </c>
      <c r="D38" s="86"/>
      <c r="E38" s="39"/>
      <c r="F38" s="11"/>
      <c r="G38" s="39"/>
      <c r="I38" s="7"/>
      <c r="N38" s="13" t="s">
        <v>115</v>
      </c>
      <c r="O38" s="14">
        <f>O30+O31</f>
        <v>290780.75350000005</v>
      </c>
      <c r="P38" s="20">
        <f t="shared" si="8"/>
        <v>0.19056513123525592</v>
      </c>
    </row>
    <row r="39" spans="1:16" ht="15" customHeight="1" x14ac:dyDescent="0.25">
      <c r="A39" s="546" t="s">
        <v>973</v>
      </c>
      <c r="B39" s="526">
        <v>10000</v>
      </c>
      <c r="C39" s="15">
        <v>46305</v>
      </c>
      <c r="E39" s="25"/>
      <c r="F39" s="25"/>
      <c r="G39" s="25"/>
      <c r="N39" s="27" t="s">
        <v>46</v>
      </c>
      <c r="O39" s="51">
        <f>O32</f>
        <v>22275</v>
      </c>
      <c r="P39" s="91">
        <f t="shared" si="8"/>
        <v>1.4598071733331983E-2</v>
      </c>
    </row>
    <row r="40" spans="1:16" ht="15" customHeight="1" x14ac:dyDescent="0.25">
      <c r="A40" s="21" t="s">
        <v>135</v>
      </c>
      <c r="B40" s="33">
        <f>SUM(B34:B39)</f>
        <v>86700</v>
      </c>
      <c r="C40" s="34">
        <f ca="1">(B40-F8-F7)/F3</f>
        <v>4.3310381487412626E-2</v>
      </c>
      <c r="E40" s="25"/>
      <c r="F40" s="25"/>
      <c r="G40" s="25"/>
      <c r="N40" s="93" t="s">
        <v>137</v>
      </c>
      <c r="O40" s="94">
        <f t="shared" ref="O40:P40" si="9">SUM(O35:O39)</f>
        <v>1525886.46</v>
      </c>
      <c r="P40" s="95">
        <f t="shared" si="9"/>
        <v>1.0000000000000002</v>
      </c>
    </row>
    <row r="41" spans="1:16" ht="15" customHeight="1" x14ac:dyDescent="0.25">
      <c r="E41" s="25"/>
      <c r="F41" s="25"/>
      <c r="G41" s="25"/>
      <c r="P41" s="11"/>
    </row>
    <row r="42" spans="1:16" ht="15" customHeight="1" x14ac:dyDescent="0.25">
      <c r="A42" s="92" t="s">
        <v>136</v>
      </c>
      <c r="E42" s="7"/>
      <c r="G42" s="7"/>
      <c r="P42" s="11"/>
    </row>
    <row r="43" spans="1:16" ht="15.75" customHeight="1" x14ac:dyDescent="0.25">
      <c r="A43" s="92" t="s">
        <v>138</v>
      </c>
      <c r="E43" s="7"/>
      <c r="G43" s="7"/>
      <c r="P43" s="11"/>
    </row>
    <row r="44" spans="1:16" ht="15.75" customHeight="1" x14ac:dyDescent="0.25">
      <c r="A44" s="92" t="s">
        <v>139</v>
      </c>
      <c r="P44" s="11"/>
    </row>
    <row r="45" spans="1:16" ht="15.75" customHeight="1" x14ac:dyDescent="0.25">
      <c r="P45" s="11"/>
    </row>
    <row r="46" spans="1:16" ht="15.75" customHeight="1" x14ac:dyDescent="0.25">
      <c r="P46" s="11"/>
    </row>
    <row r="47" spans="1:16" ht="15.75" customHeight="1" x14ac:dyDescent="0.25">
      <c r="P47" s="11"/>
    </row>
    <row r="48" spans="1:16" ht="15.75" customHeight="1" x14ac:dyDescent="0.25">
      <c r="P48" s="11"/>
    </row>
    <row r="49" spans="16:16" ht="15.75" customHeight="1" x14ac:dyDescent="0.25">
      <c r="P49" s="11"/>
    </row>
    <row r="50" spans="16:16" ht="15.75" customHeight="1" x14ac:dyDescent="0.25">
      <c r="P50" s="11"/>
    </row>
    <row r="51" spans="16:16" ht="15.75" customHeight="1" x14ac:dyDescent="0.25">
      <c r="P51" s="11"/>
    </row>
    <row r="52" spans="16:16" ht="15.75" customHeight="1" x14ac:dyDescent="0.25">
      <c r="P52" s="11"/>
    </row>
    <row r="53" spans="16:16" ht="15.75" customHeight="1" x14ac:dyDescent="0.25">
      <c r="P53" s="11"/>
    </row>
    <row r="54" spans="16:16" ht="15.75" customHeight="1" x14ac:dyDescent="0.25">
      <c r="P54" s="11"/>
    </row>
    <row r="55" spans="16:16" ht="15.75" customHeight="1" x14ac:dyDescent="0.25">
      <c r="P55" s="11"/>
    </row>
    <row r="56" spans="16:16" ht="15.75" customHeight="1" x14ac:dyDescent="0.25">
      <c r="P56" s="11"/>
    </row>
    <row r="57" spans="16:16" ht="15.75" customHeight="1" x14ac:dyDescent="0.25">
      <c r="P57" s="11"/>
    </row>
    <row r="58" spans="16:16" ht="15.75" customHeight="1" x14ac:dyDescent="0.25">
      <c r="P58" s="11"/>
    </row>
    <row r="59" spans="16:16" ht="15.75" customHeight="1" x14ac:dyDescent="0.25">
      <c r="P59" s="11"/>
    </row>
    <row r="60" spans="16:16" ht="15.75" customHeight="1" x14ac:dyDescent="0.25">
      <c r="P60" s="11"/>
    </row>
    <row r="61" spans="16:16" ht="15.75" customHeight="1" x14ac:dyDescent="0.25">
      <c r="P61" s="11"/>
    </row>
    <row r="62" spans="16:16" ht="15.75" customHeight="1" x14ac:dyDescent="0.25">
      <c r="P62" s="11"/>
    </row>
    <row r="63" spans="16:16" ht="15.75" customHeight="1" x14ac:dyDescent="0.25">
      <c r="P63" s="11"/>
    </row>
    <row r="64" spans="16:16" ht="15.75" customHeight="1" x14ac:dyDescent="0.25">
      <c r="P64" s="11"/>
    </row>
    <row r="65" spans="16:16" ht="15.75" customHeight="1" x14ac:dyDescent="0.25">
      <c r="P65" s="11"/>
    </row>
    <row r="66" spans="16:16" ht="15.75" customHeight="1" x14ac:dyDescent="0.25">
      <c r="P66" s="11"/>
    </row>
    <row r="67" spans="16:16" ht="15.75" customHeight="1" x14ac:dyDescent="0.25">
      <c r="P67" s="11"/>
    </row>
    <row r="68" spans="16:16" ht="15.75" customHeight="1" x14ac:dyDescent="0.25">
      <c r="P68" s="11"/>
    </row>
    <row r="69" spans="16:16" ht="15.75" customHeight="1" x14ac:dyDescent="0.25">
      <c r="P69" s="11"/>
    </row>
    <row r="70" spans="16:16" ht="15.75" customHeight="1" x14ac:dyDescent="0.25">
      <c r="P70" s="11"/>
    </row>
    <row r="71" spans="16:16" ht="15.75" customHeight="1" x14ac:dyDescent="0.25">
      <c r="P71" s="11"/>
    </row>
    <row r="72" spans="16:16" ht="15.75" customHeight="1" x14ac:dyDescent="0.25">
      <c r="P72" s="11"/>
    </row>
    <row r="73" spans="16:16" ht="15.75" customHeight="1" x14ac:dyDescent="0.25">
      <c r="P73" s="11"/>
    </row>
    <row r="74" spans="16:16" ht="15.75" customHeight="1" x14ac:dyDescent="0.25">
      <c r="P74" s="11"/>
    </row>
    <row r="75" spans="16:16" ht="15.75" customHeight="1" x14ac:dyDescent="0.25">
      <c r="P75" s="11"/>
    </row>
    <row r="76" spans="16:16" ht="15.75" customHeight="1" x14ac:dyDescent="0.25">
      <c r="P76" s="11"/>
    </row>
    <row r="77" spans="16:16" ht="15.75" customHeight="1" x14ac:dyDescent="0.25">
      <c r="P77" s="11"/>
    </row>
    <row r="78" spans="16:16" ht="15.75" customHeight="1" x14ac:dyDescent="0.25">
      <c r="P78" s="11"/>
    </row>
    <row r="79" spans="16:16" ht="15.75" customHeight="1" x14ac:dyDescent="0.25">
      <c r="P79" s="11"/>
    </row>
    <row r="80" spans="16:16" ht="15.75" customHeight="1" x14ac:dyDescent="0.25">
      <c r="P80" s="11"/>
    </row>
    <row r="81" spans="16:16" ht="15.75" customHeight="1" x14ac:dyDescent="0.25">
      <c r="P81" s="11"/>
    </row>
    <row r="82" spans="16:16" ht="15.75" customHeight="1" x14ac:dyDescent="0.25">
      <c r="P82" s="11"/>
    </row>
    <row r="83" spans="16:16" ht="15.75" customHeight="1" x14ac:dyDescent="0.25">
      <c r="P83" s="11"/>
    </row>
    <row r="84" spans="16:16" ht="15.75" customHeight="1" x14ac:dyDescent="0.25">
      <c r="P84" s="11"/>
    </row>
    <row r="85" spans="16:16" ht="15.75" customHeight="1" x14ac:dyDescent="0.25">
      <c r="P85" s="11"/>
    </row>
    <row r="86" spans="16:16" ht="15.75" customHeight="1" x14ac:dyDescent="0.25">
      <c r="P86" s="11"/>
    </row>
    <row r="87" spans="16:16" ht="15.75" customHeight="1" x14ac:dyDescent="0.25">
      <c r="P87" s="11"/>
    </row>
    <row r="88" spans="16:16" ht="15.75" customHeight="1" x14ac:dyDescent="0.25">
      <c r="P88" s="11"/>
    </row>
    <row r="89" spans="16:16" ht="15.75" customHeight="1" x14ac:dyDescent="0.25">
      <c r="P89" s="11"/>
    </row>
    <row r="90" spans="16:16" ht="15.75" customHeight="1" x14ac:dyDescent="0.25">
      <c r="P90" s="11"/>
    </row>
    <row r="91" spans="16:16" ht="15.75" customHeight="1" x14ac:dyDescent="0.25">
      <c r="P91" s="11"/>
    </row>
    <row r="92" spans="16:16" ht="15.75" customHeight="1" x14ac:dyDescent="0.25">
      <c r="P92" s="11"/>
    </row>
    <row r="93" spans="16:16" ht="15.75" customHeight="1" x14ac:dyDescent="0.25">
      <c r="P93" s="11"/>
    </row>
    <row r="94" spans="16:16" ht="15.75" customHeight="1" x14ac:dyDescent="0.25">
      <c r="P94" s="11"/>
    </row>
    <row r="95" spans="16:16" ht="15.75" customHeight="1" x14ac:dyDescent="0.25">
      <c r="P95" s="11"/>
    </row>
    <row r="96" spans="16:16" ht="15.75" customHeight="1" x14ac:dyDescent="0.25">
      <c r="P96" s="11"/>
    </row>
    <row r="97" spans="16:16" ht="15.75" customHeight="1" x14ac:dyDescent="0.25">
      <c r="P97" s="11"/>
    </row>
    <row r="98" spans="16:16" ht="15.75" customHeight="1" x14ac:dyDescent="0.25">
      <c r="P98" s="11"/>
    </row>
    <row r="99" spans="16:16" ht="15.75" customHeight="1" x14ac:dyDescent="0.25">
      <c r="P99" s="11"/>
    </row>
    <row r="100" spans="16:16" ht="15.75" customHeight="1" x14ac:dyDescent="0.25">
      <c r="P100" s="11"/>
    </row>
    <row r="101" spans="16:16" ht="15.75" customHeight="1" x14ac:dyDescent="0.25">
      <c r="P101" s="11"/>
    </row>
    <row r="102" spans="16:16" ht="15.75" customHeight="1" x14ac:dyDescent="0.25">
      <c r="P102" s="11"/>
    </row>
    <row r="103" spans="16:16" ht="15.75" customHeight="1" x14ac:dyDescent="0.25">
      <c r="P103" s="11"/>
    </row>
    <row r="104" spans="16:16" ht="15.75" customHeight="1" x14ac:dyDescent="0.25">
      <c r="P104" s="11"/>
    </row>
    <row r="105" spans="16:16" ht="15.75" customHeight="1" x14ac:dyDescent="0.25">
      <c r="P105" s="11"/>
    </row>
    <row r="106" spans="16:16" ht="15.75" customHeight="1" x14ac:dyDescent="0.25">
      <c r="P106" s="11"/>
    </row>
    <row r="107" spans="16:16" ht="15.75" customHeight="1" x14ac:dyDescent="0.25">
      <c r="P107" s="11"/>
    </row>
    <row r="108" spans="16:16" ht="15.75" customHeight="1" x14ac:dyDescent="0.25">
      <c r="P108" s="11"/>
    </row>
    <row r="109" spans="16:16" ht="15.75" customHeight="1" x14ac:dyDescent="0.25">
      <c r="P109" s="11"/>
    </row>
    <row r="110" spans="16:16" ht="15.75" customHeight="1" x14ac:dyDescent="0.25">
      <c r="P110" s="11"/>
    </row>
    <row r="111" spans="16:16" ht="15.75" customHeight="1" x14ac:dyDescent="0.25">
      <c r="P111" s="11"/>
    </row>
    <row r="112" spans="16:16" ht="15.75" customHeight="1" x14ac:dyDescent="0.25">
      <c r="P112" s="11"/>
    </row>
    <row r="113" spans="16:16" ht="15.75" customHeight="1" x14ac:dyDescent="0.25">
      <c r="P113" s="11"/>
    </row>
    <row r="114" spans="16:16" ht="15.75" customHeight="1" x14ac:dyDescent="0.25">
      <c r="P114" s="11"/>
    </row>
    <row r="115" spans="16:16" ht="15.75" customHeight="1" x14ac:dyDescent="0.25">
      <c r="P115" s="11"/>
    </row>
    <row r="116" spans="16:16" ht="15.75" customHeight="1" x14ac:dyDescent="0.25">
      <c r="P116" s="11"/>
    </row>
    <row r="117" spans="16:16" ht="15.75" customHeight="1" x14ac:dyDescent="0.25">
      <c r="P117" s="11"/>
    </row>
    <row r="118" spans="16:16" ht="15.75" customHeight="1" x14ac:dyDescent="0.25">
      <c r="P118" s="11"/>
    </row>
    <row r="119" spans="16:16" ht="15.75" customHeight="1" x14ac:dyDescent="0.25">
      <c r="P119" s="11"/>
    </row>
    <row r="120" spans="16:16" ht="15.75" customHeight="1" x14ac:dyDescent="0.25">
      <c r="P120" s="11"/>
    </row>
    <row r="121" spans="16:16" ht="15.75" customHeight="1" x14ac:dyDescent="0.25">
      <c r="P121" s="11"/>
    </row>
    <row r="122" spans="16:16" ht="15.75" customHeight="1" x14ac:dyDescent="0.25">
      <c r="P122" s="11"/>
    </row>
    <row r="123" spans="16:16" ht="15.75" customHeight="1" x14ac:dyDescent="0.25">
      <c r="P123" s="11"/>
    </row>
    <row r="124" spans="16:16" ht="15.75" customHeight="1" x14ac:dyDescent="0.25">
      <c r="P124" s="11"/>
    </row>
    <row r="125" spans="16:16" ht="15.75" customHeight="1" x14ac:dyDescent="0.25">
      <c r="P125" s="11"/>
    </row>
    <row r="126" spans="16:16" ht="15.75" customHeight="1" x14ac:dyDescent="0.25">
      <c r="P126" s="11"/>
    </row>
    <row r="127" spans="16:16" ht="15.75" customHeight="1" x14ac:dyDescent="0.25">
      <c r="P127" s="11"/>
    </row>
    <row r="128" spans="16:16" ht="15.75" customHeight="1" x14ac:dyDescent="0.25">
      <c r="P128" s="11"/>
    </row>
    <row r="129" spans="16:16" ht="15.75" customHeight="1" x14ac:dyDescent="0.25">
      <c r="P129" s="11"/>
    </row>
    <row r="130" spans="16:16" ht="15.75" customHeight="1" x14ac:dyDescent="0.25">
      <c r="P130" s="11"/>
    </row>
    <row r="131" spans="16:16" ht="15.75" customHeight="1" x14ac:dyDescent="0.25">
      <c r="P131" s="11"/>
    </row>
    <row r="132" spans="16:16" ht="15.75" customHeight="1" x14ac:dyDescent="0.25">
      <c r="P132" s="11"/>
    </row>
    <row r="133" spans="16:16" ht="15.75" customHeight="1" x14ac:dyDescent="0.25">
      <c r="P133" s="11"/>
    </row>
    <row r="134" spans="16:16" ht="15.75" customHeight="1" x14ac:dyDescent="0.25">
      <c r="P134" s="11"/>
    </row>
    <row r="135" spans="16:16" ht="15.75" customHeight="1" x14ac:dyDescent="0.25">
      <c r="P135" s="11"/>
    </row>
    <row r="136" spans="16:16" ht="15.75" customHeight="1" x14ac:dyDescent="0.25">
      <c r="P136" s="11"/>
    </row>
    <row r="137" spans="16:16" ht="15.75" customHeight="1" x14ac:dyDescent="0.25">
      <c r="P137" s="11"/>
    </row>
    <row r="138" spans="16:16" ht="15.75" customHeight="1" x14ac:dyDescent="0.25">
      <c r="P138" s="11"/>
    </row>
    <row r="139" spans="16:16" ht="15.75" customHeight="1" x14ac:dyDescent="0.25">
      <c r="P139" s="11"/>
    </row>
    <row r="140" spans="16:16" ht="15.75" customHeight="1" x14ac:dyDescent="0.25">
      <c r="P140" s="11"/>
    </row>
    <row r="141" spans="16:16" ht="15.75" customHeight="1" x14ac:dyDescent="0.25">
      <c r="P141" s="11"/>
    </row>
    <row r="142" spans="16:16" ht="15.75" customHeight="1" x14ac:dyDescent="0.25">
      <c r="P142" s="11"/>
    </row>
    <row r="143" spans="16:16" ht="15.75" customHeight="1" x14ac:dyDescent="0.25">
      <c r="P143" s="11"/>
    </row>
    <row r="144" spans="16:16" ht="15.75" customHeight="1" x14ac:dyDescent="0.25">
      <c r="P144" s="11"/>
    </row>
    <row r="145" spans="16:16" ht="15.75" customHeight="1" x14ac:dyDescent="0.25">
      <c r="P145" s="11"/>
    </row>
    <row r="146" spans="16:16" ht="15.75" customHeight="1" x14ac:dyDescent="0.25">
      <c r="P146" s="11"/>
    </row>
    <row r="147" spans="16:16" ht="15.75" customHeight="1" x14ac:dyDescent="0.25">
      <c r="P147" s="11"/>
    </row>
    <row r="148" spans="16:16" ht="15.75" customHeight="1" x14ac:dyDescent="0.25">
      <c r="P148" s="11"/>
    </row>
    <row r="149" spans="16:16" ht="15.75" customHeight="1" x14ac:dyDescent="0.25">
      <c r="P149" s="11"/>
    </row>
    <row r="150" spans="16:16" ht="15.75" customHeight="1" x14ac:dyDescent="0.25">
      <c r="P150" s="11"/>
    </row>
    <row r="151" spans="16:16" ht="15.75" customHeight="1" x14ac:dyDescent="0.25">
      <c r="P151" s="11"/>
    </row>
    <row r="152" spans="16:16" ht="15.75" customHeight="1" x14ac:dyDescent="0.25">
      <c r="P152" s="11"/>
    </row>
    <row r="153" spans="16:16" ht="15.75" customHeight="1" x14ac:dyDescent="0.25">
      <c r="P153" s="11"/>
    </row>
    <row r="154" spans="16:16" ht="15.75" customHeight="1" x14ac:dyDescent="0.25">
      <c r="P154" s="11"/>
    </row>
    <row r="155" spans="16:16" ht="15.75" customHeight="1" x14ac:dyDescent="0.25">
      <c r="P155" s="11"/>
    </row>
    <row r="156" spans="16:16" ht="15.75" customHeight="1" x14ac:dyDescent="0.25">
      <c r="P156" s="11"/>
    </row>
    <row r="157" spans="16:16" ht="15.75" customHeight="1" x14ac:dyDescent="0.25">
      <c r="P157" s="11"/>
    </row>
    <row r="158" spans="16:16" ht="15.75" customHeight="1" x14ac:dyDescent="0.25">
      <c r="P158" s="11"/>
    </row>
    <row r="159" spans="16:16" ht="15.75" customHeight="1" x14ac:dyDescent="0.25">
      <c r="P159" s="11"/>
    </row>
    <row r="160" spans="16:16" ht="15.75" customHeight="1" x14ac:dyDescent="0.25">
      <c r="P160" s="11"/>
    </row>
    <row r="161" spans="16:16" ht="15.75" customHeight="1" x14ac:dyDescent="0.25">
      <c r="P161" s="11"/>
    </row>
    <row r="162" spans="16:16" ht="15.75" customHeight="1" x14ac:dyDescent="0.25">
      <c r="P162" s="11"/>
    </row>
    <row r="163" spans="16:16" ht="15.75" customHeight="1" x14ac:dyDescent="0.25">
      <c r="P163" s="11"/>
    </row>
    <row r="164" spans="16:16" ht="15.75" customHeight="1" x14ac:dyDescent="0.25">
      <c r="P164" s="11"/>
    </row>
    <row r="165" spans="16:16" ht="15.75" customHeight="1" x14ac:dyDescent="0.25">
      <c r="P165" s="11"/>
    </row>
    <row r="166" spans="16:16" ht="15.75" customHeight="1" x14ac:dyDescent="0.25">
      <c r="P166" s="11"/>
    </row>
    <row r="167" spans="16:16" ht="15.75" customHeight="1" x14ac:dyDescent="0.25">
      <c r="P167" s="11"/>
    </row>
    <row r="168" spans="16:16" ht="15.75" customHeight="1" x14ac:dyDescent="0.25">
      <c r="P168" s="11"/>
    </row>
    <row r="169" spans="16:16" ht="15.75" customHeight="1" x14ac:dyDescent="0.25">
      <c r="P169" s="11"/>
    </row>
    <row r="170" spans="16:16" ht="15.75" customHeight="1" x14ac:dyDescent="0.25">
      <c r="P170" s="11"/>
    </row>
    <row r="171" spans="16:16" ht="15.75" customHeight="1" x14ac:dyDescent="0.25">
      <c r="P171" s="11"/>
    </row>
    <row r="172" spans="16:16" ht="15.75" customHeight="1" x14ac:dyDescent="0.25">
      <c r="P172" s="11"/>
    </row>
    <row r="173" spans="16:16" ht="15.75" customHeight="1" x14ac:dyDescent="0.25">
      <c r="P173" s="11"/>
    </row>
    <row r="174" spans="16:16" ht="15.75" customHeight="1" x14ac:dyDescent="0.25">
      <c r="P174" s="11"/>
    </row>
    <row r="175" spans="16:16" ht="15.75" customHeight="1" x14ac:dyDescent="0.25">
      <c r="P175" s="11"/>
    </row>
    <row r="176" spans="16:16" ht="15.75" customHeight="1" x14ac:dyDescent="0.25">
      <c r="P176" s="11"/>
    </row>
    <row r="177" spans="16:16" ht="15.75" customHeight="1" x14ac:dyDescent="0.25">
      <c r="P177" s="11"/>
    </row>
    <row r="178" spans="16:16" ht="15.75" customHeight="1" x14ac:dyDescent="0.25">
      <c r="P178" s="11"/>
    </row>
    <row r="179" spans="16:16" ht="15.75" customHeight="1" x14ac:dyDescent="0.25">
      <c r="P179" s="11"/>
    </row>
    <row r="180" spans="16:16" ht="15.75" customHeight="1" x14ac:dyDescent="0.25">
      <c r="P180" s="11"/>
    </row>
    <row r="181" spans="16:16" ht="15.75" customHeight="1" x14ac:dyDescent="0.25">
      <c r="P181" s="11"/>
    </row>
    <row r="182" spans="16:16" ht="15.75" customHeight="1" x14ac:dyDescent="0.25">
      <c r="P182" s="11"/>
    </row>
    <row r="183" spans="16:16" ht="15.75" customHeight="1" x14ac:dyDescent="0.25">
      <c r="P183" s="11"/>
    </row>
    <row r="184" spans="16:16" ht="15.75" customHeight="1" x14ac:dyDescent="0.25">
      <c r="P184" s="11"/>
    </row>
    <row r="185" spans="16:16" ht="15.75" customHeight="1" x14ac:dyDescent="0.25">
      <c r="P185" s="11"/>
    </row>
    <row r="186" spans="16:16" ht="15.75" customHeight="1" x14ac:dyDescent="0.25">
      <c r="P186" s="11"/>
    </row>
    <row r="187" spans="16:16" ht="15.75" customHeight="1" x14ac:dyDescent="0.25">
      <c r="P187" s="11"/>
    </row>
    <row r="188" spans="16:16" ht="15.75" customHeight="1" x14ac:dyDescent="0.25">
      <c r="P188" s="11"/>
    </row>
    <row r="189" spans="16:16" ht="15.75" customHeight="1" x14ac:dyDescent="0.25">
      <c r="P189" s="11"/>
    </row>
    <row r="190" spans="16:16" ht="15.75" customHeight="1" x14ac:dyDescent="0.25">
      <c r="P190" s="11"/>
    </row>
    <row r="191" spans="16:16" ht="15.75" customHeight="1" x14ac:dyDescent="0.25">
      <c r="P191" s="11"/>
    </row>
    <row r="192" spans="16:16" ht="15.75" customHeight="1" x14ac:dyDescent="0.25">
      <c r="P192" s="11"/>
    </row>
    <row r="193" spans="16:16" ht="15.75" customHeight="1" x14ac:dyDescent="0.25">
      <c r="P193" s="11"/>
    </row>
    <row r="194" spans="16:16" ht="15.75" customHeight="1" x14ac:dyDescent="0.25">
      <c r="P194" s="11"/>
    </row>
    <row r="195" spans="16:16" ht="15.75" customHeight="1" x14ac:dyDescent="0.25">
      <c r="P195" s="11"/>
    </row>
    <row r="196" spans="16:16" ht="15.75" customHeight="1" x14ac:dyDescent="0.25">
      <c r="P196" s="11"/>
    </row>
    <row r="197" spans="16:16" ht="15.75" customHeight="1" x14ac:dyDescent="0.25">
      <c r="P197" s="11"/>
    </row>
    <row r="198" spans="16:16" ht="15.75" customHeight="1" x14ac:dyDescent="0.25">
      <c r="P198" s="11"/>
    </row>
    <row r="199" spans="16:16" ht="15.75" customHeight="1" x14ac:dyDescent="0.25">
      <c r="P199" s="11"/>
    </row>
    <row r="200" spans="16:16" ht="15.75" customHeight="1" x14ac:dyDescent="0.25">
      <c r="P200" s="11"/>
    </row>
    <row r="201" spans="16:16" ht="15.75" customHeight="1" x14ac:dyDescent="0.25">
      <c r="P201" s="11"/>
    </row>
    <row r="202" spans="16:16" ht="15.75" customHeight="1" x14ac:dyDescent="0.25">
      <c r="P202" s="11"/>
    </row>
    <row r="203" spans="16:16" ht="15.75" customHeight="1" x14ac:dyDescent="0.25">
      <c r="P203" s="11"/>
    </row>
    <row r="204" spans="16:16" ht="15.75" customHeight="1" x14ac:dyDescent="0.25">
      <c r="P204" s="11"/>
    </row>
    <row r="205" spans="16:16" ht="15.75" customHeight="1" x14ac:dyDescent="0.25">
      <c r="P205" s="11"/>
    </row>
    <row r="206" spans="16:16" ht="15.75" customHeight="1" x14ac:dyDescent="0.25">
      <c r="P206" s="11"/>
    </row>
    <row r="207" spans="16:16" ht="15.75" customHeight="1" x14ac:dyDescent="0.25">
      <c r="P207" s="11"/>
    </row>
    <row r="208" spans="16:16" ht="15.75" customHeight="1" x14ac:dyDescent="0.25">
      <c r="P208" s="11"/>
    </row>
    <row r="209" spans="16:16" ht="15.75" customHeight="1" x14ac:dyDescent="0.25">
      <c r="P209" s="11"/>
    </row>
    <row r="210" spans="16:16" ht="15.75" customHeight="1" x14ac:dyDescent="0.25">
      <c r="P210" s="11"/>
    </row>
    <row r="211" spans="16:16" ht="15.75" customHeight="1" x14ac:dyDescent="0.25">
      <c r="P211" s="11"/>
    </row>
    <row r="212" spans="16:16" ht="15.75" customHeight="1" x14ac:dyDescent="0.25">
      <c r="P212" s="11"/>
    </row>
    <row r="213" spans="16:16" ht="15.75" customHeight="1" x14ac:dyDescent="0.25">
      <c r="P213" s="11"/>
    </row>
    <row r="214" spans="16:16" ht="15.75" customHeight="1" x14ac:dyDescent="0.25">
      <c r="P214" s="11"/>
    </row>
    <row r="215" spans="16:16" ht="15.75" customHeight="1" x14ac:dyDescent="0.25">
      <c r="P215" s="11"/>
    </row>
    <row r="216" spans="16:16" ht="15.75" customHeight="1" x14ac:dyDescent="0.25">
      <c r="P216" s="11"/>
    </row>
    <row r="217" spans="16:16" ht="15.75" customHeight="1" x14ac:dyDescent="0.25">
      <c r="P217" s="11"/>
    </row>
    <row r="218" spans="16:16" ht="15.75" customHeight="1" x14ac:dyDescent="0.25">
      <c r="P218" s="11"/>
    </row>
    <row r="219" spans="16:16" ht="15.75" customHeight="1" x14ac:dyDescent="0.25">
      <c r="P219" s="11"/>
    </row>
    <row r="220" spans="16:16" ht="15.75" customHeight="1" x14ac:dyDescent="0.25">
      <c r="P220" s="11"/>
    </row>
    <row r="221" spans="16:16" ht="15.75" customHeight="1" x14ac:dyDescent="0.25">
      <c r="P221" s="11"/>
    </row>
    <row r="222" spans="16:16" ht="15.75" customHeight="1" x14ac:dyDescent="0.25">
      <c r="P222" s="11"/>
    </row>
    <row r="223" spans="16:16" ht="15.75" customHeight="1" x14ac:dyDescent="0.25">
      <c r="P223" s="11"/>
    </row>
    <row r="224" spans="16:16" ht="15.75" customHeight="1" x14ac:dyDescent="0.25">
      <c r="P224" s="11"/>
    </row>
    <row r="225" spans="16:16" ht="15.75" customHeight="1" x14ac:dyDescent="0.25">
      <c r="P225" s="11"/>
    </row>
    <row r="226" spans="16:16" ht="15.75" customHeight="1" x14ac:dyDescent="0.25">
      <c r="P226" s="11"/>
    </row>
    <row r="227" spans="16:16" ht="15.75" customHeight="1" x14ac:dyDescent="0.25">
      <c r="P227" s="11"/>
    </row>
    <row r="228" spans="16:16" ht="15.75" customHeight="1" x14ac:dyDescent="0.25">
      <c r="P228" s="11"/>
    </row>
    <row r="229" spans="16:16" ht="15.75" customHeight="1" x14ac:dyDescent="0.25">
      <c r="P229" s="11"/>
    </row>
    <row r="230" spans="16:16" ht="15.75" customHeight="1" x14ac:dyDescent="0.25">
      <c r="P230" s="11"/>
    </row>
    <row r="231" spans="16:16" ht="15.75" customHeight="1" x14ac:dyDescent="0.25">
      <c r="P231" s="11"/>
    </row>
    <row r="232" spans="16:16" ht="15.75" customHeight="1" x14ac:dyDescent="0.25">
      <c r="P232" s="11"/>
    </row>
    <row r="233" spans="16:16" ht="15.75" customHeight="1" x14ac:dyDescent="0.25">
      <c r="P233" s="11"/>
    </row>
    <row r="234" spans="16:16" ht="15.75" customHeight="1" x14ac:dyDescent="0.25">
      <c r="P234" s="11"/>
    </row>
    <row r="235" spans="16:16" ht="15.75" customHeight="1" x14ac:dyDescent="0.25">
      <c r="P235" s="11"/>
    </row>
    <row r="236" spans="16:16" ht="15.75" customHeight="1" x14ac:dyDescent="0.25">
      <c r="P236" s="11"/>
    </row>
    <row r="237" spans="16:16" ht="15.75" customHeight="1" x14ac:dyDescent="0.25">
      <c r="P237" s="11"/>
    </row>
    <row r="238" spans="16:16" ht="15.75" customHeight="1" x14ac:dyDescent="0.25">
      <c r="P238" s="11"/>
    </row>
    <row r="239" spans="16:16" ht="15.75" customHeight="1" x14ac:dyDescent="0.25">
      <c r="P239" s="11"/>
    </row>
    <row r="240" spans="16:16" ht="15.75" customHeight="1" x14ac:dyDescent="0.25">
      <c r="P240" s="11"/>
    </row>
    <row r="241" spans="16:16" ht="15.75" customHeight="1" x14ac:dyDescent="0.25">
      <c r="P241" s="11"/>
    </row>
    <row r="242" spans="16:16" ht="15.75" customHeight="1" x14ac:dyDescent="0.25">
      <c r="P242" s="11"/>
    </row>
    <row r="243" spans="16:16" ht="15.75" customHeight="1" x14ac:dyDescent="0.25">
      <c r="P243" s="11"/>
    </row>
    <row r="244" spans="16:16" ht="15.75" customHeight="1" x14ac:dyDescent="0.25">
      <c r="P244" s="11"/>
    </row>
    <row r="245" spans="16:16" ht="15.75" customHeight="1" x14ac:dyDescent="0.25">
      <c r="P245" s="11"/>
    </row>
    <row r="246" spans="16:16" ht="15.75" customHeight="1" x14ac:dyDescent="0.25">
      <c r="P246" s="11"/>
    </row>
    <row r="247" spans="16:16" ht="15.75" customHeight="1" x14ac:dyDescent="0.25">
      <c r="P247" s="11"/>
    </row>
    <row r="248" spans="16:16" ht="15.75" customHeight="1" x14ac:dyDescent="0.25">
      <c r="P248" s="11"/>
    </row>
    <row r="249" spans="16:16" ht="15.75" customHeight="1" x14ac:dyDescent="0.25">
      <c r="P249" s="11"/>
    </row>
    <row r="250" spans="16:16" ht="15.75" customHeight="1" x14ac:dyDescent="0.25">
      <c r="P250" s="11"/>
    </row>
    <row r="251" spans="16:16" ht="15.75" customHeight="1" x14ac:dyDescent="0.25">
      <c r="P251" s="11"/>
    </row>
    <row r="252" spans="16:16" ht="15.75" customHeight="1" x14ac:dyDescent="0.25">
      <c r="P252" s="11"/>
    </row>
    <row r="253" spans="16:16" ht="15.75" customHeight="1" x14ac:dyDescent="0.25">
      <c r="P253" s="11"/>
    </row>
    <row r="254" spans="16:16" ht="15.75" customHeight="1" x14ac:dyDescent="0.25">
      <c r="P254" s="11"/>
    </row>
    <row r="255" spans="16:16" ht="15.75" customHeight="1" x14ac:dyDescent="0.25">
      <c r="P255" s="11"/>
    </row>
    <row r="256" spans="16:16" ht="15.75" customHeight="1" x14ac:dyDescent="0.25">
      <c r="P256" s="11"/>
    </row>
    <row r="257" spans="16:16" ht="15.75" customHeight="1" x14ac:dyDescent="0.25">
      <c r="P257" s="11"/>
    </row>
    <row r="258" spans="16:16" ht="15.75" customHeight="1" x14ac:dyDescent="0.25">
      <c r="P258" s="11"/>
    </row>
    <row r="259" spans="16:16" ht="15.75" customHeight="1" x14ac:dyDescent="0.25">
      <c r="P259" s="11"/>
    </row>
    <row r="260" spans="16:16" ht="15.75" customHeight="1" x14ac:dyDescent="0.25">
      <c r="P260" s="11"/>
    </row>
    <row r="261" spans="16:16" ht="15.75" customHeight="1" x14ac:dyDescent="0.25">
      <c r="P261" s="11"/>
    </row>
    <row r="262" spans="16:16" ht="15.75" customHeight="1" x14ac:dyDescent="0.25">
      <c r="P262" s="11"/>
    </row>
    <row r="263" spans="16:16" ht="15.75" customHeight="1" x14ac:dyDescent="0.25">
      <c r="P263" s="11"/>
    </row>
    <row r="264" spans="16:16" ht="15.75" customHeight="1" x14ac:dyDescent="0.25">
      <c r="P264" s="11"/>
    </row>
    <row r="265" spans="16:16" ht="15.75" customHeight="1" x14ac:dyDescent="0.25">
      <c r="P265" s="11"/>
    </row>
    <row r="266" spans="16:16" ht="15.75" customHeight="1" x14ac:dyDescent="0.25">
      <c r="P266" s="11"/>
    </row>
    <row r="267" spans="16:16" ht="15.75" customHeight="1" x14ac:dyDescent="0.25">
      <c r="P267" s="11"/>
    </row>
    <row r="268" spans="16:16" ht="15.75" customHeight="1" x14ac:dyDescent="0.25">
      <c r="P268" s="11"/>
    </row>
    <row r="269" spans="16:16" ht="15.75" customHeight="1" x14ac:dyDescent="0.25">
      <c r="P269" s="11"/>
    </row>
    <row r="270" spans="16:16" ht="15.75" customHeight="1" x14ac:dyDescent="0.25">
      <c r="P270" s="11"/>
    </row>
    <row r="271" spans="16:16" ht="15.75" customHeight="1" x14ac:dyDescent="0.25">
      <c r="P271" s="11"/>
    </row>
    <row r="272" spans="16:16" ht="15.75" customHeight="1" x14ac:dyDescent="0.25">
      <c r="P272" s="11"/>
    </row>
    <row r="273" spans="16:16" ht="15.75" customHeight="1" x14ac:dyDescent="0.25">
      <c r="P273" s="11"/>
    </row>
    <row r="274" spans="16:16" ht="15.75" customHeight="1" x14ac:dyDescent="0.25">
      <c r="P274" s="11"/>
    </row>
    <row r="275" spans="16:16" ht="15.75" customHeight="1" x14ac:dyDescent="0.25">
      <c r="P275" s="11"/>
    </row>
    <row r="276" spans="16:16" ht="15.75" customHeight="1" x14ac:dyDescent="0.25">
      <c r="P276" s="11"/>
    </row>
    <row r="277" spans="16:16" ht="15.75" customHeight="1" x14ac:dyDescent="0.25">
      <c r="P277" s="11"/>
    </row>
    <row r="278" spans="16:16" ht="15.75" customHeight="1" x14ac:dyDescent="0.25">
      <c r="P278" s="11"/>
    </row>
    <row r="279" spans="16:16" ht="15.75" customHeight="1" x14ac:dyDescent="0.25">
      <c r="P279" s="11"/>
    </row>
    <row r="280" spans="16:16" ht="15.75" customHeight="1" x14ac:dyDescent="0.25">
      <c r="P280" s="11"/>
    </row>
    <row r="281" spans="16:16" ht="15.75" customHeight="1" x14ac:dyDescent="0.25">
      <c r="P281" s="11"/>
    </row>
    <row r="282" spans="16:16" ht="15.75" customHeight="1" x14ac:dyDescent="0.25">
      <c r="P282" s="11"/>
    </row>
    <row r="283" spans="16:16" ht="15.75" customHeight="1" x14ac:dyDescent="0.25">
      <c r="P283" s="11"/>
    </row>
    <row r="284" spans="16:16" ht="15.75" customHeight="1" x14ac:dyDescent="0.25">
      <c r="P284" s="11"/>
    </row>
    <row r="285" spans="16:16" ht="15.75" customHeight="1" x14ac:dyDescent="0.25">
      <c r="P285" s="11"/>
    </row>
    <row r="286" spans="16:16" ht="15.75" customHeight="1" x14ac:dyDescent="0.25">
      <c r="P286" s="11"/>
    </row>
    <row r="287" spans="16:16" ht="15.75" customHeight="1" x14ac:dyDescent="0.25">
      <c r="P287" s="11"/>
    </row>
    <row r="288" spans="16:16" ht="15.75" customHeight="1" x14ac:dyDescent="0.25">
      <c r="P288" s="11"/>
    </row>
    <row r="289" spans="16:16" ht="15.75" customHeight="1" x14ac:dyDescent="0.25">
      <c r="P289" s="11"/>
    </row>
    <row r="290" spans="16:16" ht="15.75" customHeight="1" x14ac:dyDescent="0.25">
      <c r="P290" s="11"/>
    </row>
    <row r="291" spans="16:16" ht="15.75" customHeight="1" x14ac:dyDescent="0.25">
      <c r="P291" s="11"/>
    </row>
    <row r="292" spans="16:16" ht="15.75" customHeight="1" x14ac:dyDescent="0.25">
      <c r="P292" s="11"/>
    </row>
    <row r="293" spans="16:16" ht="15.75" customHeight="1" x14ac:dyDescent="0.25">
      <c r="P293" s="11"/>
    </row>
    <row r="294" spans="16:16" ht="15.75" customHeight="1" x14ac:dyDescent="0.25">
      <c r="P294" s="11"/>
    </row>
    <row r="295" spans="16:16" ht="15.75" customHeight="1" x14ac:dyDescent="0.25">
      <c r="P295" s="11"/>
    </row>
    <row r="296" spans="16:16" ht="15.75" customHeight="1" x14ac:dyDescent="0.25">
      <c r="P296" s="11"/>
    </row>
    <row r="297" spans="16:16" ht="15.75" customHeight="1" x14ac:dyDescent="0.25">
      <c r="P297" s="11"/>
    </row>
    <row r="298" spans="16:16" ht="15.75" customHeight="1" x14ac:dyDescent="0.25">
      <c r="P298" s="11"/>
    </row>
    <row r="299" spans="16:16" ht="15.75" customHeight="1" x14ac:dyDescent="0.25">
      <c r="P299" s="11"/>
    </row>
    <row r="300" spans="16:16" ht="15.75" customHeight="1" x14ac:dyDescent="0.25">
      <c r="P300" s="11"/>
    </row>
    <row r="301" spans="16:16" ht="15.75" customHeight="1" x14ac:dyDescent="0.25">
      <c r="P301" s="11"/>
    </row>
    <row r="302" spans="16:16" ht="15.75" customHeight="1" x14ac:dyDescent="0.25">
      <c r="P302" s="11"/>
    </row>
    <row r="303" spans="16:16" ht="15.75" customHeight="1" x14ac:dyDescent="0.25">
      <c r="P303" s="11"/>
    </row>
    <row r="304" spans="16:16" ht="15.75" customHeight="1" x14ac:dyDescent="0.25">
      <c r="P304" s="11"/>
    </row>
    <row r="305" spans="16:16" ht="15.75" customHeight="1" x14ac:dyDescent="0.25">
      <c r="P305" s="11"/>
    </row>
    <row r="306" spans="16:16" ht="15.75" customHeight="1" x14ac:dyDescent="0.25">
      <c r="P306" s="11"/>
    </row>
    <row r="307" spans="16:16" ht="15.75" customHeight="1" x14ac:dyDescent="0.25">
      <c r="P307" s="11"/>
    </row>
    <row r="308" spans="16:16" ht="15.75" customHeight="1" x14ac:dyDescent="0.25">
      <c r="P308" s="11"/>
    </row>
    <row r="309" spans="16:16" ht="15.75" customHeight="1" x14ac:dyDescent="0.25">
      <c r="P309" s="11"/>
    </row>
    <row r="310" spans="16:16" ht="15.75" customHeight="1" x14ac:dyDescent="0.25">
      <c r="P310" s="11"/>
    </row>
    <row r="311" spans="16:16" ht="15.75" customHeight="1" x14ac:dyDescent="0.25">
      <c r="P311" s="11"/>
    </row>
    <row r="312" spans="16:16" ht="15.75" customHeight="1" x14ac:dyDescent="0.25">
      <c r="P312" s="11"/>
    </row>
    <row r="313" spans="16:16" ht="15.75" customHeight="1" x14ac:dyDescent="0.25">
      <c r="P313" s="11"/>
    </row>
    <row r="314" spans="16:16" ht="15.75" customHeight="1" x14ac:dyDescent="0.25">
      <c r="P314" s="11"/>
    </row>
    <row r="315" spans="16:16" ht="15.75" customHeight="1" x14ac:dyDescent="0.25">
      <c r="P315" s="11"/>
    </row>
    <row r="316" spans="16:16" ht="15.75" customHeight="1" x14ac:dyDescent="0.25">
      <c r="P316" s="11"/>
    </row>
    <row r="317" spans="16:16" ht="15.75" customHeight="1" x14ac:dyDescent="0.25">
      <c r="P317" s="11"/>
    </row>
    <row r="318" spans="16:16" ht="15.75" customHeight="1" x14ac:dyDescent="0.25">
      <c r="P318" s="11"/>
    </row>
    <row r="319" spans="16:16" ht="15.75" customHeight="1" x14ac:dyDescent="0.25">
      <c r="P319" s="11"/>
    </row>
    <row r="320" spans="16:16" ht="15.75" customHeight="1" x14ac:dyDescent="0.25">
      <c r="P320" s="11"/>
    </row>
    <row r="321" spans="16:16" ht="15.75" customHeight="1" x14ac:dyDescent="0.25">
      <c r="P321" s="11"/>
    </row>
    <row r="322" spans="16:16" ht="15.75" customHeight="1" x14ac:dyDescent="0.25">
      <c r="P322" s="11"/>
    </row>
    <row r="323" spans="16:16" ht="15.75" customHeight="1" x14ac:dyDescent="0.25">
      <c r="P323" s="11"/>
    </row>
    <row r="324" spans="16:16" ht="15.75" customHeight="1" x14ac:dyDescent="0.25">
      <c r="P324" s="11"/>
    </row>
    <row r="325" spans="16:16" ht="15.75" customHeight="1" x14ac:dyDescent="0.25">
      <c r="P325" s="11"/>
    </row>
    <row r="326" spans="16:16" ht="15.75" customHeight="1" x14ac:dyDescent="0.25">
      <c r="P326" s="11"/>
    </row>
    <row r="327" spans="16:16" ht="15.75" customHeight="1" x14ac:dyDescent="0.25">
      <c r="P327" s="11"/>
    </row>
    <row r="328" spans="16:16" ht="15.75" customHeight="1" x14ac:dyDescent="0.25">
      <c r="P328" s="11"/>
    </row>
    <row r="329" spans="16:16" ht="15.75" customHeight="1" x14ac:dyDescent="0.25">
      <c r="P329" s="11"/>
    </row>
    <row r="330" spans="16:16" ht="15.75" customHeight="1" x14ac:dyDescent="0.25">
      <c r="P330" s="11"/>
    </row>
    <row r="331" spans="16:16" ht="15.75" customHeight="1" x14ac:dyDescent="0.25">
      <c r="P331" s="11"/>
    </row>
    <row r="332" spans="16:16" ht="15.75" customHeight="1" x14ac:dyDescent="0.25">
      <c r="P332" s="11"/>
    </row>
    <row r="333" spans="16:16" ht="15.75" customHeight="1" x14ac:dyDescent="0.25">
      <c r="P333" s="11"/>
    </row>
    <row r="334" spans="16:16" ht="15.75" customHeight="1" x14ac:dyDescent="0.25">
      <c r="P334" s="11"/>
    </row>
    <row r="335" spans="16:16" ht="15.75" customHeight="1" x14ac:dyDescent="0.25">
      <c r="P335" s="11"/>
    </row>
    <row r="336" spans="16:16" ht="15.75" customHeight="1" x14ac:dyDescent="0.25">
      <c r="P336" s="11"/>
    </row>
    <row r="337" spans="16:16" ht="15.75" customHeight="1" x14ac:dyDescent="0.25">
      <c r="P337" s="11"/>
    </row>
    <row r="338" spans="16:16" ht="15.75" customHeight="1" x14ac:dyDescent="0.25">
      <c r="P338" s="11"/>
    </row>
    <row r="339" spans="16:16" ht="15.75" customHeight="1" x14ac:dyDescent="0.25">
      <c r="P339" s="11"/>
    </row>
    <row r="340" spans="16:16" ht="15.75" customHeight="1" x14ac:dyDescent="0.25">
      <c r="P340" s="11"/>
    </row>
    <row r="341" spans="16:16" ht="15.75" customHeight="1" x14ac:dyDescent="0.25">
      <c r="P341" s="11"/>
    </row>
    <row r="342" spans="16:16" ht="15.75" customHeight="1" x14ac:dyDescent="0.25">
      <c r="P342" s="11"/>
    </row>
    <row r="343" spans="16:16" ht="15.75" customHeight="1" x14ac:dyDescent="0.25">
      <c r="P343" s="11"/>
    </row>
    <row r="344" spans="16:16" ht="15.75" customHeight="1" x14ac:dyDescent="0.25">
      <c r="P344" s="11"/>
    </row>
    <row r="345" spans="16:16" ht="15.75" customHeight="1" x14ac:dyDescent="0.25">
      <c r="P345" s="11"/>
    </row>
    <row r="346" spans="16:16" ht="15.75" customHeight="1" x14ac:dyDescent="0.25">
      <c r="P346" s="11"/>
    </row>
    <row r="347" spans="16:16" ht="15.75" customHeight="1" x14ac:dyDescent="0.25">
      <c r="P347" s="11"/>
    </row>
    <row r="348" spans="16:16" ht="15.75" customHeight="1" x14ac:dyDescent="0.25">
      <c r="P348" s="11"/>
    </row>
    <row r="349" spans="16:16" ht="15.75" customHeight="1" x14ac:dyDescent="0.25">
      <c r="P349" s="11"/>
    </row>
    <row r="350" spans="16:16" ht="15.75" customHeight="1" x14ac:dyDescent="0.25">
      <c r="P350" s="11"/>
    </row>
    <row r="351" spans="16:16" ht="15.75" customHeight="1" x14ac:dyDescent="0.25">
      <c r="P351" s="11"/>
    </row>
    <row r="352" spans="16:16" ht="15.75" customHeight="1" x14ac:dyDescent="0.25">
      <c r="P352" s="11"/>
    </row>
    <row r="353" spans="16:16" ht="15.75" customHeight="1" x14ac:dyDescent="0.25">
      <c r="P353" s="11"/>
    </row>
    <row r="354" spans="16:16" ht="15.75" customHeight="1" x14ac:dyDescent="0.25">
      <c r="P354" s="11"/>
    </row>
    <row r="355" spans="16:16" ht="15.75" customHeight="1" x14ac:dyDescent="0.25">
      <c r="P355" s="11"/>
    </row>
    <row r="356" spans="16:16" ht="15.75" customHeight="1" x14ac:dyDescent="0.25">
      <c r="P356" s="11"/>
    </row>
    <row r="357" spans="16:16" ht="15.75" customHeight="1" x14ac:dyDescent="0.25">
      <c r="P357" s="11"/>
    </row>
    <row r="358" spans="16:16" ht="15.75" customHeight="1" x14ac:dyDescent="0.25">
      <c r="P358" s="11"/>
    </row>
    <row r="359" spans="16:16" ht="15.75" customHeight="1" x14ac:dyDescent="0.25">
      <c r="P359" s="11"/>
    </row>
    <row r="360" spans="16:16" ht="15.75" customHeight="1" x14ac:dyDescent="0.25">
      <c r="P360" s="11"/>
    </row>
    <row r="361" spans="16:16" ht="15.75" customHeight="1" x14ac:dyDescent="0.25">
      <c r="P361" s="11"/>
    </row>
    <row r="362" spans="16:16" ht="15.75" customHeight="1" x14ac:dyDescent="0.25">
      <c r="P362" s="11"/>
    </row>
    <row r="363" spans="16:16" ht="15.75" customHeight="1" x14ac:dyDescent="0.25">
      <c r="P363" s="11"/>
    </row>
    <row r="364" spans="16:16" ht="15.75" customHeight="1" x14ac:dyDescent="0.25">
      <c r="P364" s="11"/>
    </row>
    <row r="365" spans="16:16" ht="15.75" customHeight="1" x14ac:dyDescent="0.25">
      <c r="P365" s="11"/>
    </row>
    <row r="366" spans="16:16" ht="15.75" customHeight="1" x14ac:dyDescent="0.25">
      <c r="P366" s="11"/>
    </row>
    <row r="367" spans="16:16" ht="15.75" customHeight="1" x14ac:dyDescent="0.25">
      <c r="P367" s="11"/>
    </row>
    <row r="368" spans="16:16" ht="15.75" customHeight="1" x14ac:dyDescent="0.25">
      <c r="P368" s="11"/>
    </row>
    <row r="369" spans="16:16" ht="15.75" customHeight="1" x14ac:dyDescent="0.25">
      <c r="P369" s="11"/>
    </row>
    <row r="370" spans="16:16" ht="15.75" customHeight="1" x14ac:dyDescent="0.25">
      <c r="P370" s="11"/>
    </row>
    <row r="371" spans="16:16" ht="15.75" customHeight="1" x14ac:dyDescent="0.25">
      <c r="P371" s="11"/>
    </row>
    <row r="372" spans="16:16" ht="15.75" customHeight="1" x14ac:dyDescent="0.25">
      <c r="P372" s="11"/>
    </row>
    <row r="373" spans="16:16" ht="15.75" customHeight="1" x14ac:dyDescent="0.25">
      <c r="P373" s="11"/>
    </row>
    <row r="374" spans="16:16" ht="15.75" customHeight="1" x14ac:dyDescent="0.25">
      <c r="P374" s="11"/>
    </row>
    <row r="375" spans="16:16" ht="15.75" customHeight="1" x14ac:dyDescent="0.25">
      <c r="P375" s="11"/>
    </row>
    <row r="376" spans="16:16" ht="15.75" customHeight="1" x14ac:dyDescent="0.25">
      <c r="P376" s="11"/>
    </row>
    <row r="377" spans="16:16" ht="15.75" customHeight="1" x14ac:dyDescent="0.25">
      <c r="P377" s="11"/>
    </row>
    <row r="378" spans="16:16" ht="15.75" customHeight="1" x14ac:dyDescent="0.25">
      <c r="P378" s="11"/>
    </row>
    <row r="379" spans="16:16" ht="15.75" customHeight="1" x14ac:dyDescent="0.25">
      <c r="P379" s="11"/>
    </row>
    <row r="380" spans="16:16" ht="15.75" customHeight="1" x14ac:dyDescent="0.25">
      <c r="P380" s="11"/>
    </row>
    <row r="381" spans="16:16" ht="15.75" customHeight="1" x14ac:dyDescent="0.25">
      <c r="P381" s="11"/>
    </row>
    <row r="382" spans="16:16" ht="15.75" customHeight="1" x14ac:dyDescent="0.25">
      <c r="P382" s="11"/>
    </row>
    <row r="383" spans="16:16" ht="15.75" customHeight="1" x14ac:dyDescent="0.25">
      <c r="P383" s="11"/>
    </row>
    <row r="384" spans="16:16" ht="15.75" customHeight="1" x14ac:dyDescent="0.25">
      <c r="P384" s="11"/>
    </row>
    <row r="385" spans="16:16" ht="15.75" customHeight="1" x14ac:dyDescent="0.25">
      <c r="P385" s="11"/>
    </row>
    <row r="386" spans="16:16" ht="15.75" customHeight="1" x14ac:dyDescent="0.25">
      <c r="P386" s="11"/>
    </row>
    <row r="387" spans="16:16" ht="15.75" customHeight="1" x14ac:dyDescent="0.25">
      <c r="P387" s="11"/>
    </row>
    <row r="388" spans="16:16" ht="15.75" customHeight="1" x14ac:dyDescent="0.25">
      <c r="P388" s="11"/>
    </row>
    <row r="389" spans="16:16" ht="15.75" customHeight="1" x14ac:dyDescent="0.25">
      <c r="P389" s="11"/>
    </row>
    <row r="390" spans="16:16" ht="15.75" customHeight="1" x14ac:dyDescent="0.25">
      <c r="P390" s="11"/>
    </row>
    <row r="391" spans="16:16" ht="15.75" customHeight="1" x14ac:dyDescent="0.25">
      <c r="P391" s="11"/>
    </row>
    <row r="392" spans="16:16" ht="15.75" customHeight="1" x14ac:dyDescent="0.25">
      <c r="P392" s="11"/>
    </row>
    <row r="393" spans="16:16" ht="15.75" customHeight="1" x14ac:dyDescent="0.25">
      <c r="P393" s="11"/>
    </row>
    <row r="394" spans="16:16" ht="15.75" customHeight="1" x14ac:dyDescent="0.25">
      <c r="P394" s="11"/>
    </row>
    <row r="395" spans="16:16" ht="15.75" customHeight="1" x14ac:dyDescent="0.25">
      <c r="P395" s="11"/>
    </row>
    <row r="396" spans="16:16" ht="15.75" customHeight="1" x14ac:dyDescent="0.25">
      <c r="P396" s="11"/>
    </row>
    <row r="397" spans="16:16" ht="15.75" customHeight="1" x14ac:dyDescent="0.25">
      <c r="P397" s="11"/>
    </row>
    <row r="398" spans="16:16" ht="15.75" customHeight="1" x14ac:dyDescent="0.25">
      <c r="P398" s="11"/>
    </row>
    <row r="399" spans="16:16" ht="15.75" customHeight="1" x14ac:dyDescent="0.25">
      <c r="P399" s="11"/>
    </row>
    <row r="400" spans="16:16" ht="15.75" customHeight="1" x14ac:dyDescent="0.25">
      <c r="P400" s="11"/>
    </row>
    <row r="401" spans="16:16" ht="15.75" customHeight="1" x14ac:dyDescent="0.25">
      <c r="P401" s="11"/>
    </row>
    <row r="402" spans="16:16" ht="15.75" customHeight="1" x14ac:dyDescent="0.25">
      <c r="P402" s="11"/>
    </row>
    <row r="403" spans="16:16" ht="15.75" customHeight="1" x14ac:dyDescent="0.25">
      <c r="P403" s="11"/>
    </row>
    <row r="404" spans="16:16" ht="15.75" customHeight="1" x14ac:dyDescent="0.25">
      <c r="P404" s="11"/>
    </row>
    <row r="405" spans="16:16" ht="15.75" customHeight="1" x14ac:dyDescent="0.25">
      <c r="P405" s="11"/>
    </row>
    <row r="406" spans="16:16" ht="15.75" customHeight="1" x14ac:dyDescent="0.25">
      <c r="P406" s="11"/>
    </row>
    <row r="407" spans="16:16" ht="15.75" customHeight="1" x14ac:dyDescent="0.25">
      <c r="P407" s="11"/>
    </row>
    <row r="408" spans="16:16" ht="15.75" customHeight="1" x14ac:dyDescent="0.25">
      <c r="P408" s="11"/>
    </row>
    <row r="409" spans="16:16" ht="15.75" customHeight="1" x14ac:dyDescent="0.25">
      <c r="P409" s="11"/>
    </row>
    <row r="410" spans="16:16" ht="15.75" customHeight="1" x14ac:dyDescent="0.25">
      <c r="P410" s="11"/>
    </row>
    <row r="411" spans="16:16" ht="15.75" customHeight="1" x14ac:dyDescent="0.25">
      <c r="P411" s="11"/>
    </row>
    <row r="412" spans="16:16" ht="15.75" customHeight="1" x14ac:dyDescent="0.25">
      <c r="P412" s="11"/>
    </row>
    <row r="413" spans="16:16" ht="15.75" customHeight="1" x14ac:dyDescent="0.25">
      <c r="P413" s="11"/>
    </row>
    <row r="414" spans="16:16" ht="15.75" customHeight="1" x14ac:dyDescent="0.25">
      <c r="P414" s="11"/>
    </row>
    <row r="415" spans="16:16" ht="15.75" customHeight="1" x14ac:dyDescent="0.25">
      <c r="P415" s="11"/>
    </row>
    <row r="416" spans="16:16" ht="15.75" customHeight="1" x14ac:dyDescent="0.25">
      <c r="P416" s="11"/>
    </row>
    <row r="417" spans="16:16" ht="15.75" customHeight="1" x14ac:dyDescent="0.25">
      <c r="P417" s="11"/>
    </row>
    <row r="418" spans="16:16" ht="15.75" customHeight="1" x14ac:dyDescent="0.25">
      <c r="P418" s="11"/>
    </row>
    <row r="419" spans="16:16" ht="15.75" customHeight="1" x14ac:dyDescent="0.25">
      <c r="P419" s="11"/>
    </row>
    <row r="420" spans="16:16" ht="15.75" customHeight="1" x14ac:dyDescent="0.25">
      <c r="P420" s="11"/>
    </row>
    <row r="421" spans="16:16" ht="15.75" customHeight="1" x14ac:dyDescent="0.25">
      <c r="P421" s="11"/>
    </row>
    <row r="422" spans="16:16" ht="15.75" customHeight="1" x14ac:dyDescent="0.25">
      <c r="P422" s="11"/>
    </row>
    <row r="423" spans="16:16" ht="15.75" customHeight="1" x14ac:dyDescent="0.25">
      <c r="P423" s="11"/>
    </row>
    <row r="424" spans="16:16" ht="15.75" customHeight="1" x14ac:dyDescent="0.25">
      <c r="P424" s="11"/>
    </row>
    <row r="425" spans="16:16" ht="15.75" customHeight="1" x14ac:dyDescent="0.25">
      <c r="P425" s="11"/>
    </row>
    <row r="426" spans="16:16" ht="15.75" customHeight="1" x14ac:dyDescent="0.25">
      <c r="P426" s="11"/>
    </row>
    <row r="427" spans="16:16" ht="15.75" customHeight="1" x14ac:dyDescent="0.25">
      <c r="P427" s="11"/>
    </row>
    <row r="428" spans="16:16" ht="15.75" customHeight="1" x14ac:dyDescent="0.25">
      <c r="P428" s="11"/>
    </row>
    <row r="429" spans="16:16" ht="15.75" customHeight="1" x14ac:dyDescent="0.25">
      <c r="P429" s="11"/>
    </row>
    <row r="430" spans="16:16" ht="15.75" customHeight="1" x14ac:dyDescent="0.25">
      <c r="P430" s="11"/>
    </row>
    <row r="431" spans="16:16" ht="15.75" customHeight="1" x14ac:dyDescent="0.25">
      <c r="P431" s="11"/>
    </row>
    <row r="432" spans="16:16" ht="15.75" customHeight="1" x14ac:dyDescent="0.25">
      <c r="P432" s="11"/>
    </row>
    <row r="433" spans="16:16" ht="15.75" customHeight="1" x14ac:dyDescent="0.25">
      <c r="P433" s="11"/>
    </row>
    <row r="434" spans="16:16" ht="15.75" customHeight="1" x14ac:dyDescent="0.25">
      <c r="P434" s="11"/>
    </row>
    <row r="435" spans="16:16" ht="15.75" customHeight="1" x14ac:dyDescent="0.25">
      <c r="P435" s="11"/>
    </row>
    <row r="436" spans="16:16" ht="15.75" customHeight="1" x14ac:dyDescent="0.25">
      <c r="P436" s="11"/>
    </row>
    <row r="437" spans="16:16" ht="15.75" customHeight="1" x14ac:dyDescent="0.25">
      <c r="P437" s="11"/>
    </row>
    <row r="438" spans="16:16" ht="15.75" customHeight="1" x14ac:dyDescent="0.25">
      <c r="P438" s="11"/>
    </row>
    <row r="439" spans="16:16" ht="15.75" customHeight="1" x14ac:dyDescent="0.25">
      <c r="P439" s="11"/>
    </row>
    <row r="440" spans="16:16" ht="15.75" customHeight="1" x14ac:dyDescent="0.25">
      <c r="P440" s="11"/>
    </row>
    <row r="441" spans="16:16" ht="15.75" customHeight="1" x14ac:dyDescent="0.25">
      <c r="P441" s="11"/>
    </row>
    <row r="442" spans="16:16" ht="15.75" customHeight="1" x14ac:dyDescent="0.25">
      <c r="P442" s="11"/>
    </row>
    <row r="443" spans="16:16" ht="15.75" customHeight="1" x14ac:dyDescent="0.25">
      <c r="P443" s="11"/>
    </row>
    <row r="444" spans="16:16" ht="15.75" customHeight="1" x14ac:dyDescent="0.25">
      <c r="P444" s="11"/>
    </row>
    <row r="445" spans="16:16" ht="15.75" customHeight="1" x14ac:dyDescent="0.25">
      <c r="P445" s="11"/>
    </row>
    <row r="446" spans="16:16" ht="15.75" customHeight="1" x14ac:dyDescent="0.25">
      <c r="P446" s="11"/>
    </row>
    <row r="447" spans="16:16" ht="15.75" customHeight="1" x14ac:dyDescent="0.25">
      <c r="P447" s="11"/>
    </row>
    <row r="448" spans="16:16" ht="15.75" customHeight="1" x14ac:dyDescent="0.25">
      <c r="P448" s="11"/>
    </row>
    <row r="449" spans="16:16" ht="15.75" customHeight="1" x14ac:dyDescent="0.25">
      <c r="P449" s="11"/>
    </row>
    <row r="450" spans="16:16" ht="15.75" customHeight="1" x14ac:dyDescent="0.25">
      <c r="P450" s="11"/>
    </row>
    <row r="451" spans="16:16" ht="15.75" customHeight="1" x14ac:dyDescent="0.25">
      <c r="P451" s="11"/>
    </row>
    <row r="452" spans="16:16" ht="15.75" customHeight="1" x14ac:dyDescent="0.25">
      <c r="P452" s="11"/>
    </row>
    <row r="453" spans="16:16" ht="15.75" customHeight="1" x14ac:dyDescent="0.25">
      <c r="P453" s="11"/>
    </row>
    <row r="454" spans="16:16" ht="15.75" customHeight="1" x14ac:dyDescent="0.25">
      <c r="P454" s="11"/>
    </row>
    <row r="455" spans="16:16" ht="15.75" customHeight="1" x14ac:dyDescent="0.25">
      <c r="P455" s="11"/>
    </row>
    <row r="456" spans="16:16" ht="15.75" customHeight="1" x14ac:dyDescent="0.25">
      <c r="P456" s="11"/>
    </row>
    <row r="457" spans="16:16" ht="15.75" customHeight="1" x14ac:dyDescent="0.25">
      <c r="P457" s="11"/>
    </row>
    <row r="458" spans="16:16" ht="15.75" customHeight="1" x14ac:dyDescent="0.25">
      <c r="P458" s="11"/>
    </row>
    <row r="459" spans="16:16" ht="15.75" customHeight="1" x14ac:dyDescent="0.25">
      <c r="P459" s="11"/>
    </row>
    <row r="460" spans="16:16" ht="15.75" customHeight="1" x14ac:dyDescent="0.25">
      <c r="P460" s="11"/>
    </row>
    <row r="461" spans="16:16" ht="15.75" customHeight="1" x14ac:dyDescent="0.25">
      <c r="P461" s="11"/>
    </row>
    <row r="462" spans="16:16" ht="15.75" customHeight="1" x14ac:dyDescent="0.25">
      <c r="P462" s="11"/>
    </row>
    <row r="463" spans="16:16" ht="15.75" customHeight="1" x14ac:dyDescent="0.25">
      <c r="P463" s="11"/>
    </row>
    <row r="464" spans="16:16" ht="15.75" customHeight="1" x14ac:dyDescent="0.25">
      <c r="P464" s="11"/>
    </row>
    <row r="465" spans="16:16" ht="15.75" customHeight="1" x14ac:dyDescent="0.25">
      <c r="P465" s="11"/>
    </row>
    <row r="466" spans="16:16" ht="15.75" customHeight="1" x14ac:dyDescent="0.25">
      <c r="P466" s="11"/>
    </row>
    <row r="467" spans="16:16" ht="15.75" customHeight="1" x14ac:dyDescent="0.25">
      <c r="P467" s="11"/>
    </row>
    <row r="468" spans="16:16" ht="15.75" customHeight="1" x14ac:dyDescent="0.25">
      <c r="P468" s="11"/>
    </row>
    <row r="469" spans="16:16" ht="15.75" customHeight="1" x14ac:dyDescent="0.25">
      <c r="P469" s="11"/>
    </row>
    <row r="470" spans="16:16" ht="15.75" customHeight="1" x14ac:dyDescent="0.25">
      <c r="P470" s="11"/>
    </row>
    <row r="471" spans="16:16" ht="15.75" customHeight="1" x14ac:dyDescent="0.25">
      <c r="P471" s="11"/>
    </row>
    <row r="472" spans="16:16" ht="15.75" customHeight="1" x14ac:dyDescent="0.25">
      <c r="P472" s="11"/>
    </row>
    <row r="473" spans="16:16" ht="15.75" customHeight="1" x14ac:dyDescent="0.25">
      <c r="P473" s="11"/>
    </row>
    <row r="474" spans="16:16" ht="15.75" customHeight="1" x14ac:dyDescent="0.25">
      <c r="P474" s="11"/>
    </row>
    <row r="475" spans="16:16" ht="15.75" customHeight="1" x14ac:dyDescent="0.25">
      <c r="P475" s="11"/>
    </row>
    <row r="476" spans="16:16" ht="15.75" customHeight="1" x14ac:dyDescent="0.25">
      <c r="P476" s="11"/>
    </row>
    <row r="477" spans="16:16" ht="15.75" customHeight="1" x14ac:dyDescent="0.25">
      <c r="P477" s="11"/>
    </row>
    <row r="478" spans="16:16" ht="15.75" customHeight="1" x14ac:dyDescent="0.25">
      <c r="P478" s="11"/>
    </row>
    <row r="479" spans="16:16" ht="15.75" customHeight="1" x14ac:dyDescent="0.25">
      <c r="P479" s="11"/>
    </row>
    <row r="480" spans="16:16" ht="15.75" customHeight="1" x14ac:dyDescent="0.25">
      <c r="P480" s="11"/>
    </row>
    <row r="481" spans="16:16" ht="15.75" customHeight="1" x14ac:dyDescent="0.25">
      <c r="P481" s="11"/>
    </row>
    <row r="482" spans="16:16" ht="15.75" customHeight="1" x14ac:dyDescent="0.25">
      <c r="P482" s="11"/>
    </row>
    <row r="483" spans="16:16" ht="15.75" customHeight="1" x14ac:dyDescent="0.25">
      <c r="P483" s="11"/>
    </row>
    <row r="484" spans="16:16" ht="15.75" customHeight="1" x14ac:dyDescent="0.25">
      <c r="P484" s="11"/>
    </row>
    <row r="485" spans="16:16" ht="15.75" customHeight="1" x14ac:dyDescent="0.25">
      <c r="P485" s="11"/>
    </row>
    <row r="486" spans="16:16" ht="15.75" customHeight="1" x14ac:dyDescent="0.25">
      <c r="P486" s="11"/>
    </row>
    <row r="487" spans="16:16" ht="15.75" customHeight="1" x14ac:dyDescent="0.25">
      <c r="P487" s="11"/>
    </row>
    <row r="488" spans="16:16" ht="15.75" customHeight="1" x14ac:dyDescent="0.25">
      <c r="P488" s="11"/>
    </row>
    <row r="489" spans="16:16" ht="15.75" customHeight="1" x14ac:dyDescent="0.25">
      <c r="P489" s="11"/>
    </row>
    <row r="490" spans="16:16" ht="15.75" customHeight="1" x14ac:dyDescent="0.25">
      <c r="P490" s="11"/>
    </row>
    <row r="491" spans="16:16" ht="15.75" customHeight="1" x14ac:dyDescent="0.25">
      <c r="P491" s="11"/>
    </row>
    <row r="492" spans="16:16" ht="15.75" customHeight="1" x14ac:dyDescent="0.25">
      <c r="P492" s="11"/>
    </row>
    <row r="493" spans="16:16" ht="15.75" customHeight="1" x14ac:dyDescent="0.25">
      <c r="P493" s="11"/>
    </row>
    <row r="494" spans="16:16" ht="15.75" customHeight="1" x14ac:dyDescent="0.25">
      <c r="P494" s="11"/>
    </row>
    <row r="495" spans="16:16" ht="15.75" customHeight="1" x14ac:dyDescent="0.25">
      <c r="P495" s="11"/>
    </row>
    <row r="496" spans="16:16" ht="15.75" customHeight="1" x14ac:dyDescent="0.25">
      <c r="P496" s="11"/>
    </row>
    <row r="497" spans="16:16" ht="15.75" customHeight="1" x14ac:dyDescent="0.25">
      <c r="P497" s="11"/>
    </row>
    <row r="498" spans="16:16" ht="15.75" customHeight="1" x14ac:dyDescent="0.25">
      <c r="P498" s="11"/>
    </row>
    <row r="499" spans="16:16" ht="15.75" customHeight="1" x14ac:dyDescent="0.25">
      <c r="P499" s="11"/>
    </row>
    <row r="500" spans="16:16" ht="15.75" customHeight="1" x14ac:dyDescent="0.25">
      <c r="P500" s="11"/>
    </row>
    <row r="501" spans="16:16" ht="15.75" customHeight="1" x14ac:dyDescent="0.25">
      <c r="P501" s="11"/>
    </row>
    <row r="502" spans="16:16" ht="15.75" customHeight="1" x14ac:dyDescent="0.25">
      <c r="P502" s="11"/>
    </row>
    <row r="503" spans="16:16" ht="15.75" customHeight="1" x14ac:dyDescent="0.25">
      <c r="P503" s="11"/>
    </row>
    <row r="504" spans="16:16" ht="15.75" customHeight="1" x14ac:dyDescent="0.25">
      <c r="P504" s="11"/>
    </row>
    <row r="505" spans="16:16" ht="15.75" customHeight="1" x14ac:dyDescent="0.25">
      <c r="P505" s="11"/>
    </row>
    <row r="506" spans="16:16" ht="15.75" customHeight="1" x14ac:dyDescent="0.25">
      <c r="P506" s="11"/>
    </row>
    <row r="507" spans="16:16" ht="15.75" customHeight="1" x14ac:dyDescent="0.25">
      <c r="P507" s="11"/>
    </row>
    <row r="508" spans="16:16" ht="15.75" customHeight="1" x14ac:dyDescent="0.25">
      <c r="P508" s="11"/>
    </row>
    <row r="509" spans="16:16" ht="15.75" customHeight="1" x14ac:dyDescent="0.25">
      <c r="P509" s="11"/>
    </row>
    <row r="510" spans="16:16" ht="15.75" customHeight="1" x14ac:dyDescent="0.25">
      <c r="P510" s="11"/>
    </row>
    <row r="511" spans="16:16" ht="15.75" customHeight="1" x14ac:dyDescent="0.25">
      <c r="P511" s="11"/>
    </row>
    <row r="512" spans="16:16" ht="15.75" customHeight="1" x14ac:dyDescent="0.25">
      <c r="P512" s="11"/>
    </row>
    <row r="513" spans="16:16" ht="15.75" customHeight="1" x14ac:dyDescent="0.25">
      <c r="P513" s="11"/>
    </row>
    <row r="514" spans="16:16" ht="15.75" customHeight="1" x14ac:dyDescent="0.25">
      <c r="P514" s="11"/>
    </row>
    <row r="515" spans="16:16" ht="15.75" customHeight="1" x14ac:dyDescent="0.25">
      <c r="P515" s="11"/>
    </row>
    <row r="516" spans="16:16" ht="15.75" customHeight="1" x14ac:dyDescent="0.25">
      <c r="P516" s="11"/>
    </row>
    <row r="517" spans="16:16" ht="15.75" customHeight="1" x14ac:dyDescent="0.25">
      <c r="P517" s="11"/>
    </row>
    <row r="518" spans="16:16" ht="15.75" customHeight="1" x14ac:dyDescent="0.25">
      <c r="P518" s="11"/>
    </row>
    <row r="519" spans="16:16" ht="15.75" customHeight="1" x14ac:dyDescent="0.25">
      <c r="P519" s="11"/>
    </row>
    <row r="520" spans="16:16" ht="15.75" customHeight="1" x14ac:dyDescent="0.25">
      <c r="P520" s="11"/>
    </row>
    <row r="521" spans="16:16" ht="15.75" customHeight="1" x14ac:dyDescent="0.25">
      <c r="P521" s="11"/>
    </row>
    <row r="522" spans="16:16" ht="15.75" customHeight="1" x14ac:dyDescent="0.25">
      <c r="P522" s="11"/>
    </row>
    <row r="523" spans="16:16" ht="15.75" customHeight="1" x14ac:dyDescent="0.25">
      <c r="P523" s="11"/>
    </row>
    <row r="524" spans="16:16" ht="15.75" customHeight="1" x14ac:dyDescent="0.25">
      <c r="P524" s="11"/>
    </row>
    <row r="525" spans="16:16" ht="15.75" customHeight="1" x14ac:dyDescent="0.25">
      <c r="P525" s="11"/>
    </row>
    <row r="526" spans="16:16" ht="15.75" customHeight="1" x14ac:dyDescent="0.25">
      <c r="P526" s="11"/>
    </row>
    <row r="527" spans="16:16" ht="15.75" customHeight="1" x14ac:dyDescent="0.25">
      <c r="P527" s="11"/>
    </row>
    <row r="528" spans="16:16" ht="15.75" customHeight="1" x14ac:dyDescent="0.25">
      <c r="P528" s="11"/>
    </row>
    <row r="529" spans="16:16" ht="15.75" customHeight="1" x14ac:dyDescent="0.25">
      <c r="P529" s="11"/>
    </row>
    <row r="530" spans="16:16" ht="15.75" customHeight="1" x14ac:dyDescent="0.25">
      <c r="P530" s="11"/>
    </row>
    <row r="531" spans="16:16" ht="15.75" customHeight="1" x14ac:dyDescent="0.25">
      <c r="P531" s="11"/>
    </row>
    <row r="532" spans="16:16" ht="15.75" customHeight="1" x14ac:dyDescent="0.25">
      <c r="P532" s="11"/>
    </row>
    <row r="533" spans="16:16" ht="15.75" customHeight="1" x14ac:dyDescent="0.25">
      <c r="P533" s="11"/>
    </row>
    <row r="534" spans="16:16" ht="15.75" customHeight="1" x14ac:dyDescent="0.25">
      <c r="P534" s="11"/>
    </row>
    <row r="535" spans="16:16" ht="15.75" customHeight="1" x14ac:dyDescent="0.25">
      <c r="P535" s="11"/>
    </row>
    <row r="536" spans="16:16" ht="15.75" customHeight="1" x14ac:dyDescent="0.25">
      <c r="P536" s="11"/>
    </row>
    <row r="537" spans="16:16" ht="15.75" customHeight="1" x14ac:dyDescent="0.25">
      <c r="P537" s="11"/>
    </row>
    <row r="538" spans="16:16" ht="15.75" customHeight="1" x14ac:dyDescent="0.25">
      <c r="P538" s="11"/>
    </row>
    <row r="539" spans="16:16" ht="15.75" customHeight="1" x14ac:dyDescent="0.25">
      <c r="P539" s="11"/>
    </row>
    <row r="540" spans="16:16" ht="15.75" customHeight="1" x14ac:dyDescent="0.25">
      <c r="P540" s="11"/>
    </row>
    <row r="541" spans="16:16" ht="15.75" customHeight="1" x14ac:dyDescent="0.25">
      <c r="P541" s="11"/>
    </row>
    <row r="542" spans="16:16" ht="15.75" customHeight="1" x14ac:dyDescent="0.25">
      <c r="P542" s="11"/>
    </row>
    <row r="543" spans="16:16" ht="15.75" customHeight="1" x14ac:dyDescent="0.25">
      <c r="P543" s="11"/>
    </row>
    <row r="544" spans="16:16" ht="15.75" customHeight="1" x14ac:dyDescent="0.25">
      <c r="P544" s="11"/>
    </row>
    <row r="545" spans="16:16" ht="15.75" customHeight="1" x14ac:dyDescent="0.25">
      <c r="P545" s="11"/>
    </row>
    <row r="546" spans="16:16" ht="15.75" customHeight="1" x14ac:dyDescent="0.25">
      <c r="P546" s="11"/>
    </row>
    <row r="547" spans="16:16" ht="15.75" customHeight="1" x14ac:dyDescent="0.25">
      <c r="P547" s="11"/>
    </row>
    <row r="548" spans="16:16" ht="15.75" customHeight="1" x14ac:dyDescent="0.25">
      <c r="P548" s="11"/>
    </row>
    <row r="549" spans="16:16" ht="15.75" customHeight="1" x14ac:dyDescent="0.25">
      <c r="P549" s="11"/>
    </row>
    <row r="550" spans="16:16" ht="15.75" customHeight="1" x14ac:dyDescent="0.25">
      <c r="P550" s="11"/>
    </row>
    <row r="551" spans="16:16" ht="15.75" customHeight="1" x14ac:dyDescent="0.25">
      <c r="P551" s="11"/>
    </row>
    <row r="552" spans="16:16" ht="15.75" customHeight="1" x14ac:dyDescent="0.25">
      <c r="P552" s="11"/>
    </row>
    <row r="553" spans="16:16" ht="15.75" customHeight="1" x14ac:dyDescent="0.25">
      <c r="P553" s="11"/>
    </row>
    <row r="554" spans="16:16" ht="15.75" customHeight="1" x14ac:dyDescent="0.25">
      <c r="P554" s="11"/>
    </row>
    <row r="555" spans="16:16" ht="15.75" customHeight="1" x14ac:dyDescent="0.25">
      <c r="P555" s="11"/>
    </row>
    <row r="556" spans="16:16" ht="15.75" customHeight="1" x14ac:dyDescent="0.25">
      <c r="P556" s="11"/>
    </row>
    <row r="557" spans="16:16" ht="15.75" customHeight="1" x14ac:dyDescent="0.25">
      <c r="P557" s="11"/>
    </row>
    <row r="558" spans="16:16" ht="15.75" customHeight="1" x14ac:dyDescent="0.25">
      <c r="P558" s="11"/>
    </row>
    <row r="559" spans="16:16" ht="15.75" customHeight="1" x14ac:dyDescent="0.25">
      <c r="P559" s="11"/>
    </row>
    <row r="560" spans="16:16" ht="15.75" customHeight="1" x14ac:dyDescent="0.25">
      <c r="P560" s="11"/>
    </row>
    <row r="561" spans="16:16" ht="15.75" customHeight="1" x14ac:dyDescent="0.25">
      <c r="P561" s="11"/>
    </row>
    <row r="562" spans="16:16" ht="15.75" customHeight="1" x14ac:dyDescent="0.25">
      <c r="P562" s="11"/>
    </row>
    <row r="563" spans="16:16" ht="15.75" customHeight="1" x14ac:dyDescent="0.25">
      <c r="P563" s="11"/>
    </row>
    <row r="564" spans="16:16" ht="15.75" customHeight="1" x14ac:dyDescent="0.25">
      <c r="P564" s="11"/>
    </row>
    <row r="565" spans="16:16" ht="15.75" customHeight="1" x14ac:dyDescent="0.25">
      <c r="P565" s="11"/>
    </row>
    <row r="566" spans="16:16" ht="15.75" customHeight="1" x14ac:dyDescent="0.25">
      <c r="P566" s="11"/>
    </row>
    <row r="567" spans="16:16" ht="15.75" customHeight="1" x14ac:dyDescent="0.25">
      <c r="P567" s="11"/>
    </row>
    <row r="568" spans="16:16" ht="15.75" customHeight="1" x14ac:dyDescent="0.25">
      <c r="P568" s="11"/>
    </row>
    <row r="569" spans="16:16" ht="15.75" customHeight="1" x14ac:dyDescent="0.25">
      <c r="P569" s="11"/>
    </row>
    <row r="570" spans="16:16" ht="15.75" customHeight="1" x14ac:dyDescent="0.25">
      <c r="P570" s="11"/>
    </row>
    <row r="571" spans="16:16" ht="15.75" customHeight="1" x14ac:dyDescent="0.25">
      <c r="P571" s="11"/>
    </row>
    <row r="572" spans="16:16" ht="15.75" customHeight="1" x14ac:dyDescent="0.25">
      <c r="P572" s="11"/>
    </row>
    <row r="573" spans="16:16" ht="15.75" customHeight="1" x14ac:dyDescent="0.25">
      <c r="P573" s="11"/>
    </row>
    <row r="574" spans="16:16" ht="15.75" customHeight="1" x14ac:dyDescent="0.25">
      <c r="P574" s="11"/>
    </row>
    <row r="575" spans="16:16" ht="15.75" customHeight="1" x14ac:dyDescent="0.25">
      <c r="P575" s="11"/>
    </row>
    <row r="576" spans="16:16" ht="15.75" customHeight="1" x14ac:dyDescent="0.25">
      <c r="P576" s="11"/>
    </row>
    <row r="577" spans="16:16" ht="15.75" customHeight="1" x14ac:dyDescent="0.25">
      <c r="P577" s="11"/>
    </row>
    <row r="578" spans="16:16" ht="15.75" customHeight="1" x14ac:dyDescent="0.25">
      <c r="P578" s="11"/>
    </row>
    <row r="579" spans="16:16" ht="15.75" customHeight="1" x14ac:dyDescent="0.25">
      <c r="P579" s="11"/>
    </row>
    <row r="580" spans="16:16" ht="15.75" customHeight="1" x14ac:dyDescent="0.25">
      <c r="P580" s="11"/>
    </row>
    <row r="581" spans="16:16" ht="15.75" customHeight="1" x14ac:dyDescent="0.25">
      <c r="P581" s="11"/>
    </row>
    <row r="582" spans="16:16" ht="15.75" customHeight="1" x14ac:dyDescent="0.25">
      <c r="P582" s="11"/>
    </row>
    <row r="583" spans="16:16" ht="15.75" customHeight="1" x14ac:dyDescent="0.25">
      <c r="P583" s="11"/>
    </row>
    <row r="584" spans="16:16" ht="15.75" customHeight="1" x14ac:dyDescent="0.25">
      <c r="P584" s="11"/>
    </row>
    <row r="585" spans="16:16" ht="15.75" customHeight="1" x14ac:dyDescent="0.25">
      <c r="P585" s="11"/>
    </row>
    <row r="586" spans="16:16" ht="15.75" customHeight="1" x14ac:dyDescent="0.25">
      <c r="P586" s="11"/>
    </row>
    <row r="587" spans="16:16" ht="15.75" customHeight="1" x14ac:dyDescent="0.25">
      <c r="P587" s="11"/>
    </row>
    <row r="588" spans="16:16" ht="15.75" customHeight="1" x14ac:dyDescent="0.25">
      <c r="P588" s="11"/>
    </row>
    <row r="589" spans="16:16" ht="15.75" customHeight="1" x14ac:dyDescent="0.25">
      <c r="P589" s="11"/>
    </row>
    <row r="590" spans="16:16" ht="15.75" customHeight="1" x14ac:dyDescent="0.25">
      <c r="P590" s="11"/>
    </row>
    <row r="591" spans="16:16" ht="15.75" customHeight="1" x14ac:dyDescent="0.25">
      <c r="P591" s="11"/>
    </row>
    <row r="592" spans="16:16" ht="15.75" customHeight="1" x14ac:dyDescent="0.25">
      <c r="P592" s="11"/>
    </row>
    <row r="593" spans="16:16" ht="15.75" customHeight="1" x14ac:dyDescent="0.25">
      <c r="P593" s="11"/>
    </row>
    <row r="594" spans="16:16" ht="15.75" customHeight="1" x14ac:dyDescent="0.25">
      <c r="P594" s="11"/>
    </row>
    <row r="595" spans="16:16" ht="15.75" customHeight="1" x14ac:dyDescent="0.25">
      <c r="P595" s="11"/>
    </row>
    <row r="596" spans="16:16" ht="15.75" customHeight="1" x14ac:dyDescent="0.25">
      <c r="P596" s="11"/>
    </row>
    <row r="597" spans="16:16" ht="15.75" customHeight="1" x14ac:dyDescent="0.25">
      <c r="P597" s="11"/>
    </row>
    <row r="598" spans="16:16" ht="15.75" customHeight="1" x14ac:dyDescent="0.25">
      <c r="P598" s="11"/>
    </row>
    <row r="599" spans="16:16" ht="15.75" customHeight="1" x14ac:dyDescent="0.25">
      <c r="P599" s="11"/>
    </row>
    <row r="600" spans="16:16" ht="15.75" customHeight="1" x14ac:dyDescent="0.25">
      <c r="P600" s="11"/>
    </row>
    <row r="601" spans="16:16" ht="15.75" customHeight="1" x14ac:dyDescent="0.25">
      <c r="P601" s="11"/>
    </row>
    <row r="602" spans="16:16" ht="15.75" customHeight="1" x14ac:dyDescent="0.25">
      <c r="P602" s="11"/>
    </row>
    <row r="603" spans="16:16" ht="15.75" customHeight="1" x14ac:dyDescent="0.25">
      <c r="P603" s="11"/>
    </row>
    <row r="604" spans="16:16" ht="15.75" customHeight="1" x14ac:dyDescent="0.25">
      <c r="P604" s="11"/>
    </row>
    <row r="605" spans="16:16" ht="15.75" customHeight="1" x14ac:dyDescent="0.25">
      <c r="P605" s="11"/>
    </row>
    <row r="606" spans="16:16" ht="15.75" customHeight="1" x14ac:dyDescent="0.25">
      <c r="P606" s="11"/>
    </row>
    <row r="607" spans="16:16" ht="15.75" customHeight="1" x14ac:dyDescent="0.25">
      <c r="P607" s="11"/>
    </row>
    <row r="608" spans="16:16" ht="15.75" customHeight="1" x14ac:dyDescent="0.25">
      <c r="P608" s="11"/>
    </row>
    <row r="609" spans="16:16" ht="15.75" customHeight="1" x14ac:dyDescent="0.25">
      <c r="P609" s="11"/>
    </row>
    <row r="610" spans="16:16" ht="15.75" customHeight="1" x14ac:dyDescent="0.25">
      <c r="P610" s="11"/>
    </row>
    <row r="611" spans="16:16" ht="15.75" customHeight="1" x14ac:dyDescent="0.25">
      <c r="P611" s="11"/>
    </row>
    <row r="612" spans="16:16" ht="15.75" customHeight="1" x14ac:dyDescent="0.25">
      <c r="P612" s="11"/>
    </row>
    <row r="613" spans="16:16" ht="15.75" customHeight="1" x14ac:dyDescent="0.25">
      <c r="P613" s="11"/>
    </row>
    <row r="614" spans="16:16" ht="15.75" customHeight="1" x14ac:dyDescent="0.25">
      <c r="P614" s="11"/>
    </row>
    <row r="615" spans="16:16" ht="15.75" customHeight="1" x14ac:dyDescent="0.25">
      <c r="P615" s="11"/>
    </row>
    <row r="616" spans="16:16" ht="15.75" customHeight="1" x14ac:dyDescent="0.25">
      <c r="P616" s="11"/>
    </row>
    <row r="617" spans="16:16" ht="15.75" customHeight="1" x14ac:dyDescent="0.25">
      <c r="P617" s="11"/>
    </row>
    <row r="618" spans="16:16" ht="15.75" customHeight="1" x14ac:dyDescent="0.25">
      <c r="P618" s="11"/>
    </row>
    <row r="619" spans="16:16" ht="15.75" customHeight="1" x14ac:dyDescent="0.25">
      <c r="P619" s="11"/>
    </row>
    <row r="620" spans="16:16" ht="15.75" customHeight="1" x14ac:dyDescent="0.25">
      <c r="P620" s="11"/>
    </row>
    <row r="621" spans="16:16" ht="15.75" customHeight="1" x14ac:dyDescent="0.25">
      <c r="P621" s="11"/>
    </row>
    <row r="622" spans="16:16" ht="15.75" customHeight="1" x14ac:dyDescent="0.25">
      <c r="P622" s="11"/>
    </row>
    <row r="623" spans="16:16" ht="15.75" customHeight="1" x14ac:dyDescent="0.25">
      <c r="P623" s="11"/>
    </row>
    <row r="624" spans="16:16" ht="15.75" customHeight="1" x14ac:dyDescent="0.25">
      <c r="P624" s="11"/>
    </row>
    <row r="625" spans="16:16" ht="15.75" customHeight="1" x14ac:dyDescent="0.25">
      <c r="P625" s="11"/>
    </row>
    <row r="626" spans="16:16" ht="15.75" customHeight="1" x14ac:dyDescent="0.25">
      <c r="P626" s="11"/>
    </row>
    <row r="627" spans="16:16" ht="15.75" customHeight="1" x14ac:dyDescent="0.25">
      <c r="P627" s="11"/>
    </row>
    <row r="628" spans="16:16" ht="15.75" customHeight="1" x14ac:dyDescent="0.25">
      <c r="P628" s="11"/>
    </row>
    <row r="629" spans="16:16" ht="15.75" customHeight="1" x14ac:dyDescent="0.25">
      <c r="P629" s="11"/>
    </row>
    <row r="630" spans="16:16" ht="15.75" customHeight="1" x14ac:dyDescent="0.25">
      <c r="P630" s="11"/>
    </row>
    <row r="631" spans="16:16" ht="15.75" customHeight="1" x14ac:dyDescent="0.25">
      <c r="P631" s="11"/>
    </row>
    <row r="632" spans="16:16" ht="15.75" customHeight="1" x14ac:dyDescent="0.25">
      <c r="P632" s="11"/>
    </row>
    <row r="633" spans="16:16" ht="15.75" customHeight="1" x14ac:dyDescent="0.25">
      <c r="P633" s="11"/>
    </row>
    <row r="634" spans="16:16" ht="15.75" customHeight="1" x14ac:dyDescent="0.25">
      <c r="P634" s="11"/>
    </row>
    <row r="635" spans="16:16" ht="15.75" customHeight="1" x14ac:dyDescent="0.25">
      <c r="P635" s="11"/>
    </row>
    <row r="636" spans="16:16" ht="15.75" customHeight="1" x14ac:dyDescent="0.25">
      <c r="P636" s="11"/>
    </row>
    <row r="637" spans="16:16" ht="15.75" customHeight="1" x14ac:dyDescent="0.25">
      <c r="P637" s="11"/>
    </row>
    <row r="638" spans="16:16" ht="15.75" customHeight="1" x14ac:dyDescent="0.25">
      <c r="P638" s="11"/>
    </row>
    <row r="639" spans="16:16" ht="15.75" customHeight="1" x14ac:dyDescent="0.25">
      <c r="P639" s="11"/>
    </row>
    <row r="640" spans="16:16" ht="15.75" customHeight="1" x14ac:dyDescent="0.25">
      <c r="P640" s="11"/>
    </row>
    <row r="641" spans="16:16" ht="15.75" customHeight="1" x14ac:dyDescent="0.25">
      <c r="P641" s="11"/>
    </row>
    <row r="642" spans="16:16" ht="15.75" customHeight="1" x14ac:dyDescent="0.25">
      <c r="P642" s="11"/>
    </row>
    <row r="643" spans="16:16" ht="15.75" customHeight="1" x14ac:dyDescent="0.25">
      <c r="P643" s="11"/>
    </row>
    <row r="644" spans="16:16" ht="15.75" customHeight="1" x14ac:dyDescent="0.25">
      <c r="P644" s="11"/>
    </row>
    <row r="645" spans="16:16" ht="15.75" customHeight="1" x14ac:dyDescent="0.25">
      <c r="P645" s="11"/>
    </row>
    <row r="646" spans="16:16" ht="15.75" customHeight="1" x14ac:dyDescent="0.25">
      <c r="P646" s="11"/>
    </row>
    <row r="647" spans="16:16" ht="15.75" customHeight="1" x14ac:dyDescent="0.25">
      <c r="P647" s="11"/>
    </row>
    <row r="648" spans="16:16" ht="15.75" customHeight="1" x14ac:dyDescent="0.25">
      <c r="P648" s="11"/>
    </row>
    <row r="649" spans="16:16" ht="15.75" customHeight="1" x14ac:dyDescent="0.25">
      <c r="P649" s="11"/>
    </row>
    <row r="650" spans="16:16" ht="15.75" customHeight="1" x14ac:dyDescent="0.25">
      <c r="P650" s="11"/>
    </row>
    <row r="651" spans="16:16" ht="15.75" customHeight="1" x14ac:dyDescent="0.25">
      <c r="P651" s="11"/>
    </row>
    <row r="652" spans="16:16" ht="15.75" customHeight="1" x14ac:dyDescent="0.25">
      <c r="P652" s="11"/>
    </row>
    <row r="653" spans="16:16" ht="15.75" customHeight="1" x14ac:dyDescent="0.25">
      <c r="P653" s="11"/>
    </row>
    <row r="654" spans="16:16" ht="15.75" customHeight="1" x14ac:dyDescent="0.25">
      <c r="P654" s="11"/>
    </row>
    <row r="655" spans="16:16" ht="15.75" customHeight="1" x14ac:dyDescent="0.25">
      <c r="P655" s="11"/>
    </row>
    <row r="656" spans="16:16" ht="15.75" customHeight="1" x14ac:dyDescent="0.25">
      <c r="P656" s="11"/>
    </row>
    <row r="657" spans="16:16" ht="15.75" customHeight="1" x14ac:dyDescent="0.25">
      <c r="P657" s="11"/>
    </row>
    <row r="658" spans="16:16" ht="15.75" customHeight="1" x14ac:dyDescent="0.25">
      <c r="P658" s="11"/>
    </row>
    <row r="659" spans="16:16" ht="15.75" customHeight="1" x14ac:dyDescent="0.25">
      <c r="P659" s="11"/>
    </row>
    <row r="660" spans="16:16" ht="15.75" customHeight="1" x14ac:dyDescent="0.25">
      <c r="P660" s="11"/>
    </row>
    <row r="661" spans="16:16" ht="15.75" customHeight="1" x14ac:dyDescent="0.25">
      <c r="P661" s="11"/>
    </row>
    <row r="662" spans="16:16" ht="15.75" customHeight="1" x14ac:dyDescent="0.25">
      <c r="P662" s="11"/>
    </row>
    <row r="663" spans="16:16" ht="15.75" customHeight="1" x14ac:dyDescent="0.25">
      <c r="P663" s="11"/>
    </row>
    <row r="664" spans="16:16" ht="15.75" customHeight="1" x14ac:dyDescent="0.25">
      <c r="P664" s="11"/>
    </row>
    <row r="665" spans="16:16" ht="15.75" customHeight="1" x14ac:dyDescent="0.25">
      <c r="P665" s="11"/>
    </row>
    <row r="666" spans="16:16" ht="15.75" customHeight="1" x14ac:dyDescent="0.25">
      <c r="P666" s="11"/>
    </row>
    <row r="667" spans="16:16" ht="15.75" customHeight="1" x14ac:dyDescent="0.25">
      <c r="P667" s="11"/>
    </row>
    <row r="668" spans="16:16" ht="15.75" customHeight="1" x14ac:dyDescent="0.25">
      <c r="P668" s="11"/>
    </row>
    <row r="669" spans="16:16" ht="15.75" customHeight="1" x14ac:dyDescent="0.25">
      <c r="P669" s="11"/>
    </row>
    <row r="670" spans="16:16" ht="15.75" customHeight="1" x14ac:dyDescent="0.25">
      <c r="P670" s="11"/>
    </row>
    <row r="671" spans="16:16" ht="15.75" customHeight="1" x14ac:dyDescent="0.25">
      <c r="P671" s="11"/>
    </row>
    <row r="672" spans="16:16" ht="15.75" customHeight="1" x14ac:dyDescent="0.25">
      <c r="P672" s="11"/>
    </row>
    <row r="673" spans="16:16" ht="15.75" customHeight="1" x14ac:dyDescent="0.25">
      <c r="P673" s="11"/>
    </row>
    <row r="674" spans="16:16" ht="15.75" customHeight="1" x14ac:dyDescent="0.25">
      <c r="P674" s="11"/>
    </row>
    <row r="675" spans="16:16" ht="15.75" customHeight="1" x14ac:dyDescent="0.25">
      <c r="P675" s="11"/>
    </row>
    <row r="676" spans="16:16" ht="15.75" customHeight="1" x14ac:dyDescent="0.25">
      <c r="P676" s="11"/>
    </row>
    <row r="677" spans="16:16" ht="15.75" customHeight="1" x14ac:dyDescent="0.25">
      <c r="P677" s="11"/>
    </row>
    <row r="678" spans="16:16" ht="15.75" customHeight="1" x14ac:dyDescent="0.25">
      <c r="P678" s="11"/>
    </row>
    <row r="679" spans="16:16" ht="15.75" customHeight="1" x14ac:dyDescent="0.25">
      <c r="P679" s="11"/>
    </row>
    <row r="680" spans="16:16" ht="15.75" customHeight="1" x14ac:dyDescent="0.25">
      <c r="P680" s="11"/>
    </row>
    <row r="681" spans="16:16" ht="15.75" customHeight="1" x14ac:dyDescent="0.25">
      <c r="P681" s="11"/>
    </row>
    <row r="682" spans="16:16" ht="15.75" customHeight="1" x14ac:dyDescent="0.25">
      <c r="P682" s="11"/>
    </row>
    <row r="683" spans="16:16" ht="15.75" customHeight="1" x14ac:dyDescent="0.25">
      <c r="P683" s="11"/>
    </row>
    <row r="684" spans="16:16" ht="15.75" customHeight="1" x14ac:dyDescent="0.25">
      <c r="P684" s="11"/>
    </row>
    <row r="685" spans="16:16" ht="15.75" customHeight="1" x14ac:dyDescent="0.25">
      <c r="P685" s="11"/>
    </row>
    <row r="686" spans="16:16" ht="15.75" customHeight="1" x14ac:dyDescent="0.25">
      <c r="P686" s="11"/>
    </row>
    <row r="687" spans="16:16" ht="15.75" customHeight="1" x14ac:dyDescent="0.25">
      <c r="P687" s="11"/>
    </row>
    <row r="688" spans="16:16" ht="15.75" customHeight="1" x14ac:dyDescent="0.25">
      <c r="P688" s="11"/>
    </row>
    <row r="689" spans="16:16" ht="15.75" customHeight="1" x14ac:dyDescent="0.25">
      <c r="P689" s="11"/>
    </row>
    <row r="690" spans="16:16" ht="15.75" customHeight="1" x14ac:dyDescent="0.25">
      <c r="P690" s="11"/>
    </row>
    <row r="691" spans="16:16" ht="15.75" customHeight="1" x14ac:dyDescent="0.25">
      <c r="P691" s="11"/>
    </row>
    <row r="692" spans="16:16" ht="15.75" customHeight="1" x14ac:dyDescent="0.25">
      <c r="P692" s="11"/>
    </row>
    <row r="693" spans="16:16" ht="15.75" customHeight="1" x14ac:dyDescent="0.25">
      <c r="P693" s="11"/>
    </row>
    <row r="694" spans="16:16" ht="15.75" customHeight="1" x14ac:dyDescent="0.25">
      <c r="P694" s="11"/>
    </row>
    <row r="695" spans="16:16" ht="15.75" customHeight="1" x14ac:dyDescent="0.25">
      <c r="P695" s="11"/>
    </row>
    <row r="696" spans="16:16" ht="15.75" customHeight="1" x14ac:dyDescent="0.25">
      <c r="P696" s="11"/>
    </row>
    <row r="697" spans="16:16" ht="15.75" customHeight="1" x14ac:dyDescent="0.25">
      <c r="P697" s="11"/>
    </row>
    <row r="698" spans="16:16" ht="15.75" customHeight="1" x14ac:dyDescent="0.25">
      <c r="P698" s="11"/>
    </row>
    <row r="699" spans="16:16" ht="15.75" customHeight="1" x14ac:dyDescent="0.25">
      <c r="P699" s="11"/>
    </row>
    <row r="700" spans="16:16" ht="15.75" customHeight="1" x14ac:dyDescent="0.25">
      <c r="P700" s="11"/>
    </row>
    <row r="701" spans="16:16" ht="15.75" customHeight="1" x14ac:dyDescent="0.25">
      <c r="P701" s="11"/>
    </row>
    <row r="702" spans="16:16" ht="15.75" customHeight="1" x14ac:dyDescent="0.25">
      <c r="P702" s="11"/>
    </row>
    <row r="703" spans="16:16" ht="15.75" customHeight="1" x14ac:dyDescent="0.25">
      <c r="P703" s="11"/>
    </row>
    <row r="704" spans="16:16" ht="15.75" customHeight="1" x14ac:dyDescent="0.25">
      <c r="P704" s="11"/>
    </row>
    <row r="705" spans="16:16" ht="15.75" customHeight="1" x14ac:dyDescent="0.25">
      <c r="P705" s="11"/>
    </row>
    <row r="706" spans="16:16" ht="15.75" customHeight="1" x14ac:dyDescent="0.25">
      <c r="P706" s="11"/>
    </row>
    <row r="707" spans="16:16" ht="15.75" customHeight="1" x14ac:dyDescent="0.25">
      <c r="P707" s="11"/>
    </row>
    <row r="708" spans="16:16" ht="15.75" customHeight="1" x14ac:dyDescent="0.25">
      <c r="P708" s="11"/>
    </row>
    <row r="709" spans="16:16" ht="15.75" customHeight="1" x14ac:dyDescent="0.25">
      <c r="P709" s="11"/>
    </row>
    <row r="710" spans="16:16" ht="15.75" customHeight="1" x14ac:dyDescent="0.25">
      <c r="P710" s="11"/>
    </row>
    <row r="711" spans="16:16" ht="15.75" customHeight="1" x14ac:dyDescent="0.25">
      <c r="P711" s="11"/>
    </row>
    <row r="712" spans="16:16" ht="15.75" customHeight="1" x14ac:dyDescent="0.25">
      <c r="P712" s="11"/>
    </row>
    <row r="713" spans="16:16" ht="15.75" customHeight="1" x14ac:dyDescent="0.25">
      <c r="P713" s="11"/>
    </row>
    <row r="714" spans="16:16" ht="15.75" customHeight="1" x14ac:dyDescent="0.25">
      <c r="P714" s="11"/>
    </row>
    <row r="715" spans="16:16" ht="15.75" customHeight="1" x14ac:dyDescent="0.25">
      <c r="P715" s="11"/>
    </row>
    <row r="716" spans="16:16" ht="15.75" customHeight="1" x14ac:dyDescent="0.25">
      <c r="P716" s="11"/>
    </row>
    <row r="717" spans="16:16" ht="15.75" customHeight="1" x14ac:dyDescent="0.25">
      <c r="P717" s="11"/>
    </row>
    <row r="718" spans="16:16" ht="15.75" customHeight="1" x14ac:dyDescent="0.25">
      <c r="P718" s="11"/>
    </row>
    <row r="719" spans="16:16" ht="15.75" customHeight="1" x14ac:dyDescent="0.25">
      <c r="P719" s="11"/>
    </row>
    <row r="720" spans="16:16" ht="15.75" customHeight="1" x14ac:dyDescent="0.25">
      <c r="P720" s="11"/>
    </row>
    <row r="721" spans="16:16" ht="15.75" customHeight="1" x14ac:dyDescent="0.25">
      <c r="P721" s="11"/>
    </row>
    <row r="722" spans="16:16" ht="15.75" customHeight="1" x14ac:dyDescent="0.25">
      <c r="P722" s="11"/>
    </row>
    <row r="723" spans="16:16" ht="15.75" customHeight="1" x14ac:dyDescent="0.25">
      <c r="P723" s="11"/>
    </row>
    <row r="724" spans="16:16" ht="15.75" customHeight="1" x14ac:dyDescent="0.25">
      <c r="P724" s="11"/>
    </row>
    <row r="725" spans="16:16" ht="15.75" customHeight="1" x14ac:dyDescent="0.25">
      <c r="P725" s="11"/>
    </row>
    <row r="726" spans="16:16" ht="15.75" customHeight="1" x14ac:dyDescent="0.25">
      <c r="P726" s="11"/>
    </row>
    <row r="727" spans="16:16" ht="15.75" customHeight="1" x14ac:dyDescent="0.25">
      <c r="P727" s="11"/>
    </row>
    <row r="728" spans="16:16" ht="15.75" customHeight="1" x14ac:dyDescent="0.25">
      <c r="P728" s="11"/>
    </row>
    <row r="729" spans="16:16" ht="15.75" customHeight="1" x14ac:dyDescent="0.25">
      <c r="P729" s="11"/>
    </row>
    <row r="730" spans="16:16" ht="15.75" customHeight="1" x14ac:dyDescent="0.25">
      <c r="P730" s="11"/>
    </row>
    <row r="731" spans="16:16" ht="15.75" customHeight="1" x14ac:dyDescent="0.25">
      <c r="P731" s="11"/>
    </row>
    <row r="732" spans="16:16" ht="15.75" customHeight="1" x14ac:dyDescent="0.25">
      <c r="P732" s="11"/>
    </row>
    <row r="733" spans="16:16" ht="15.75" customHeight="1" x14ac:dyDescent="0.25">
      <c r="P733" s="11"/>
    </row>
    <row r="734" spans="16:16" ht="15.75" customHeight="1" x14ac:dyDescent="0.25">
      <c r="P734" s="11"/>
    </row>
    <row r="735" spans="16:16" ht="15.75" customHeight="1" x14ac:dyDescent="0.25">
      <c r="P735" s="11"/>
    </row>
    <row r="736" spans="16:16" ht="15.75" customHeight="1" x14ac:dyDescent="0.25">
      <c r="P736" s="11"/>
    </row>
    <row r="737" spans="16:16" ht="15.75" customHeight="1" x14ac:dyDescent="0.25">
      <c r="P737" s="11"/>
    </row>
    <row r="738" spans="16:16" ht="15.75" customHeight="1" x14ac:dyDescent="0.25">
      <c r="P738" s="11"/>
    </row>
    <row r="739" spans="16:16" ht="15.75" customHeight="1" x14ac:dyDescent="0.25">
      <c r="P739" s="11"/>
    </row>
    <row r="740" spans="16:16" ht="15.75" customHeight="1" x14ac:dyDescent="0.25">
      <c r="P740" s="11"/>
    </row>
    <row r="741" spans="16:16" ht="15.75" customHeight="1" x14ac:dyDescent="0.25">
      <c r="P741" s="11"/>
    </row>
    <row r="742" spans="16:16" ht="15.75" customHeight="1" x14ac:dyDescent="0.25">
      <c r="P742" s="11"/>
    </row>
    <row r="743" spans="16:16" ht="15.75" customHeight="1" x14ac:dyDescent="0.25">
      <c r="P743" s="11"/>
    </row>
    <row r="744" spans="16:16" ht="15.75" customHeight="1" x14ac:dyDescent="0.25">
      <c r="P744" s="11"/>
    </row>
    <row r="745" spans="16:16" ht="15.75" customHeight="1" x14ac:dyDescent="0.25">
      <c r="P745" s="11"/>
    </row>
    <row r="746" spans="16:16" ht="15.75" customHeight="1" x14ac:dyDescent="0.25">
      <c r="P746" s="11"/>
    </row>
    <row r="747" spans="16:16" ht="15.75" customHeight="1" x14ac:dyDescent="0.25">
      <c r="P747" s="11"/>
    </row>
    <row r="748" spans="16:16" ht="15.75" customHeight="1" x14ac:dyDescent="0.25">
      <c r="P748" s="11"/>
    </row>
    <row r="749" spans="16:16" ht="15.75" customHeight="1" x14ac:dyDescent="0.25">
      <c r="P749" s="11"/>
    </row>
    <row r="750" spans="16:16" ht="15.75" customHeight="1" x14ac:dyDescent="0.25">
      <c r="P750" s="11"/>
    </row>
    <row r="751" spans="16:16" ht="15.75" customHeight="1" x14ac:dyDescent="0.25">
      <c r="P751" s="11"/>
    </row>
    <row r="752" spans="16:16" ht="15.75" customHeight="1" x14ac:dyDescent="0.25">
      <c r="P752" s="11"/>
    </row>
    <row r="753" spans="16:16" ht="15.75" customHeight="1" x14ac:dyDescent="0.25">
      <c r="P753" s="11"/>
    </row>
    <row r="754" spans="16:16" ht="15.75" customHeight="1" x14ac:dyDescent="0.25">
      <c r="P754" s="11"/>
    </row>
    <row r="755" spans="16:16" ht="15.75" customHeight="1" x14ac:dyDescent="0.25">
      <c r="P755" s="11"/>
    </row>
    <row r="756" spans="16:16" ht="15.75" customHeight="1" x14ac:dyDescent="0.25">
      <c r="P756" s="11"/>
    </row>
    <row r="757" spans="16:16" ht="15.75" customHeight="1" x14ac:dyDescent="0.25">
      <c r="P757" s="11"/>
    </row>
    <row r="758" spans="16:16" ht="15.75" customHeight="1" x14ac:dyDescent="0.25">
      <c r="P758" s="11"/>
    </row>
    <row r="759" spans="16:16" ht="15.75" customHeight="1" x14ac:dyDescent="0.25">
      <c r="P759" s="11"/>
    </row>
    <row r="760" spans="16:16" ht="15.75" customHeight="1" x14ac:dyDescent="0.25">
      <c r="P760" s="11"/>
    </row>
    <row r="761" spans="16:16" ht="15.75" customHeight="1" x14ac:dyDescent="0.25">
      <c r="P761" s="11"/>
    </row>
    <row r="762" spans="16:16" ht="15.75" customHeight="1" x14ac:dyDescent="0.25">
      <c r="P762" s="11"/>
    </row>
    <row r="763" spans="16:16" ht="15.75" customHeight="1" x14ac:dyDescent="0.25">
      <c r="P763" s="11"/>
    </row>
    <row r="764" spans="16:16" ht="15.75" customHeight="1" x14ac:dyDescent="0.25">
      <c r="P764" s="11"/>
    </row>
    <row r="765" spans="16:16" ht="15.75" customHeight="1" x14ac:dyDescent="0.25">
      <c r="P765" s="11"/>
    </row>
    <row r="766" spans="16:16" ht="15.75" customHeight="1" x14ac:dyDescent="0.25">
      <c r="P766" s="11"/>
    </row>
    <row r="767" spans="16:16" ht="15.75" customHeight="1" x14ac:dyDescent="0.25">
      <c r="P767" s="11"/>
    </row>
    <row r="768" spans="16:16" ht="15.75" customHeight="1" x14ac:dyDescent="0.25">
      <c r="P768" s="11"/>
    </row>
    <row r="769" spans="16:16" ht="15.75" customHeight="1" x14ac:dyDescent="0.25">
      <c r="P769" s="11"/>
    </row>
    <row r="770" spans="16:16" ht="15.75" customHeight="1" x14ac:dyDescent="0.25">
      <c r="P770" s="11"/>
    </row>
    <row r="771" spans="16:16" ht="15.75" customHeight="1" x14ac:dyDescent="0.25">
      <c r="P771" s="11"/>
    </row>
    <row r="772" spans="16:16" ht="15.75" customHeight="1" x14ac:dyDescent="0.25">
      <c r="P772" s="11"/>
    </row>
    <row r="773" spans="16:16" ht="15.75" customHeight="1" x14ac:dyDescent="0.25">
      <c r="P773" s="11"/>
    </row>
    <row r="774" spans="16:16" ht="15.75" customHeight="1" x14ac:dyDescent="0.25">
      <c r="P774" s="11"/>
    </row>
    <row r="775" spans="16:16" ht="15.75" customHeight="1" x14ac:dyDescent="0.25">
      <c r="P775" s="11"/>
    </row>
    <row r="776" spans="16:16" ht="15.75" customHeight="1" x14ac:dyDescent="0.25">
      <c r="P776" s="11"/>
    </row>
    <row r="777" spans="16:16" ht="15.75" customHeight="1" x14ac:dyDescent="0.25">
      <c r="P777" s="11"/>
    </row>
    <row r="778" spans="16:16" ht="15.75" customHeight="1" x14ac:dyDescent="0.25">
      <c r="P778" s="11"/>
    </row>
    <row r="779" spans="16:16" ht="15.75" customHeight="1" x14ac:dyDescent="0.25">
      <c r="P779" s="11"/>
    </row>
    <row r="780" spans="16:16" ht="15.75" customHeight="1" x14ac:dyDescent="0.25">
      <c r="P780" s="11"/>
    </row>
    <row r="781" spans="16:16" ht="15.75" customHeight="1" x14ac:dyDescent="0.25">
      <c r="P781" s="11"/>
    </row>
    <row r="782" spans="16:16" ht="15.75" customHeight="1" x14ac:dyDescent="0.25">
      <c r="P782" s="11"/>
    </row>
    <row r="783" spans="16:16" ht="15.75" customHeight="1" x14ac:dyDescent="0.25">
      <c r="P783" s="11"/>
    </row>
    <row r="784" spans="16:16" ht="15.75" customHeight="1" x14ac:dyDescent="0.25">
      <c r="P784" s="11"/>
    </row>
    <row r="785" spans="16:16" ht="15.75" customHeight="1" x14ac:dyDescent="0.25">
      <c r="P785" s="11"/>
    </row>
    <row r="786" spans="16:16" ht="15.75" customHeight="1" x14ac:dyDescent="0.25">
      <c r="P786" s="11"/>
    </row>
    <row r="787" spans="16:16" ht="15.75" customHeight="1" x14ac:dyDescent="0.25">
      <c r="P787" s="11"/>
    </row>
    <row r="788" spans="16:16" ht="15.75" customHeight="1" x14ac:dyDescent="0.25">
      <c r="P788" s="11"/>
    </row>
    <row r="789" spans="16:16" ht="15.75" customHeight="1" x14ac:dyDescent="0.25">
      <c r="P789" s="11"/>
    </row>
    <row r="790" spans="16:16" ht="15.75" customHeight="1" x14ac:dyDescent="0.25">
      <c r="P790" s="11"/>
    </row>
    <row r="791" spans="16:16" ht="15.75" customHeight="1" x14ac:dyDescent="0.25">
      <c r="P791" s="11"/>
    </row>
    <row r="792" spans="16:16" ht="15.75" customHeight="1" x14ac:dyDescent="0.25">
      <c r="P792" s="11"/>
    </row>
    <row r="793" spans="16:16" ht="15.75" customHeight="1" x14ac:dyDescent="0.25">
      <c r="P793" s="11"/>
    </row>
    <row r="794" spans="16:16" ht="15.75" customHeight="1" x14ac:dyDescent="0.25">
      <c r="P794" s="11"/>
    </row>
    <row r="795" spans="16:16" ht="15.75" customHeight="1" x14ac:dyDescent="0.25">
      <c r="P795" s="11"/>
    </row>
    <row r="796" spans="16:16" ht="15.75" customHeight="1" x14ac:dyDescent="0.25">
      <c r="P796" s="11"/>
    </row>
    <row r="797" spans="16:16" ht="15.75" customHeight="1" x14ac:dyDescent="0.25">
      <c r="P797" s="11"/>
    </row>
    <row r="798" spans="16:16" ht="15.75" customHeight="1" x14ac:dyDescent="0.25">
      <c r="P798" s="11"/>
    </row>
    <row r="799" spans="16:16" ht="15.75" customHeight="1" x14ac:dyDescent="0.25">
      <c r="P799" s="11"/>
    </row>
    <row r="800" spans="16:16" ht="15.75" customHeight="1" x14ac:dyDescent="0.25">
      <c r="P800" s="11"/>
    </row>
    <row r="801" spans="16:16" ht="15.75" customHeight="1" x14ac:dyDescent="0.25">
      <c r="P801" s="11"/>
    </row>
    <row r="802" spans="16:16" ht="15.75" customHeight="1" x14ac:dyDescent="0.25">
      <c r="P802" s="11"/>
    </row>
    <row r="803" spans="16:16" ht="15.75" customHeight="1" x14ac:dyDescent="0.25">
      <c r="P803" s="11"/>
    </row>
    <row r="804" spans="16:16" ht="15.75" customHeight="1" x14ac:dyDescent="0.25">
      <c r="P804" s="11"/>
    </row>
    <row r="805" spans="16:16" ht="15.75" customHeight="1" x14ac:dyDescent="0.25">
      <c r="P805" s="11"/>
    </row>
    <row r="806" spans="16:16" ht="15.75" customHeight="1" x14ac:dyDescent="0.25">
      <c r="P806" s="11"/>
    </row>
    <row r="807" spans="16:16" ht="15.75" customHeight="1" x14ac:dyDescent="0.25">
      <c r="P807" s="11"/>
    </row>
    <row r="808" spans="16:16" ht="15.75" customHeight="1" x14ac:dyDescent="0.25">
      <c r="P808" s="11"/>
    </row>
    <row r="809" spans="16:16" ht="15.75" customHeight="1" x14ac:dyDescent="0.25">
      <c r="P809" s="11"/>
    </row>
    <row r="810" spans="16:16" ht="15.75" customHeight="1" x14ac:dyDescent="0.25">
      <c r="P810" s="11"/>
    </row>
    <row r="811" spans="16:16" ht="15.75" customHeight="1" x14ac:dyDescent="0.25">
      <c r="P811" s="11"/>
    </row>
    <row r="812" spans="16:16" ht="15.75" customHeight="1" x14ac:dyDescent="0.25">
      <c r="P812" s="11"/>
    </row>
    <row r="813" spans="16:16" ht="15.75" customHeight="1" x14ac:dyDescent="0.25">
      <c r="P813" s="11"/>
    </row>
    <row r="814" spans="16:16" ht="15.75" customHeight="1" x14ac:dyDescent="0.25">
      <c r="P814" s="11"/>
    </row>
    <row r="815" spans="16:16" ht="15.75" customHeight="1" x14ac:dyDescent="0.25">
      <c r="P815" s="11"/>
    </row>
    <row r="816" spans="16:16" ht="15.75" customHeight="1" x14ac:dyDescent="0.25">
      <c r="P816" s="11"/>
    </row>
    <row r="817" spans="16:16" ht="15.75" customHeight="1" x14ac:dyDescent="0.25">
      <c r="P817" s="11"/>
    </row>
    <row r="818" spans="16:16" ht="15.75" customHeight="1" x14ac:dyDescent="0.25">
      <c r="P818" s="11"/>
    </row>
    <row r="819" spans="16:16" ht="15.75" customHeight="1" x14ac:dyDescent="0.25">
      <c r="P819" s="11"/>
    </row>
    <row r="820" spans="16:16" ht="15.75" customHeight="1" x14ac:dyDescent="0.25">
      <c r="P820" s="11"/>
    </row>
    <row r="821" spans="16:16" ht="15.75" customHeight="1" x14ac:dyDescent="0.25">
      <c r="P821" s="11"/>
    </row>
    <row r="822" spans="16:16" ht="15.75" customHeight="1" x14ac:dyDescent="0.25">
      <c r="P822" s="11"/>
    </row>
    <row r="823" spans="16:16" ht="15.75" customHeight="1" x14ac:dyDescent="0.25">
      <c r="P823" s="11"/>
    </row>
    <row r="824" spans="16:16" ht="15.75" customHeight="1" x14ac:dyDescent="0.25">
      <c r="P824" s="11"/>
    </row>
    <row r="825" spans="16:16" ht="15.75" customHeight="1" x14ac:dyDescent="0.25">
      <c r="P825" s="11"/>
    </row>
    <row r="826" spans="16:16" ht="15.75" customHeight="1" x14ac:dyDescent="0.25">
      <c r="P826" s="11"/>
    </row>
    <row r="827" spans="16:16" ht="15.75" customHeight="1" x14ac:dyDescent="0.25">
      <c r="P827" s="11"/>
    </row>
    <row r="828" spans="16:16" ht="15.75" customHeight="1" x14ac:dyDescent="0.25">
      <c r="P828" s="11"/>
    </row>
    <row r="829" spans="16:16" ht="15.75" customHeight="1" x14ac:dyDescent="0.25">
      <c r="P829" s="11"/>
    </row>
    <row r="830" spans="16:16" ht="15.75" customHeight="1" x14ac:dyDescent="0.25">
      <c r="P830" s="11"/>
    </row>
    <row r="831" spans="16:16" ht="15.75" customHeight="1" x14ac:dyDescent="0.25">
      <c r="P831" s="11"/>
    </row>
    <row r="832" spans="16:16" ht="15.75" customHeight="1" x14ac:dyDescent="0.25">
      <c r="P832" s="11"/>
    </row>
    <row r="833" spans="16:16" ht="15.75" customHeight="1" x14ac:dyDescent="0.25">
      <c r="P833" s="11"/>
    </row>
    <row r="834" spans="16:16" ht="15.75" customHeight="1" x14ac:dyDescent="0.25">
      <c r="P834" s="11"/>
    </row>
    <row r="835" spans="16:16" ht="15.75" customHeight="1" x14ac:dyDescent="0.25">
      <c r="P835" s="11"/>
    </row>
    <row r="836" spans="16:16" ht="15.75" customHeight="1" x14ac:dyDescent="0.25">
      <c r="P836" s="11"/>
    </row>
    <row r="837" spans="16:16" ht="15.75" customHeight="1" x14ac:dyDescent="0.25">
      <c r="P837" s="11"/>
    </row>
    <row r="838" spans="16:16" ht="15.75" customHeight="1" x14ac:dyDescent="0.25">
      <c r="P838" s="11"/>
    </row>
    <row r="839" spans="16:16" ht="15.75" customHeight="1" x14ac:dyDescent="0.25">
      <c r="P839" s="11"/>
    </row>
    <row r="840" spans="16:16" ht="15.75" customHeight="1" x14ac:dyDescent="0.25">
      <c r="P840" s="11"/>
    </row>
    <row r="841" spans="16:16" ht="15.75" customHeight="1" x14ac:dyDescent="0.25">
      <c r="P841" s="11"/>
    </row>
    <row r="842" spans="16:16" ht="15.75" customHeight="1" x14ac:dyDescent="0.25">
      <c r="P842" s="11"/>
    </row>
    <row r="843" spans="16:16" ht="15.75" customHeight="1" x14ac:dyDescent="0.25">
      <c r="P843" s="11"/>
    </row>
    <row r="844" spans="16:16" ht="15.75" customHeight="1" x14ac:dyDescent="0.25">
      <c r="P844" s="11"/>
    </row>
    <row r="845" spans="16:16" ht="15.75" customHeight="1" x14ac:dyDescent="0.25">
      <c r="P845" s="11"/>
    </row>
    <row r="846" spans="16:16" ht="15.75" customHeight="1" x14ac:dyDescent="0.25">
      <c r="P846" s="11"/>
    </row>
    <row r="847" spans="16:16" ht="15.75" customHeight="1" x14ac:dyDescent="0.25">
      <c r="P847" s="11"/>
    </row>
    <row r="848" spans="16:16" ht="15.75" customHeight="1" x14ac:dyDescent="0.25">
      <c r="P848" s="11"/>
    </row>
    <row r="849" spans="16:16" ht="15.75" customHeight="1" x14ac:dyDescent="0.25">
      <c r="P849" s="11"/>
    </row>
    <row r="850" spans="16:16" ht="15.75" customHeight="1" x14ac:dyDescent="0.25">
      <c r="P850" s="11"/>
    </row>
    <row r="851" spans="16:16" ht="15.75" customHeight="1" x14ac:dyDescent="0.25">
      <c r="P851" s="11"/>
    </row>
    <row r="852" spans="16:16" ht="15.75" customHeight="1" x14ac:dyDescent="0.25">
      <c r="P852" s="11"/>
    </row>
    <row r="853" spans="16:16" ht="15.75" customHeight="1" x14ac:dyDescent="0.25">
      <c r="P853" s="11"/>
    </row>
    <row r="854" spans="16:16" ht="15.75" customHeight="1" x14ac:dyDescent="0.25">
      <c r="P854" s="11"/>
    </row>
    <row r="855" spans="16:16" ht="15.75" customHeight="1" x14ac:dyDescent="0.25">
      <c r="P855" s="11"/>
    </row>
    <row r="856" spans="16:16" ht="15.75" customHeight="1" x14ac:dyDescent="0.25">
      <c r="P856" s="11"/>
    </row>
    <row r="857" spans="16:16" ht="15.75" customHeight="1" x14ac:dyDescent="0.25">
      <c r="P857" s="11"/>
    </row>
    <row r="858" spans="16:16" ht="15.75" customHeight="1" x14ac:dyDescent="0.25">
      <c r="P858" s="11"/>
    </row>
    <row r="859" spans="16:16" ht="15.75" customHeight="1" x14ac:dyDescent="0.25">
      <c r="P859" s="11"/>
    </row>
    <row r="860" spans="16:16" ht="15.75" customHeight="1" x14ac:dyDescent="0.25">
      <c r="P860" s="11"/>
    </row>
    <row r="861" spans="16:16" ht="15.75" customHeight="1" x14ac:dyDescent="0.25">
      <c r="P861" s="11"/>
    </row>
    <row r="862" spans="16:16" ht="15.75" customHeight="1" x14ac:dyDescent="0.25">
      <c r="P862" s="11"/>
    </row>
    <row r="863" spans="16:16" ht="15.75" customHeight="1" x14ac:dyDescent="0.25">
      <c r="P863" s="11"/>
    </row>
    <row r="864" spans="16:16" ht="15.75" customHeight="1" x14ac:dyDescent="0.25">
      <c r="P864" s="11"/>
    </row>
    <row r="865" spans="16:16" ht="15.75" customHeight="1" x14ac:dyDescent="0.25">
      <c r="P865" s="11"/>
    </row>
    <row r="866" spans="16:16" ht="15.75" customHeight="1" x14ac:dyDescent="0.25">
      <c r="P866" s="11"/>
    </row>
    <row r="867" spans="16:16" ht="15.75" customHeight="1" x14ac:dyDescent="0.25">
      <c r="P867" s="11"/>
    </row>
    <row r="868" spans="16:16" ht="15.75" customHeight="1" x14ac:dyDescent="0.25">
      <c r="P868" s="11"/>
    </row>
    <row r="869" spans="16:16" ht="15.75" customHeight="1" x14ac:dyDescent="0.25">
      <c r="P869" s="11"/>
    </row>
    <row r="870" spans="16:16" ht="15.75" customHeight="1" x14ac:dyDescent="0.25">
      <c r="P870" s="11"/>
    </row>
    <row r="871" spans="16:16" ht="15.75" customHeight="1" x14ac:dyDescent="0.25">
      <c r="P871" s="11"/>
    </row>
    <row r="872" spans="16:16" ht="15.75" customHeight="1" x14ac:dyDescent="0.25">
      <c r="P872" s="11"/>
    </row>
    <row r="873" spans="16:16" ht="15.75" customHeight="1" x14ac:dyDescent="0.25">
      <c r="P873" s="11"/>
    </row>
    <row r="874" spans="16:16" ht="15.75" customHeight="1" x14ac:dyDescent="0.25">
      <c r="P874" s="11"/>
    </row>
    <row r="875" spans="16:16" ht="15.75" customHeight="1" x14ac:dyDescent="0.25">
      <c r="P875" s="11"/>
    </row>
    <row r="876" spans="16:16" ht="15.75" customHeight="1" x14ac:dyDescent="0.25">
      <c r="P876" s="11"/>
    </row>
    <row r="877" spans="16:16" ht="15.75" customHeight="1" x14ac:dyDescent="0.25">
      <c r="P877" s="11"/>
    </row>
    <row r="878" spans="16:16" ht="15.75" customHeight="1" x14ac:dyDescent="0.25">
      <c r="P878" s="11"/>
    </row>
    <row r="879" spans="16:16" ht="15.75" customHeight="1" x14ac:dyDescent="0.25">
      <c r="P879" s="11"/>
    </row>
    <row r="880" spans="16:16" ht="15.75" customHeight="1" x14ac:dyDescent="0.25">
      <c r="P880" s="11"/>
    </row>
    <row r="881" spans="16:16" ht="15.75" customHeight="1" x14ac:dyDescent="0.25">
      <c r="P881" s="11"/>
    </row>
    <row r="882" spans="16:16" ht="15.75" customHeight="1" x14ac:dyDescent="0.25">
      <c r="P882" s="11"/>
    </row>
    <row r="883" spans="16:16" ht="15.75" customHeight="1" x14ac:dyDescent="0.25">
      <c r="P883" s="11"/>
    </row>
    <row r="884" spans="16:16" ht="15.75" customHeight="1" x14ac:dyDescent="0.25">
      <c r="P884" s="11"/>
    </row>
    <row r="885" spans="16:16" ht="15.75" customHeight="1" x14ac:dyDescent="0.25">
      <c r="P885" s="11"/>
    </row>
    <row r="886" spans="16:16" ht="15.75" customHeight="1" x14ac:dyDescent="0.25">
      <c r="P886" s="11"/>
    </row>
    <row r="887" spans="16:16" ht="15.75" customHeight="1" x14ac:dyDescent="0.25">
      <c r="P887" s="11"/>
    </row>
    <row r="888" spans="16:16" ht="15.75" customHeight="1" x14ac:dyDescent="0.25">
      <c r="P888" s="11"/>
    </row>
    <row r="889" spans="16:16" ht="15.75" customHeight="1" x14ac:dyDescent="0.25">
      <c r="P889" s="11"/>
    </row>
    <row r="890" spans="16:16" ht="15.75" customHeight="1" x14ac:dyDescent="0.25">
      <c r="P890" s="11"/>
    </row>
    <row r="891" spans="16:16" ht="15.75" customHeight="1" x14ac:dyDescent="0.25">
      <c r="P891" s="11"/>
    </row>
    <row r="892" spans="16:16" ht="15.75" customHeight="1" x14ac:dyDescent="0.25">
      <c r="P892" s="11"/>
    </row>
    <row r="893" spans="16:16" ht="15.75" customHeight="1" x14ac:dyDescent="0.25">
      <c r="P893" s="11"/>
    </row>
    <row r="894" spans="16:16" ht="15.75" customHeight="1" x14ac:dyDescent="0.25">
      <c r="P894" s="11"/>
    </row>
    <row r="895" spans="16:16" ht="15.75" customHeight="1" x14ac:dyDescent="0.25">
      <c r="P895" s="11"/>
    </row>
    <row r="896" spans="16:16" ht="15.75" customHeight="1" x14ac:dyDescent="0.25">
      <c r="P896" s="11"/>
    </row>
    <row r="897" spans="16:16" ht="15.75" customHeight="1" x14ac:dyDescent="0.25">
      <c r="P897" s="11"/>
    </row>
    <row r="898" spans="16:16" ht="15.75" customHeight="1" x14ac:dyDescent="0.25">
      <c r="P898" s="11"/>
    </row>
    <row r="899" spans="16:16" ht="15.75" customHeight="1" x14ac:dyDescent="0.25">
      <c r="P899" s="11"/>
    </row>
    <row r="900" spans="16:16" ht="15.75" customHeight="1" x14ac:dyDescent="0.25">
      <c r="P900" s="11"/>
    </row>
    <row r="901" spans="16:16" ht="15.75" customHeight="1" x14ac:dyDescent="0.25">
      <c r="P901" s="11"/>
    </row>
    <row r="902" spans="16:16" ht="15.75" customHeight="1" x14ac:dyDescent="0.25">
      <c r="P902" s="11"/>
    </row>
    <row r="903" spans="16:16" ht="15.75" customHeight="1" x14ac:dyDescent="0.25">
      <c r="P903" s="11"/>
    </row>
    <row r="904" spans="16:16" ht="15.75" customHeight="1" x14ac:dyDescent="0.25">
      <c r="P904" s="11"/>
    </row>
    <row r="905" spans="16:16" ht="15.75" customHeight="1" x14ac:dyDescent="0.25">
      <c r="P905" s="11"/>
    </row>
    <row r="906" spans="16:16" ht="15.75" customHeight="1" x14ac:dyDescent="0.25">
      <c r="P906" s="11"/>
    </row>
    <row r="907" spans="16:16" ht="15.75" customHeight="1" x14ac:dyDescent="0.25">
      <c r="P907" s="11"/>
    </row>
    <row r="908" spans="16:16" ht="15.75" customHeight="1" x14ac:dyDescent="0.25">
      <c r="P908" s="11"/>
    </row>
    <row r="909" spans="16:16" ht="15.75" customHeight="1" x14ac:dyDescent="0.25">
      <c r="P909" s="11"/>
    </row>
    <row r="910" spans="16:16" ht="15.75" customHeight="1" x14ac:dyDescent="0.25">
      <c r="P910" s="11"/>
    </row>
    <row r="911" spans="16:16" ht="15.75" customHeight="1" x14ac:dyDescent="0.25">
      <c r="P911" s="11"/>
    </row>
    <row r="912" spans="16:16" ht="15.75" customHeight="1" x14ac:dyDescent="0.25">
      <c r="P912" s="11"/>
    </row>
    <row r="913" spans="16:16" ht="15.75" customHeight="1" x14ac:dyDescent="0.25">
      <c r="P913" s="11"/>
    </row>
    <row r="914" spans="16:16" ht="15.75" customHeight="1" x14ac:dyDescent="0.25">
      <c r="P914" s="11"/>
    </row>
    <row r="915" spans="16:16" ht="15.75" customHeight="1" x14ac:dyDescent="0.25">
      <c r="P915" s="11"/>
    </row>
    <row r="916" spans="16:16" ht="15.75" customHeight="1" x14ac:dyDescent="0.25">
      <c r="P916" s="11"/>
    </row>
    <row r="917" spans="16:16" ht="15.75" customHeight="1" x14ac:dyDescent="0.25">
      <c r="P917" s="11"/>
    </row>
    <row r="918" spans="16:16" ht="15.75" customHeight="1" x14ac:dyDescent="0.25">
      <c r="P918" s="11"/>
    </row>
    <row r="919" spans="16:16" ht="15.75" customHeight="1" x14ac:dyDescent="0.25">
      <c r="P919" s="11"/>
    </row>
    <row r="920" spans="16:16" ht="15.75" customHeight="1" x14ac:dyDescent="0.25">
      <c r="P920" s="11"/>
    </row>
    <row r="921" spans="16:16" ht="15.75" customHeight="1" x14ac:dyDescent="0.25">
      <c r="P921" s="11"/>
    </row>
    <row r="922" spans="16:16" ht="15.75" customHeight="1" x14ac:dyDescent="0.25">
      <c r="P922" s="11"/>
    </row>
    <row r="923" spans="16:16" ht="15.75" customHeight="1" x14ac:dyDescent="0.25">
      <c r="P923" s="11"/>
    </row>
    <row r="924" spans="16:16" ht="15.75" customHeight="1" x14ac:dyDescent="0.25">
      <c r="P924" s="11"/>
    </row>
    <row r="925" spans="16:16" ht="15.75" customHeight="1" x14ac:dyDescent="0.25">
      <c r="P925" s="11"/>
    </row>
    <row r="926" spans="16:16" ht="15.75" customHeight="1" x14ac:dyDescent="0.25">
      <c r="P926" s="11"/>
    </row>
    <row r="927" spans="16:16" ht="15.75" customHeight="1" x14ac:dyDescent="0.25">
      <c r="P927" s="11"/>
    </row>
    <row r="928" spans="16:16" ht="15.75" customHeight="1" x14ac:dyDescent="0.25">
      <c r="P928" s="11"/>
    </row>
    <row r="929" spans="16:16" ht="15.75" customHeight="1" x14ac:dyDescent="0.25">
      <c r="P929" s="11"/>
    </row>
    <row r="930" spans="16:16" ht="15.75" customHeight="1" x14ac:dyDescent="0.25">
      <c r="P930" s="11"/>
    </row>
    <row r="931" spans="16:16" ht="15.75" customHeight="1" x14ac:dyDescent="0.25">
      <c r="P931" s="11"/>
    </row>
    <row r="932" spans="16:16" ht="15.75" customHeight="1" x14ac:dyDescent="0.25">
      <c r="P932" s="11"/>
    </row>
    <row r="933" spans="16:16" ht="15.75" customHeight="1" x14ac:dyDescent="0.25">
      <c r="P933" s="11"/>
    </row>
    <row r="934" spans="16:16" ht="15.75" customHeight="1" x14ac:dyDescent="0.25">
      <c r="P934" s="11"/>
    </row>
    <row r="935" spans="16:16" ht="15.75" customHeight="1" x14ac:dyDescent="0.25">
      <c r="P935" s="11"/>
    </row>
    <row r="936" spans="16:16" ht="15.75" customHeight="1" x14ac:dyDescent="0.25">
      <c r="P936" s="11"/>
    </row>
    <row r="937" spans="16:16" ht="15.75" customHeight="1" x14ac:dyDescent="0.25">
      <c r="P937" s="11"/>
    </row>
    <row r="938" spans="16:16" ht="15.75" customHeight="1" x14ac:dyDescent="0.25">
      <c r="P938" s="11"/>
    </row>
    <row r="939" spans="16:16" ht="15.75" customHeight="1" x14ac:dyDescent="0.25">
      <c r="P939" s="11"/>
    </row>
    <row r="940" spans="16:16" ht="15.75" customHeight="1" x14ac:dyDescent="0.25">
      <c r="P940" s="11"/>
    </row>
    <row r="941" spans="16:16" ht="15.75" customHeight="1" x14ac:dyDescent="0.25">
      <c r="P941" s="11"/>
    </row>
    <row r="942" spans="16:16" ht="15.75" customHeight="1" x14ac:dyDescent="0.25">
      <c r="P942" s="11"/>
    </row>
    <row r="943" spans="16:16" ht="15.75" customHeight="1" x14ac:dyDescent="0.25">
      <c r="P943" s="11"/>
    </row>
    <row r="944" spans="16:16" ht="15.75" customHeight="1" x14ac:dyDescent="0.25">
      <c r="P944" s="11"/>
    </row>
    <row r="945" spans="16:16" ht="15.75" customHeight="1" x14ac:dyDescent="0.25">
      <c r="P945" s="11"/>
    </row>
    <row r="946" spans="16:16" ht="15.75" customHeight="1" x14ac:dyDescent="0.25">
      <c r="P946" s="11"/>
    </row>
    <row r="947" spans="16:16" ht="15.75" customHeight="1" x14ac:dyDescent="0.25">
      <c r="P947" s="11"/>
    </row>
    <row r="948" spans="16:16" ht="15.75" customHeight="1" x14ac:dyDescent="0.25">
      <c r="P948" s="11"/>
    </row>
    <row r="949" spans="16:16" ht="15.75" customHeight="1" x14ac:dyDescent="0.25">
      <c r="P949" s="11"/>
    </row>
    <row r="950" spans="16:16" ht="15.75" customHeight="1" x14ac:dyDescent="0.25">
      <c r="P950" s="11"/>
    </row>
    <row r="951" spans="16:16" ht="15.75" customHeight="1" x14ac:dyDescent="0.25">
      <c r="P951" s="11"/>
    </row>
    <row r="952" spans="16:16" ht="15.75" customHeight="1" x14ac:dyDescent="0.25">
      <c r="P952" s="11"/>
    </row>
    <row r="953" spans="16:16" ht="15.75" customHeight="1" x14ac:dyDescent="0.25">
      <c r="P953" s="11"/>
    </row>
    <row r="954" spans="16:16" ht="15.75" customHeight="1" x14ac:dyDescent="0.25">
      <c r="P954" s="11"/>
    </row>
    <row r="955" spans="16:16" ht="15.75" customHeight="1" x14ac:dyDescent="0.25">
      <c r="P955" s="11"/>
    </row>
    <row r="956" spans="16:16" ht="15.75" customHeight="1" x14ac:dyDescent="0.25">
      <c r="P956" s="11"/>
    </row>
    <row r="957" spans="16:16" ht="15.75" customHeight="1" x14ac:dyDescent="0.25">
      <c r="P957" s="11"/>
    </row>
    <row r="958" spans="16:16" ht="15.75" customHeight="1" x14ac:dyDescent="0.25">
      <c r="P958" s="11"/>
    </row>
    <row r="959" spans="16:16" ht="15.75" customHeight="1" x14ac:dyDescent="0.25">
      <c r="P959" s="11"/>
    </row>
    <row r="960" spans="16:16" ht="15.75" customHeight="1" x14ac:dyDescent="0.25">
      <c r="P960" s="11"/>
    </row>
    <row r="961" spans="16:16" ht="15.75" customHeight="1" x14ac:dyDescent="0.25">
      <c r="P961" s="11"/>
    </row>
    <row r="962" spans="16:16" ht="15.75" customHeight="1" x14ac:dyDescent="0.25">
      <c r="P962" s="11"/>
    </row>
    <row r="963" spans="16:16" ht="15.75" customHeight="1" x14ac:dyDescent="0.25">
      <c r="P963" s="11"/>
    </row>
    <row r="964" spans="16:16" ht="15.75" customHeight="1" x14ac:dyDescent="0.25">
      <c r="P964" s="11"/>
    </row>
    <row r="965" spans="16:16" ht="15.75" customHeight="1" x14ac:dyDescent="0.25">
      <c r="P965" s="11"/>
    </row>
    <row r="966" spans="16:16" ht="15.75" customHeight="1" x14ac:dyDescent="0.25">
      <c r="P966" s="11"/>
    </row>
    <row r="967" spans="16:16" ht="15.75" customHeight="1" x14ac:dyDescent="0.25">
      <c r="P967" s="11"/>
    </row>
    <row r="968" spans="16:16" ht="15.75" customHeight="1" x14ac:dyDescent="0.25">
      <c r="P968" s="11"/>
    </row>
    <row r="969" spans="16:16" ht="15.75" customHeight="1" x14ac:dyDescent="0.25">
      <c r="P969" s="11"/>
    </row>
    <row r="970" spans="16:16" ht="15.75" customHeight="1" x14ac:dyDescent="0.25">
      <c r="P970" s="11"/>
    </row>
    <row r="971" spans="16:16" ht="15.75" customHeight="1" x14ac:dyDescent="0.25">
      <c r="P971" s="11"/>
    </row>
    <row r="972" spans="16:16" ht="15.75" customHeight="1" x14ac:dyDescent="0.25">
      <c r="P972" s="11"/>
    </row>
    <row r="973" spans="16:16" ht="15.75" customHeight="1" x14ac:dyDescent="0.25">
      <c r="P973" s="11"/>
    </row>
    <row r="974" spans="16:16" ht="15.75" customHeight="1" x14ac:dyDescent="0.25">
      <c r="P974" s="11"/>
    </row>
    <row r="975" spans="16:16" ht="15.75" customHeight="1" x14ac:dyDescent="0.25">
      <c r="P975" s="11"/>
    </row>
    <row r="976" spans="16:16" ht="15.75" customHeight="1" x14ac:dyDescent="0.25">
      <c r="P976" s="11"/>
    </row>
    <row r="977" spans="16:16" ht="15.75" customHeight="1" x14ac:dyDescent="0.25">
      <c r="P977" s="11"/>
    </row>
    <row r="978" spans="16:16" ht="15.75" customHeight="1" x14ac:dyDescent="0.25">
      <c r="P978" s="11"/>
    </row>
    <row r="979" spans="16:16" ht="15.75" customHeight="1" x14ac:dyDescent="0.25">
      <c r="P979" s="11"/>
    </row>
    <row r="980" spans="16:16" ht="15.75" customHeight="1" x14ac:dyDescent="0.25">
      <c r="P980" s="11"/>
    </row>
    <row r="981" spans="16:16" ht="15.75" customHeight="1" x14ac:dyDescent="0.25">
      <c r="P981" s="11"/>
    </row>
    <row r="982" spans="16:16" ht="15.75" customHeight="1" x14ac:dyDescent="0.25">
      <c r="P982" s="11"/>
    </row>
    <row r="983" spans="16:16" ht="15.75" customHeight="1" x14ac:dyDescent="0.25">
      <c r="P983" s="11"/>
    </row>
    <row r="984" spans="16:16" ht="15.75" customHeight="1" x14ac:dyDescent="0.25">
      <c r="P984" s="11"/>
    </row>
    <row r="985" spans="16:16" ht="15.75" customHeight="1" x14ac:dyDescent="0.25">
      <c r="P985" s="11"/>
    </row>
    <row r="986" spans="16:16" ht="15.75" customHeight="1" x14ac:dyDescent="0.25">
      <c r="P986" s="11"/>
    </row>
    <row r="987" spans="16:16" ht="15.75" customHeight="1" x14ac:dyDescent="0.25">
      <c r="P987" s="11"/>
    </row>
    <row r="988" spans="16:16" ht="15.75" customHeight="1" x14ac:dyDescent="0.25">
      <c r="P988" s="11"/>
    </row>
    <row r="989" spans="16:16" ht="15.75" customHeight="1" x14ac:dyDescent="0.25">
      <c r="P989" s="11"/>
    </row>
    <row r="990" spans="16:16" ht="15.75" customHeight="1" x14ac:dyDescent="0.25">
      <c r="P990" s="11"/>
    </row>
    <row r="991" spans="16:16" ht="15.75" customHeight="1" x14ac:dyDescent="0.25">
      <c r="P991" s="11"/>
    </row>
    <row r="992" spans="16:16" ht="15.75" customHeight="1" x14ac:dyDescent="0.25">
      <c r="P992" s="11"/>
    </row>
    <row r="993" spans="16:16" ht="15.75" customHeight="1" x14ac:dyDescent="0.25">
      <c r="P993" s="11"/>
    </row>
    <row r="994" spans="16:16" ht="15.75" customHeight="1" x14ac:dyDescent="0.25">
      <c r="P994" s="11"/>
    </row>
    <row r="995" spans="16:16" ht="15.75" customHeight="1" x14ac:dyDescent="0.25">
      <c r="P995" s="11"/>
    </row>
    <row r="996" spans="16:16" ht="15.75" customHeight="1" x14ac:dyDescent="0.25">
      <c r="P996" s="11"/>
    </row>
    <row r="997" spans="16:16" ht="15.75" customHeight="1" x14ac:dyDescent="0.25">
      <c r="P997" s="11"/>
    </row>
    <row r="998" spans="16:16" ht="15.75" customHeight="1" x14ac:dyDescent="0.25">
      <c r="P998" s="11"/>
    </row>
    <row r="999" spans="16:16" ht="15.75" customHeight="1" x14ac:dyDescent="0.25">
      <c r="P999" s="11"/>
    </row>
    <row r="1000" spans="16:16" ht="15.75" customHeight="1" x14ac:dyDescent="0.25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O28" sqref="O28"/>
    </sheetView>
  </sheetViews>
  <sheetFormatPr defaultColWidth="14.42578125" defaultRowHeight="15" customHeight="1" x14ac:dyDescent="0.25"/>
  <cols>
    <col min="1" max="1" width="12.85546875" bestFit="1" customWidth="1"/>
    <col min="2" max="2" width="13.42578125" bestFit="1" customWidth="1"/>
    <col min="3" max="3" width="7.7109375" bestFit="1" customWidth="1"/>
    <col min="4" max="4" width="13.42578125" bestFit="1" customWidth="1"/>
    <col min="5" max="5" width="7.7109375" bestFit="1" customWidth="1"/>
    <col min="6" max="6" width="7.28515625" customWidth="1"/>
    <col min="7" max="7" width="22.42578125" bestFit="1" customWidth="1"/>
    <col min="8" max="8" width="12.28515625" bestFit="1" customWidth="1"/>
    <col min="9" max="9" width="7.7109375" bestFit="1" customWidth="1"/>
    <col min="10" max="10" width="12.28515625" bestFit="1" customWidth="1"/>
    <col min="11" max="11" width="7.7109375" bestFit="1" customWidth="1"/>
    <col min="12" max="12" width="8.7109375" customWidth="1"/>
    <col min="13" max="13" width="28.42578125" bestFit="1" customWidth="1"/>
    <col min="14" max="14" width="12.28515625" bestFit="1" customWidth="1"/>
    <col min="15" max="15" width="7.7109375" bestFit="1" customWidth="1"/>
    <col min="16" max="16" width="12.28515625" bestFit="1" customWidth="1"/>
    <col min="17" max="17" width="7.7109375" bestFit="1" customWidth="1"/>
    <col min="18" max="18" width="8.7109375" customWidth="1"/>
    <col min="19" max="19" width="20.140625" bestFit="1" customWidth="1"/>
    <col min="20" max="20" width="12.28515625" bestFit="1" customWidth="1"/>
    <col min="21" max="21" width="7.7109375" bestFit="1" customWidth="1"/>
    <col min="22" max="22" width="13" bestFit="1" customWidth="1"/>
    <col min="23" max="23" width="8.42578125" bestFit="1" customWidth="1"/>
  </cols>
  <sheetData>
    <row r="1" spans="1:23" x14ac:dyDescent="0.25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x14ac:dyDescent="0.25">
      <c r="A2" s="13" t="s">
        <v>141</v>
      </c>
      <c r="B2" s="14">
        <f>SUM(B4:B7)</f>
        <v>206163.20206191996</v>
      </c>
      <c r="C2" s="97"/>
      <c r="D2" s="30">
        <f>SUM(D4:D7)</f>
        <v>173880.1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74733.285000000003</v>
      </c>
      <c r="K2" s="102">
        <f>J2/D2</f>
        <v>0.42979780319887095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66310.185000000012</v>
      </c>
      <c r="Q2" s="102">
        <f>P2/D2</f>
        <v>0.38135580207280773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32836.630000000048</v>
      </c>
      <c r="W2" s="102">
        <f>V2/D2</f>
        <v>0.18884639472832168</v>
      </c>
    </row>
    <row r="3" spans="1:23" x14ac:dyDescent="0.25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x14ac:dyDescent="0.25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91810.98000000001</v>
      </c>
      <c r="E4" s="20">
        <f t="shared" ref="E4:E7" si="1">D4/$D$2</f>
        <v>0.52801315389167602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10706.73</v>
      </c>
      <c r="K4" s="545">
        <f>J4/$D$2</f>
        <v>6.1575361412835622E-2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10644.409999999998</v>
      </c>
      <c r="Q4" s="545">
        <f t="shared" ref="Q4:Q12" si="3">P4/$D$2</f>
        <v>6.1216953521420779E-2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42892.82</v>
      </c>
      <c r="W4" s="102">
        <f t="shared" ref="W4:W7" si="5">V4/$D$2</f>
        <v>0.24668044244280973</v>
      </c>
    </row>
    <row r="5" spans="1:23" x14ac:dyDescent="0.25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61728.679999999993</v>
      </c>
      <c r="E5" s="20">
        <f t="shared" si="1"/>
        <v>0.35500715723075837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562.55000000000007</v>
      </c>
      <c r="K5" s="545">
        <f t="shared" ref="K5:K30" si="6">J5/$D$2</f>
        <v>3.2352753420316648E-3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562.55000000000007</v>
      </c>
      <c r="Q5" s="545">
        <f>P5/$D$2</f>
        <v>3.2352753420316648E-3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450</v>
      </c>
      <c r="W5" s="102">
        <f t="shared" si="5"/>
        <v>2.5879902300493269E-3</v>
      </c>
    </row>
    <row r="6" spans="1:23" x14ac:dyDescent="0.25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7.0970973676688712E-2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6458.0099999999993</v>
      </c>
      <c r="K6" s="545">
        <f>J6/$D$2</f>
        <v>3.7140592856801893E-2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8009.17</v>
      </c>
      <c r="Q6" s="545">
        <f t="shared" si="3"/>
        <v>4.6061452690675929E-2</v>
      </c>
      <c r="S6" s="98" t="s">
        <v>148</v>
      </c>
      <c r="T6" s="103"/>
      <c r="U6" s="100"/>
      <c r="V6" s="104">
        <f>'Budget Breakdown'!T16</f>
        <v>7029.4600000000355</v>
      </c>
      <c r="W6" s="102">
        <f t="shared" si="5"/>
        <v>4.042705289449474E-2</v>
      </c>
    </row>
    <row r="7" spans="1:23" x14ac:dyDescent="0.25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8000</v>
      </c>
      <c r="E7" s="34">
        <f t="shared" si="1"/>
        <v>4.6008715200876925E-2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12516.200000000003</v>
      </c>
      <c r="K7" s="545">
        <f t="shared" si="6"/>
        <v>7.1981785149651992E-2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8777.2200000000012</v>
      </c>
      <c r="Q7" s="545">
        <f>P7/$D$2</f>
        <v>5.0478576904430125E-2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-17535.649999999991</v>
      </c>
      <c r="W7" s="116">
        <f t="shared" si="5"/>
        <v>-0.10084909083903212</v>
      </c>
    </row>
    <row r="8" spans="1:23" x14ac:dyDescent="0.25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9.2650050235765918E-4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2911.15</v>
      </c>
      <c r="Q8" s="545">
        <f>P8/$D$2</f>
        <v>1.6742283907129108E-2</v>
      </c>
      <c r="T8" s="7"/>
      <c r="U8" s="11"/>
      <c r="V8" s="7"/>
      <c r="W8" s="50"/>
    </row>
    <row r="9" spans="1:23" x14ac:dyDescent="0.25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2847.2799999999997</v>
      </c>
      <c r="K9" s="545">
        <f t="shared" si="9"/>
        <v>1.6374961827144104E-2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7512.47</v>
      </c>
      <c r="Q9" s="545">
        <f t="shared" si="3"/>
        <v>4.3204886585641485E-2</v>
      </c>
      <c r="T9" s="7"/>
      <c r="U9" s="11"/>
      <c r="V9" s="7"/>
      <c r="W9" s="50"/>
    </row>
    <row r="10" spans="1:23" x14ac:dyDescent="0.25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1037.9549999999999</v>
      </c>
      <c r="K10" s="545">
        <f t="shared" si="9"/>
        <v>5.9693719982907758E-3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1037.9549999999999</v>
      </c>
      <c r="Q10" s="545">
        <f>P10/$D$2</f>
        <v>5.9693719982907758E-3</v>
      </c>
      <c r="T10" s="7"/>
      <c r="U10" s="11"/>
      <c r="V10" s="7"/>
      <c r="W10" s="50"/>
    </row>
    <row r="11" spans="1:23" x14ac:dyDescent="0.25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2065.9699999999998</v>
      </c>
      <c r="K11" s="545">
        <f t="shared" si="9"/>
        <v>1.1881578167944461E-2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1639.0800000000002</v>
      </c>
      <c r="Q11" s="545">
        <f>P11/$D$2</f>
        <v>9.4264956139316694E-3</v>
      </c>
      <c r="T11" s="7"/>
      <c r="U11" s="11"/>
      <c r="V11" s="7"/>
      <c r="W11" s="50"/>
    </row>
    <row r="12" spans="1:23" x14ac:dyDescent="0.25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1366.8000000000002</v>
      </c>
      <c r="K12" s="545">
        <f t="shared" si="9"/>
        <v>7.8605889920698238E-3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5.7510894001096156E-3</v>
      </c>
      <c r="T12" s="7"/>
      <c r="U12" s="11"/>
      <c r="V12" s="7"/>
      <c r="W12" s="50"/>
    </row>
    <row r="13" spans="1:23" x14ac:dyDescent="0.25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1071.3599999999999</v>
      </c>
      <c r="K13" s="545">
        <f t="shared" si="9"/>
        <v>6.1614871397014373E-3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2000</v>
      </c>
      <c r="Q13" s="545">
        <f t="shared" ref="Q13:Q18" si="11">P13/$D$2</f>
        <v>1.1502178800219231E-2</v>
      </c>
      <c r="T13" s="7"/>
      <c r="U13" s="11"/>
      <c r="V13" s="7"/>
      <c r="W13" s="50"/>
    </row>
    <row r="14" spans="1:23" x14ac:dyDescent="0.25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1898.1499999999999</v>
      </c>
      <c r="K14" s="545">
        <f t="shared" si="9"/>
        <v>1.0916430344818066E-2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1800</v>
      </c>
      <c r="Q14" s="545">
        <f t="shared" si="11"/>
        <v>1.0351960920197308E-2</v>
      </c>
      <c r="T14" s="7"/>
      <c r="U14" s="11"/>
      <c r="V14" s="7"/>
      <c r="W14" s="50"/>
    </row>
    <row r="15" spans="1:23" x14ac:dyDescent="0.25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5.7510894001096156E-3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934.73000000000013</v>
      </c>
      <c r="Q15" s="545">
        <f t="shared" si="11"/>
        <v>5.375715794964462E-3</v>
      </c>
      <c r="T15" s="7"/>
      <c r="U15" s="11"/>
      <c r="V15" s="7"/>
      <c r="W15" s="50"/>
    </row>
    <row r="16" spans="1:23" x14ac:dyDescent="0.25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1800</v>
      </c>
      <c r="K16" s="545">
        <f t="shared" si="9"/>
        <v>1.0351960920197308E-2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1390.1100000000001</v>
      </c>
      <c r="Q16" s="545">
        <f t="shared" si="11"/>
        <v>7.9946468859863791E-3</v>
      </c>
      <c r="T16" s="7"/>
      <c r="U16" s="11"/>
      <c r="V16" s="7"/>
      <c r="W16" s="50"/>
    </row>
    <row r="17" spans="7:17" x14ac:dyDescent="0.25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9148.86</v>
      </c>
      <c r="K17" s="545">
        <f t="shared" si="6"/>
        <v>5.2615911769086858E-2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6641.09</v>
      </c>
      <c r="Q17" s="545">
        <f t="shared" si="11"/>
        <v>3.8193502304173968E-2</v>
      </c>
    </row>
    <row r="18" spans="7:17" x14ac:dyDescent="0.25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1022.5</v>
      </c>
      <c r="K18" s="545">
        <f t="shared" ref="K18:K25" si="13">J18/$D$2</f>
        <v>5.8804889116120815E-3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11450.249999999996</v>
      </c>
      <c r="Q18" s="545">
        <f t="shared" si="11"/>
        <v>6.5851411403605106E-2</v>
      </c>
    </row>
    <row r="19" spans="7:17" x14ac:dyDescent="0.25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954.95999999999992</v>
      </c>
      <c r="K19" s="545">
        <f t="shared" si="13"/>
        <v>5.4920603335286778E-3</v>
      </c>
      <c r="N19" s="11"/>
      <c r="O19" s="11"/>
      <c r="P19" s="11"/>
      <c r="Q19" s="11"/>
    </row>
    <row r="20" spans="7:17" x14ac:dyDescent="0.25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670.55</v>
      </c>
      <c r="K20" s="545">
        <f t="shared" si="13"/>
        <v>3.8563929972435023E-3</v>
      </c>
      <c r="N20" s="39"/>
      <c r="O20" s="50"/>
      <c r="P20" s="39"/>
      <c r="Q20" s="50"/>
    </row>
    <row r="21" spans="7:17" ht="15.75" customHeight="1" x14ac:dyDescent="0.25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9.2974411677932117E-3</v>
      </c>
      <c r="N21" s="39"/>
      <c r="O21" s="50"/>
      <c r="P21" s="39"/>
      <c r="Q21" s="50"/>
    </row>
    <row r="22" spans="7:17" ht="15.75" customHeight="1" x14ac:dyDescent="0.25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1.241660201483666E-2</v>
      </c>
      <c r="N22" s="39"/>
      <c r="O22" s="11"/>
      <c r="P22" s="39"/>
      <c r="Q22" s="50"/>
    </row>
    <row r="23" spans="7:17" ht="15.75" customHeight="1" x14ac:dyDescent="0.25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260.78999999999996</v>
      </c>
      <c r="K23" s="545">
        <f t="shared" si="13"/>
        <v>1.4998266046545865E-3</v>
      </c>
      <c r="N23" s="39"/>
      <c r="O23" s="11"/>
      <c r="P23" s="39"/>
      <c r="Q23" s="50"/>
    </row>
    <row r="24" spans="7:17" ht="15.75" customHeight="1" x14ac:dyDescent="0.25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260.78999999999996</v>
      </c>
      <c r="K24" s="545">
        <f t="shared" si="13"/>
        <v>1.4998266046545865E-3</v>
      </c>
      <c r="N24" s="11"/>
      <c r="O24" s="11"/>
      <c r="P24" s="11"/>
      <c r="Q24" s="11"/>
    </row>
    <row r="25" spans="7:17" ht="15.75" customHeight="1" x14ac:dyDescent="0.25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2.1525177406730269E-3</v>
      </c>
      <c r="N25" s="11"/>
      <c r="O25" s="11"/>
      <c r="P25" s="11"/>
      <c r="Q25" s="11"/>
    </row>
    <row r="26" spans="7:17" ht="15.75" customHeight="1" x14ac:dyDescent="0.25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11450.249999999996</v>
      </c>
      <c r="K26" s="545">
        <f t="shared" si="6"/>
        <v>6.5851411403605106E-2</v>
      </c>
      <c r="N26" s="11"/>
      <c r="O26" s="11"/>
      <c r="P26" s="11"/>
      <c r="Q26" s="11"/>
    </row>
    <row r="27" spans="7:17" ht="15.75" customHeight="1" x14ac:dyDescent="0.25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25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2.8784202447548627E-3</v>
      </c>
      <c r="N28" s="11"/>
      <c r="O28" s="11"/>
      <c r="P28" s="11"/>
      <c r="Q28" s="11"/>
    </row>
    <row r="29" spans="7:17" ht="15.75" customHeight="1" x14ac:dyDescent="0.25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1.4077401611800317E-2</v>
      </c>
      <c r="N29" s="11"/>
      <c r="O29" s="11"/>
      <c r="P29" s="11"/>
      <c r="Q29" s="11"/>
    </row>
    <row r="30" spans="7:17" ht="15.75" customHeight="1" x14ac:dyDescent="0.25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2.1525177406730269E-3</v>
      </c>
      <c r="N30" s="11"/>
      <c r="O30" s="11"/>
      <c r="P30" s="11"/>
      <c r="Q30" s="11"/>
    </row>
    <row r="31" spans="7:17" ht="15.75" customHeight="1" x14ac:dyDescent="0.25">
      <c r="N31" s="11"/>
      <c r="O31" s="11"/>
      <c r="P31" s="11"/>
      <c r="Q31" s="11"/>
    </row>
    <row r="32" spans="7:17" ht="15.75" customHeight="1" x14ac:dyDescent="0.25">
      <c r="N32" s="11"/>
      <c r="O32" s="11"/>
      <c r="P32" s="11"/>
      <c r="Q32" s="11"/>
    </row>
    <row r="33" spans="14:17" ht="15.75" customHeight="1" x14ac:dyDescent="0.25">
      <c r="N33" s="11"/>
      <c r="O33" s="11"/>
      <c r="P33" s="11"/>
      <c r="Q33" s="11"/>
    </row>
    <row r="34" spans="14:17" ht="15.75" customHeight="1" x14ac:dyDescent="0.25">
      <c r="N34" s="11"/>
      <c r="O34" s="11"/>
      <c r="P34" s="11"/>
      <c r="Q34" s="11"/>
    </row>
    <row r="35" spans="14:17" ht="15.75" customHeight="1" x14ac:dyDescent="0.25">
      <c r="N35" s="11"/>
      <c r="O35" s="11"/>
      <c r="P35" s="11"/>
      <c r="Q35" s="11"/>
    </row>
    <row r="36" spans="14:17" ht="15.75" customHeight="1" x14ac:dyDescent="0.25">
      <c r="N36" s="11"/>
      <c r="O36" s="11"/>
      <c r="P36" s="11"/>
      <c r="Q36" s="11"/>
    </row>
    <row r="37" spans="14:17" ht="15.75" customHeight="1" x14ac:dyDescent="0.25">
      <c r="N37" s="11"/>
      <c r="O37" s="11"/>
      <c r="P37" s="11"/>
      <c r="Q37" s="11"/>
    </row>
    <row r="38" spans="14:17" ht="15.75" customHeight="1" x14ac:dyDescent="0.25">
      <c r="N38" s="11"/>
      <c r="O38" s="11"/>
      <c r="P38" s="11"/>
      <c r="Q38" s="11"/>
    </row>
    <row r="39" spans="14:17" ht="15.75" customHeight="1" x14ac:dyDescent="0.25">
      <c r="N39" s="11"/>
      <c r="O39" s="11"/>
      <c r="P39" s="11"/>
      <c r="Q39" s="11"/>
    </row>
    <row r="40" spans="14:17" ht="15.75" customHeight="1" x14ac:dyDescent="0.25">
      <c r="N40" s="11"/>
      <c r="O40" s="11"/>
      <c r="P40" s="11"/>
      <c r="Q40" s="11"/>
    </row>
    <row r="41" spans="14:17" ht="15.75" customHeight="1" x14ac:dyDescent="0.25">
      <c r="N41" s="11"/>
      <c r="O41" s="11"/>
      <c r="P41" s="11"/>
      <c r="Q41" s="11"/>
    </row>
    <row r="42" spans="14:17" ht="15.75" customHeight="1" x14ac:dyDescent="0.25">
      <c r="N42" s="11"/>
      <c r="O42" s="11"/>
      <c r="P42" s="11"/>
      <c r="Q42" s="11"/>
    </row>
    <row r="43" spans="14:17" ht="15.75" customHeight="1" x14ac:dyDescent="0.25">
      <c r="N43" s="11"/>
      <c r="O43" s="11"/>
      <c r="P43" s="11"/>
      <c r="Q43" s="11"/>
    </row>
    <row r="44" spans="14:17" ht="15.75" customHeight="1" x14ac:dyDescent="0.25">
      <c r="N44" s="11"/>
      <c r="O44" s="11"/>
      <c r="P44" s="11"/>
      <c r="Q44" s="11"/>
    </row>
    <row r="45" spans="14:17" ht="15.75" customHeight="1" x14ac:dyDescent="0.25">
      <c r="N45" s="11"/>
      <c r="O45" s="11"/>
      <c r="P45" s="11"/>
      <c r="Q45" s="11"/>
    </row>
    <row r="46" spans="14:17" ht="15.75" customHeight="1" x14ac:dyDescent="0.25">
      <c r="N46" s="11"/>
      <c r="O46" s="11"/>
      <c r="P46" s="11"/>
      <c r="Q46" s="11"/>
    </row>
    <row r="47" spans="14:17" ht="15.75" customHeight="1" x14ac:dyDescent="0.25">
      <c r="N47" s="11"/>
      <c r="O47" s="11"/>
      <c r="P47" s="11"/>
      <c r="Q47" s="11"/>
    </row>
    <row r="48" spans="14:17" ht="15.75" customHeight="1" x14ac:dyDescent="0.25">
      <c r="N48" s="11"/>
      <c r="O48" s="11"/>
      <c r="P48" s="11"/>
      <c r="Q48" s="11"/>
    </row>
    <row r="49" spans="14:17" ht="15.75" customHeight="1" x14ac:dyDescent="0.25">
      <c r="N49" s="11"/>
      <c r="O49" s="11"/>
      <c r="P49" s="11"/>
      <c r="Q49" s="11"/>
    </row>
    <row r="50" spans="14:17" ht="15.75" customHeight="1" x14ac:dyDescent="0.25">
      <c r="N50" s="11"/>
      <c r="O50" s="11"/>
      <c r="P50" s="11"/>
      <c r="Q50" s="11"/>
    </row>
    <row r="51" spans="14:17" ht="15.75" customHeight="1" x14ac:dyDescent="0.25">
      <c r="N51" s="11"/>
      <c r="O51" s="11"/>
      <c r="P51" s="11"/>
      <c r="Q51" s="11"/>
    </row>
    <row r="52" spans="14:17" ht="15.75" customHeight="1" x14ac:dyDescent="0.25">
      <c r="N52" s="11"/>
      <c r="O52" s="11"/>
      <c r="P52" s="11"/>
      <c r="Q52" s="11"/>
    </row>
    <row r="53" spans="14:17" ht="15.75" customHeight="1" x14ac:dyDescent="0.25">
      <c r="N53" s="11"/>
      <c r="O53" s="11"/>
      <c r="P53" s="11"/>
      <c r="Q53" s="11"/>
    </row>
    <row r="54" spans="14:17" ht="15.75" customHeight="1" x14ac:dyDescent="0.25">
      <c r="N54" s="11"/>
      <c r="O54" s="11"/>
      <c r="P54" s="11"/>
      <c r="Q54" s="11"/>
    </row>
    <row r="55" spans="14:17" ht="15.75" customHeight="1" x14ac:dyDescent="0.25">
      <c r="N55" s="11"/>
      <c r="O55" s="11"/>
      <c r="P55" s="11"/>
      <c r="Q55" s="11"/>
    </row>
    <row r="56" spans="14:17" ht="15.75" customHeight="1" x14ac:dyDescent="0.25">
      <c r="N56" s="11"/>
      <c r="O56" s="11"/>
      <c r="P56" s="11"/>
      <c r="Q56" s="11"/>
    </row>
    <row r="57" spans="14:17" ht="15.75" customHeight="1" x14ac:dyDescent="0.25">
      <c r="N57" s="11"/>
      <c r="O57" s="11"/>
      <c r="P57" s="11"/>
      <c r="Q57" s="11"/>
    </row>
    <row r="58" spans="14:17" ht="15.75" customHeight="1" x14ac:dyDescent="0.25">
      <c r="N58" s="11"/>
      <c r="O58" s="11"/>
      <c r="P58" s="11"/>
      <c r="Q58" s="11"/>
    </row>
    <row r="59" spans="14:17" ht="15.75" customHeight="1" x14ac:dyDescent="0.25">
      <c r="N59" s="11"/>
      <c r="O59" s="11"/>
      <c r="P59" s="11"/>
      <c r="Q59" s="11"/>
    </row>
    <row r="60" spans="14:17" ht="15.75" customHeight="1" x14ac:dyDescent="0.25">
      <c r="N60" s="11"/>
      <c r="O60" s="11"/>
      <c r="P60" s="11"/>
      <c r="Q60" s="11"/>
    </row>
    <row r="61" spans="14:17" ht="15.75" customHeight="1" x14ac:dyDescent="0.25">
      <c r="N61" s="11"/>
      <c r="O61" s="11"/>
      <c r="P61" s="11"/>
      <c r="Q61" s="11"/>
    </row>
    <row r="62" spans="14:17" ht="15.75" customHeight="1" x14ac:dyDescent="0.25">
      <c r="N62" s="11"/>
      <c r="O62" s="11"/>
      <c r="P62" s="11"/>
      <c r="Q62" s="11"/>
    </row>
    <row r="63" spans="14:17" ht="15.75" customHeight="1" x14ac:dyDescent="0.25">
      <c r="N63" s="11"/>
      <c r="O63" s="11"/>
      <c r="P63" s="11"/>
      <c r="Q63" s="11"/>
    </row>
    <row r="64" spans="14:17" ht="15.75" customHeight="1" x14ac:dyDescent="0.25">
      <c r="N64" s="11"/>
      <c r="O64" s="11"/>
      <c r="P64" s="11"/>
      <c r="Q64" s="11"/>
    </row>
    <row r="65" spans="14:17" ht="15.75" customHeight="1" x14ac:dyDescent="0.25">
      <c r="N65" s="11"/>
      <c r="O65" s="11"/>
      <c r="P65" s="11"/>
      <c r="Q65" s="11"/>
    </row>
    <row r="66" spans="14:17" ht="15.75" customHeight="1" x14ac:dyDescent="0.25">
      <c r="N66" s="11"/>
      <c r="O66" s="11"/>
      <c r="P66" s="11"/>
      <c r="Q66" s="11"/>
    </row>
    <row r="67" spans="14:17" ht="15.75" customHeight="1" x14ac:dyDescent="0.25">
      <c r="N67" s="11"/>
      <c r="O67" s="11"/>
      <c r="P67" s="11"/>
      <c r="Q67" s="11"/>
    </row>
    <row r="68" spans="14:17" ht="15.75" customHeight="1" x14ac:dyDescent="0.25">
      <c r="N68" s="11"/>
      <c r="O68" s="11"/>
      <c r="P68" s="11"/>
      <c r="Q68" s="11"/>
    </row>
    <row r="69" spans="14:17" ht="15.75" customHeight="1" x14ac:dyDescent="0.25">
      <c r="N69" s="11"/>
      <c r="O69" s="11"/>
      <c r="P69" s="11"/>
      <c r="Q69" s="11"/>
    </row>
    <row r="70" spans="14:17" ht="15.75" customHeight="1" x14ac:dyDescent="0.25">
      <c r="N70" s="11"/>
      <c r="O70" s="11"/>
      <c r="P70" s="11"/>
      <c r="Q70" s="11"/>
    </row>
    <row r="71" spans="14:17" ht="15.75" customHeight="1" x14ac:dyDescent="0.25">
      <c r="N71" s="11"/>
      <c r="O71" s="11"/>
      <c r="P71" s="11"/>
      <c r="Q71" s="11"/>
    </row>
    <row r="72" spans="14:17" ht="15.75" customHeight="1" x14ac:dyDescent="0.25">
      <c r="N72" s="11"/>
      <c r="O72" s="11"/>
      <c r="P72" s="11"/>
      <c r="Q72" s="11"/>
    </row>
    <row r="73" spans="14:17" ht="15.75" customHeight="1" x14ac:dyDescent="0.25">
      <c r="N73" s="11"/>
      <c r="O73" s="11"/>
      <c r="P73" s="11"/>
      <c r="Q73" s="11"/>
    </row>
    <row r="74" spans="14:17" ht="15.75" customHeight="1" x14ac:dyDescent="0.25">
      <c r="N74" s="11"/>
      <c r="O74" s="11"/>
      <c r="P74" s="11"/>
      <c r="Q74" s="11"/>
    </row>
    <row r="75" spans="14:17" ht="15.75" customHeight="1" x14ac:dyDescent="0.25">
      <c r="N75" s="11"/>
      <c r="O75" s="11"/>
      <c r="P75" s="11"/>
      <c r="Q75" s="11"/>
    </row>
    <row r="76" spans="14:17" ht="15.75" customHeight="1" x14ac:dyDescent="0.25">
      <c r="N76" s="11"/>
      <c r="O76" s="11"/>
      <c r="P76" s="11"/>
      <c r="Q76" s="11"/>
    </row>
    <row r="77" spans="14:17" ht="15.75" customHeight="1" x14ac:dyDescent="0.25">
      <c r="N77" s="11"/>
      <c r="O77" s="11"/>
      <c r="P77" s="11"/>
      <c r="Q77" s="11"/>
    </row>
    <row r="78" spans="14:17" ht="15.75" customHeight="1" x14ac:dyDescent="0.25">
      <c r="N78" s="11"/>
      <c r="O78" s="11"/>
      <c r="P78" s="11"/>
      <c r="Q78" s="11"/>
    </row>
    <row r="79" spans="14:17" ht="15.75" customHeight="1" x14ac:dyDescent="0.25">
      <c r="N79" s="11"/>
      <c r="O79" s="11"/>
      <c r="P79" s="11"/>
      <c r="Q79" s="11"/>
    </row>
    <row r="80" spans="14:17" ht="15.75" customHeight="1" x14ac:dyDescent="0.25">
      <c r="N80" s="11"/>
      <c r="O80" s="11"/>
      <c r="P80" s="11"/>
      <c r="Q80" s="11"/>
    </row>
    <row r="81" spans="14:17" ht="15.75" customHeight="1" x14ac:dyDescent="0.25">
      <c r="N81" s="11"/>
      <c r="O81" s="11"/>
      <c r="P81" s="11"/>
      <c r="Q81" s="11"/>
    </row>
    <row r="82" spans="14:17" ht="15.75" customHeight="1" x14ac:dyDescent="0.25">
      <c r="N82" s="11"/>
      <c r="O82" s="11"/>
      <c r="P82" s="11"/>
      <c r="Q82" s="11"/>
    </row>
    <row r="83" spans="14:17" ht="15.75" customHeight="1" x14ac:dyDescent="0.25">
      <c r="N83" s="11"/>
      <c r="O83" s="11"/>
      <c r="P83" s="11"/>
      <c r="Q83" s="11"/>
    </row>
    <row r="84" spans="14:17" ht="15.75" customHeight="1" x14ac:dyDescent="0.25">
      <c r="N84" s="11"/>
      <c r="O84" s="11"/>
      <c r="P84" s="11"/>
      <c r="Q84" s="11"/>
    </row>
    <row r="85" spans="14:17" ht="15.75" customHeight="1" x14ac:dyDescent="0.25">
      <c r="N85" s="11"/>
      <c r="O85" s="11"/>
      <c r="P85" s="11"/>
      <c r="Q85" s="11"/>
    </row>
    <row r="86" spans="14:17" ht="15.75" customHeight="1" x14ac:dyDescent="0.25">
      <c r="N86" s="11"/>
      <c r="O86" s="11"/>
      <c r="P86" s="11"/>
      <c r="Q86" s="11"/>
    </row>
    <row r="87" spans="14:17" ht="15.75" customHeight="1" x14ac:dyDescent="0.25">
      <c r="N87" s="11"/>
      <c r="O87" s="11"/>
      <c r="P87" s="11"/>
      <c r="Q87" s="11"/>
    </row>
    <row r="88" spans="14:17" ht="15.75" customHeight="1" x14ac:dyDescent="0.25">
      <c r="N88" s="11"/>
      <c r="O88" s="11"/>
      <c r="P88" s="11"/>
      <c r="Q88" s="11"/>
    </row>
    <row r="89" spans="14:17" ht="15.75" customHeight="1" x14ac:dyDescent="0.25">
      <c r="N89" s="11"/>
      <c r="O89" s="11"/>
      <c r="P89" s="11"/>
      <c r="Q89" s="11"/>
    </row>
    <row r="90" spans="14:17" ht="15.75" customHeight="1" x14ac:dyDescent="0.25">
      <c r="N90" s="11"/>
      <c r="O90" s="11"/>
      <c r="P90" s="11"/>
      <c r="Q90" s="11"/>
    </row>
    <row r="91" spans="14:17" ht="15.75" customHeight="1" x14ac:dyDescent="0.25">
      <c r="N91" s="11"/>
      <c r="O91" s="11"/>
      <c r="P91" s="11"/>
      <c r="Q91" s="11"/>
    </row>
    <row r="92" spans="14:17" ht="15.75" customHeight="1" x14ac:dyDescent="0.25">
      <c r="N92" s="11"/>
      <c r="O92" s="11"/>
      <c r="P92" s="11"/>
      <c r="Q92" s="11"/>
    </row>
    <row r="93" spans="14:17" ht="15.75" customHeight="1" x14ac:dyDescent="0.25">
      <c r="N93" s="11"/>
      <c r="O93" s="11"/>
      <c r="P93" s="11"/>
      <c r="Q93" s="11"/>
    </row>
    <row r="94" spans="14:17" ht="15.75" customHeight="1" x14ac:dyDescent="0.25">
      <c r="N94" s="11"/>
      <c r="O94" s="11"/>
      <c r="P94" s="11"/>
      <c r="Q94" s="11"/>
    </row>
    <row r="95" spans="14:17" ht="15.75" customHeight="1" x14ac:dyDescent="0.25">
      <c r="N95" s="11"/>
      <c r="O95" s="11"/>
      <c r="P95" s="11"/>
      <c r="Q95" s="11"/>
    </row>
    <row r="96" spans="14:17" ht="15.75" customHeight="1" x14ac:dyDescent="0.25">
      <c r="N96" s="11"/>
      <c r="O96" s="11"/>
      <c r="P96" s="11"/>
      <c r="Q96" s="11"/>
    </row>
    <row r="97" spans="14:17" ht="15.75" customHeight="1" x14ac:dyDescent="0.25">
      <c r="N97" s="11"/>
      <c r="O97" s="11"/>
      <c r="P97" s="11"/>
      <c r="Q97" s="11"/>
    </row>
    <row r="98" spans="14:17" ht="15.75" customHeight="1" x14ac:dyDescent="0.25">
      <c r="N98" s="11"/>
      <c r="O98" s="11"/>
      <c r="P98" s="11"/>
      <c r="Q98" s="11"/>
    </row>
    <row r="99" spans="14:17" ht="15.75" customHeight="1" x14ac:dyDescent="0.25">
      <c r="N99" s="11"/>
      <c r="O99" s="11"/>
      <c r="P99" s="11"/>
      <c r="Q99" s="11"/>
    </row>
    <row r="100" spans="14:17" ht="15.75" customHeight="1" x14ac:dyDescent="0.25">
      <c r="N100" s="11"/>
      <c r="O100" s="11"/>
      <c r="P100" s="11"/>
      <c r="Q100" s="11"/>
    </row>
    <row r="101" spans="14:17" ht="15.75" customHeight="1" x14ac:dyDescent="0.25">
      <c r="N101" s="11"/>
      <c r="O101" s="11"/>
      <c r="P101" s="11"/>
      <c r="Q101" s="11"/>
    </row>
    <row r="102" spans="14:17" ht="15.75" customHeight="1" x14ac:dyDescent="0.25">
      <c r="N102" s="11"/>
      <c r="O102" s="11"/>
      <c r="P102" s="11"/>
      <c r="Q102" s="11"/>
    </row>
    <row r="103" spans="14:17" ht="15.75" customHeight="1" x14ac:dyDescent="0.25">
      <c r="N103" s="11"/>
      <c r="O103" s="11"/>
      <c r="P103" s="11"/>
      <c r="Q103" s="11"/>
    </row>
    <row r="104" spans="14:17" ht="15.75" customHeight="1" x14ac:dyDescent="0.25">
      <c r="N104" s="11"/>
      <c r="O104" s="11"/>
      <c r="P104" s="11"/>
      <c r="Q104" s="11"/>
    </row>
    <row r="105" spans="14:17" ht="15.75" customHeight="1" x14ac:dyDescent="0.25">
      <c r="N105" s="11"/>
      <c r="O105" s="11"/>
      <c r="P105" s="11"/>
      <c r="Q105" s="11"/>
    </row>
    <row r="106" spans="14:17" ht="15.75" customHeight="1" x14ac:dyDescent="0.25">
      <c r="N106" s="11"/>
      <c r="O106" s="11"/>
      <c r="P106" s="11"/>
      <c r="Q106" s="11"/>
    </row>
    <row r="107" spans="14:17" ht="15.75" customHeight="1" x14ac:dyDescent="0.25">
      <c r="N107" s="11"/>
      <c r="O107" s="11"/>
      <c r="P107" s="11"/>
      <c r="Q107" s="11"/>
    </row>
    <row r="108" spans="14:17" ht="15.75" customHeight="1" x14ac:dyDescent="0.25">
      <c r="N108" s="11"/>
      <c r="O108" s="11"/>
      <c r="P108" s="11"/>
      <c r="Q108" s="11"/>
    </row>
    <row r="109" spans="14:17" ht="15.75" customHeight="1" x14ac:dyDescent="0.25">
      <c r="N109" s="11"/>
      <c r="O109" s="11"/>
      <c r="P109" s="11"/>
      <c r="Q109" s="11"/>
    </row>
    <row r="110" spans="14:17" ht="15.75" customHeight="1" x14ac:dyDescent="0.25">
      <c r="N110" s="11"/>
      <c r="O110" s="11"/>
      <c r="P110" s="11"/>
      <c r="Q110" s="11"/>
    </row>
    <row r="111" spans="14:17" ht="15.75" customHeight="1" x14ac:dyDescent="0.25">
      <c r="N111" s="11"/>
      <c r="O111" s="11"/>
      <c r="P111" s="11"/>
      <c r="Q111" s="11"/>
    </row>
    <row r="112" spans="14:17" ht="15.75" customHeight="1" x14ac:dyDescent="0.25">
      <c r="N112" s="11"/>
      <c r="O112" s="11"/>
      <c r="P112" s="11"/>
      <c r="Q112" s="11"/>
    </row>
    <row r="113" spans="14:17" ht="15.75" customHeight="1" x14ac:dyDescent="0.25">
      <c r="N113" s="11"/>
      <c r="O113" s="11"/>
      <c r="P113" s="11"/>
      <c r="Q113" s="11"/>
    </row>
    <row r="114" spans="14:17" ht="15.75" customHeight="1" x14ac:dyDescent="0.25">
      <c r="N114" s="11"/>
      <c r="O114" s="11"/>
      <c r="P114" s="11"/>
      <c r="Q114" s="11"/>
    </row>
    <row r="115" spans="14:17" ht="15.75" customHeight="1" x14ac:dyDescent="0.25">
      <c r="N115" s="11"/>
      <c r="O115" s="11"/>
      <c r="P115" s="11"/>
      <c r="Q115" s="11"/>
    </row>
    <row r="116" spans="14:17" ht="15.75" customHeight="1" x14ac:dyDescent="0.25">
      <c r="N116" s="11"/>
      <c r="O116" s="11"/>
      <c r="P116" s="11"/>
      <c r="Q116" s="11"/>
    </row>
    <row r="117" spans="14:17" ht="15.75" customHeight="1" x14ac:dyDescent="0.25">
      <c r="N117" s="11"/>
      <c r="O117" s="11"/>
      <c r="P117" s="11"/>
      <c r="Q117" s="11"/>
    </row>
    <row r="118" spans="14:17" ht="15.75" customHeight="1" x14ac:dyDescent="0.25">
      <c r="N118" s="11"/>
      <c r="O118" s="11"/>
      <c r="P118" s="11"/>
      <c r="Q118" s="11"/>
    </row>
    <row r="119" spans="14:17" ht="15.75" customHeight="1" x14ac:dyDescent="0.25">
      <c r="N119" s="11"/>
      <c r="O119" s="11"/>
      <c r="P119" s="11"/>
      <c r="Q119" s="11"/>
    </row>
    <row r="120" spans="14:17" ht="15.75" customHeight="1" x14ac:dyDescent="0.25">
      <c r="N120" s="11"/>
      <c r="O120" s="11"/>
      <c r="P120" s="11"/>
      <c r="Q120" s="11"/>
    </row>
    <row r="121" spans="14:17" ht="15.75" customHeight="1" x14ac:dyDescent="0.25">
      <c r="N121" s="11"/>
      <c r="O121" s="11"/>
      <c r="P121" s="11"/>
      <c r="Q121" s="11"/>
    </row>
    <row r="122" spans="14:17" ht="15.75" customHeight="1" x14ac:dyDescent="0.25">
      <c r="N122" s="11"/>
      <c r="O122" s="11"/>
      <c r="P122" s="11"/>
      <c r="Q122" s="11"/>
    </row>
    <row r="123" spans="14:17" ht="15.75" customHeight="1" x14ac:dyDescent="0.25">
      <c r="N123" s="11"/>
      <c r="O123" s="11"/>
      <c r="P123" s="11"/>
      <c r="Q123" s="11"/>
    </row>
    <row r="124" spans="14:17" ht="15.75" customHeight="1" x14ac:dyDescent="0.25">
      <c r="N124" s="11"/>
      <c r="O124" s="11"/>
      <c r="P124" s="11"/>
      <c r="Q124" s="11"/>
    </row>
    <row r="125" spans="14:17" ht="15.75" customHeight="1" x14ac:dyDescent="0.25">
      <c r="N125" s="11"/>
      <c r="O125" s="11"/>
      <c r="P125" s="11"/>
      <c r="Q125" s="11"/>
    </row>
    <row r="126" spans="14:17" ht="15.75" customHeight="1" x14ac:dyDescent="0.25">
      <c r="N126" s="11"/>
      <c r="O126" s="11"/>
      <c r="P126" s="11"/>
      <c r="Q126" s="11"/>
    </row>
    <row r="127" spans="14:17" ht="15.75" customHeight="1" x14ac:dyDescent="0.25">
      <c r="N127" s="11"/>
      <c r="O127" s="11"/>
      <c r="P127" s="11"/>
      <c r="Q127" s="11"/>
    </row>
    <row r="128" spans="14:17" ht="15.75" customHeight="1" x14ac:dyDescent="0.25">
      <c r="N128" s="11"/>
      <c r="O128" s="11"/>
      <c r="P128" s="11"/>
      <c r="Q128" s="11"/>
    </row>
    <row r="129" spans="14:17" ht="15.75" customHeight="1" x14ac:dyDescent="0.25">
      <c r="N129" s="11"/>
      <c r="O129" s="11"/>
      <c r="P129" s="11"/>
      <c r="Q129" s="11"/>
    </row>
    <row r="130" spans="14:17" ht="15.75" customHeight="1" x14ac:dyDescent="0.25">
      <c r="N130" s="11"/>
      <c r="O130" s="11"/>
      <c r="P130" s="11"/>
      <c r="Q130" s="11"/>
    </row>
    <row r="131" spans="14:17" ht="15.75" customHeight="1" x14ac:dyDescent="0.25">
      <c r="N131" s="11"/>
      <c r="O131" s="11"/>
      <c r="P131" s="11"/>
      <c r="Q131" s="11"/>
    </row>
    <row r="132" spans="14:17" ht="15.75" customHeight="1" x14ac:dyDescent="0.25">
      <c r="N132" s="11"/>
      <c r="O132" s="11"/>
      <c r="P132" s="11"/>
      <c r="Q132" s="11"/>
    </row>
    <row r="133" spans="14:17" ht="15.75" customHeight="1" x14ac:dyDescent="0.25">
      <c r="N133" s="11"/>
      <c r="O133" s="11"/>
      <c r="P133" s="11"/>
      <c r="Q133" s="11"/>
    </row>
    <row r="134" spans="14:17" ht="15.75" customHeight="1" x14ac:dyDescent="0.25">
      <c r="N134" s="11"/>
      <c r="O134" s="11"/>
      <c r="P134" s="11"/>
      <c r="Q134" s="11"/>
    </row>
    <row r="135" spans="14:17" ht="15.75" customHeight="1" x14ac:dyDescent="0.25">
      <c r="N135" s="11"/>
      <c r="O135" s="11"/>
      <c r="P135" s="11"/>
      <c r="Q135" s="11"/>
    </row>
    <row r="136" spans="14:17" ht="15.75" customHeight="1" x14ac:dyDescent="0.25">
      <c r="N136" s="11"/>
      <c r="O136" s="11"/>
      <c r="P136" s="11"/>
      <c r="Q136" s="11"/>
    </row>
    <row r="137" spans="14:17" ht="15.75" customHeight="1" x14ac:dyDescent="0.25">
      <c r="N137" s="11"/>
      <c r="O137" s="11"/>
      <c r="P137" s="11"/>
      <c r="Q137" s="11"/>
    </row>
    <row r="138" spans="14:17" ht="15.75" customHeight="1" x14ac:dyDescent="0.25">
      <c r="N138" s="11"/>
      <c r="O138" s="11"/>
      <c r="P138" s="11"/>
      <c r="Q138" s="11"/>
    </row>
    <row r="139" spans="14:17" ht="15.75" customHeight="1" x14ac:dyDescent="0.25">
      <c r="N139" s="11"/>
      <c r="O139" s="11"/>
      <c r="P139" s="11"/>
      <c r="Q139" s="11"/>
    </row>
    <row r="140" spans="14:17" ht="15.75" customHeight="1" x14ac:dyDescent="0.25">
      <c r="N140" s="11"/>
      <c r="O140" s="11"/>
      <c r="P140" s="11"/>
      <c r="Q140" s="11"/>
    </row>
    <row r="141" spans="14:17" ht="15.75" customHeight="1" x14ac:dyDescent="0.25">
      <c r="N141" s="11"/>
      <c r="O141" s="11"/>
      <c r="P141" s="11"/>
      <c r="Q141" s="11"/>
    </row>
    <row r="142" spans="14:17" ht="15.75" customHeight="1" x14ac:dyDescent="0.25">
      <c r="N142" s="11"/>
      <c r="O142" s="11"/>
      <c r="P142" s="11"/>
      <c r="Q142" s="11"/>
    </row>
    <row r="143" spans="14:17" ht="15.75" customHeight="1" x14ac:dyDescent="0.25">
      <c r="N143" s="11"/>
      <c r="O143" s="11"/>
      <c r="P143" s="11"/>
      <c r="Q143" s="11"/>
    </row>
    <row r="144" spans="14:17" ht="15.75" customHeight="1" x14ac:dyDescent="0.25">
      <c r="N144" s="11"/>
      <c r="O144" s="11"/>
      <c r="P144" s="11"/>
      <c r="Q144" s="11"/>
    </row>
    <row r="145" spans="14:17" ht="15.75" customHeight="1" x14ac:dyDescent="0.25">
      <c r="N145" s="11"/>
      <c r="O145" s="11"/>
      <c r="P145" s="11"/>
      <c r="Q145" s="11"/>
    </row>
    <row r="146" spans="14:17" ht="15.75" customHeight="1" x14ac:dyDescent="0.25">
      <c r="N146" s="11"/>
      <c r="O146" s="11"/>
      <c r="P146" s="11"/>
      <c r="Q146" s="11"/>
    </row>
    <row r="147" spans="14:17" ht="15.75" customHeight="1" x14ac:dyDescent="0.25">
      <c r="N147" s="11"/>
      <c r="O147" s="11"/>
      <c r="P147" s="11"/>
      <c r="Q147" s="11"/>
    </row>
    <row r="148" spans="14:17" ht="15.75" customHeight="1" x14ac:dyDescent="0.25">
      <c r="N148" s="11"/>
      <c r="O148" s="11"/>
      <c r="P148" s="11"/>
      <c r="Q148" s="11"/>
    </row>
    <row r="149" spans="14:17" ht="15.75" customHeight="1" x14ac:dyDescent="0.25">
      <c r="N149" s="11"/>
      <c r="O149" s="11"/>
      <c r="P149" s="11"/>
      <c r="Q149" s="11"/>
    </row>
    <row r="150" spans="14:17" ht="15.75" customHeight="1" x14ac:dyDescent="0.25">
      <c r="N150" s="11"/>
      <c r="O150" s="11"/>
      <c r="P150" s="11"/>
      <c r="Q150" s="11"/>
    </row>
    <row r="151" spans="14:17" ht="15.75" customHeight="1" x14ac:dyDescent="0.25">
      <c r="N151" s="11"/>
      <c r="O151" s="11"/>
      <c r="P151" s="11"/>
      <c r="Q151" s="11"/>
    </row>
    <row r="152" spans="14:17" ht="15.75" customHeight="1" x14ac:dyDescent="0.25">
      <c r="N152" s="11"/>
      <c r="O152" s="11"/>
      <c r="P152" s="11"/>
      <c r="Q152" s="11"/>
    </row>
    <row r="153" spans="14:17" ht="15.75" customHeight="1" x14ac:dyDescent="0.25">
      <c r="N153" s="11"/>
      <c r="O153" s="11"/>
      <c r="P153" s="11"/>
      <c r="Q153" s="11"/>
    </row>
    <row r="154" spans="14:17" ht="15.75" customHeight="1" x14ac:dyDescent="0.25">
      <c r="N154" s="11"/>
      <c r="O154" s="11"/>
      <c r="P154" s="11"/>
      <c r="Q154" s="11"/>
    </row>
    <row r="155" spans="14:17" ht="15.75" customHeight="1" x14ac:dyDescent="0.25">
      <c r="N155" s="11"/>
      <c r="O155" s="11"/>
      <c r="P155" s="11"/>
      <c r="Q155" s="11"/>
    </row>
    <row r="156" spans="14:17" ht="15.75" customHeight="1" x14ac:dyDescent="0.25">
      <c r="N156" s="11"/>
      <c r="O156" s="11"/>
      <c r="P156" s="11"/>
      <c r="Q156" s="11"/>
    </row>
    <row r="157" spans="14:17" ht="15.75" customHeight="1" x14ac:dyDescent="0.25">
      <c r="N157" s="11"/>
      <c r="O157" s="11"/>
      <c r="P157" s="11"/>
      <c r="Q157" s="11"/>
    </row>
    <row r="158" spans="14:17" ht="15.75" customHeight="1" x14ac:dyDescent="0.25">
      <c r="N158" s="11"/>
      <c r="O158" s="11"/>
      <c r="P158" s="11"/>
      <c r="Q158" s="11"/>
    </row>
    <row r="159" spans="14:17" ht="15.75" customHeight="1" x14ac:dyDescent="0.25">
      <c r="N159" s="11"/>
      <c r="O159" s="11"/>
      <c r="P159" s="11"/>
      <c r="Q159" s="11"/>
    </row>
    <row r="160" spans="14:17" ht="15.75" customHeight="1" x14ac:dyDescent="0.25">
      <c r="N160" s="11"/>
      <c r="O160" s="11"/>
      <c r="P160" s="11"/>
      <c r="Q160" s="11"/>
    </row>
    <row r="161" spans="14:17" ht="15.75" customHeight="1" x14ac:dyDescent="0.25">
      <c r="N161" s="11"/>
      <c r="O161" s="11"/>
      <c r="P161" s="11"/>
      <c r="Q161" s="11"/>
    </row>
    <row r="162" spans="14:17" ht="15.75" customHeight="1" x14ac:dyDescent="0.25">
      <c r="N162" s="11"/>
      <c r="O162" s="11"/>
      <c r="P162" s="11"/>
      <c r="Q162" s="11"/>
    </row>
    <row r="163" spans="14:17" ht="15.75" customHeight="1" x14ac:dyDescent="0.25">
      <c r="N163" s="11"/>
      <c r="O163" s="11"/>
      <c r="P163" s="11"/>
      <c r="Q163" s="11"/>
    </row>
    <row r="164" spans="14:17" ht="15.75" customHeight="1" x14ac:dyDescent="0.25">
      <c r="N164" s="11"/>
      <c r="O164" s="11"/>
      <c r="P164" s="11"/>
      <c r="Q164" s="11"/>
    </row>
    <row r="165" spans="14:17" ht="15.75" customHeight="1" x14ac:dyDescent="0.25">
      <c r="N165" s="11"/>
      <c r="O165" s="11"/>
      <c r="P165" s="11"/>
      <c r="Q165" s="11"/>
    </row>
    <row r="166" spans="14:17" ht="15.75" customHeight="1" x14ac:dyDescent="0.25">
      <c r="N166" s="11"/>
      <c r="O166" s="11"/>
      <c r="P166" s="11"/>
      <c r="Q166" s="11"/>
    </row>
    <row r="167" spans="14:17" ht="15.75" customHeight="1" x14ac:dyDescent="0.25">
      <c r="N167" s="11"/>
      <c r="O167" s="11"/>
      <c r="P167" s="11"/>
      <c r="Q167" s="11"/>
    </row>
    <row r="168" spans="14:17" ht="15.75" customHeight="1" x14ac:dyDescent="0.25">
      <c r="N168" s="11"/>
      <c r="O168" s="11"/>
      <c r="P168" s="11"/>
      <c r="Q168" s="11"/>
    </row>
    <row r="169" spans="14:17" ht="15.75" customHeight="1" x14ac:dyDescent="0.25">
      <c r="N169" s="11"/>
      <c r="O169" s="11"/>
      <c r="P169" s="11"/>
      <c r="Q169" s="11"/>
    </row>
    <row r="170" spans="14:17" ht="15.75" customHeight="1" x14ac:dyDescent="0.25">
      <c r="N170" s="11"/>
      <c r="O170" s="11"/>
      <c r="P170" s="11"/>
      <c r="Q170" s="11"/>
    </row>
    <row r="171" spans="14:17" ht="15.75" customHeight="1" x14ac:dyDescent="0.25">
      <c r="N171" s="11"/>
      <c r="O171" s="11"/>
      <c r="P171" s="11"/>
      <c r="Q171" s="11"/>
    </row>
    <row r="172" spans="14:17" ht="15.75" customHeight="1" x14ac:dyDescent="0.25">
      <c r="N172" s="11"/>
      <c r="O172" s="11"/>
      <c r="P172" s="11"/>
      <c r="Q172" s="11"/>
    </row>
    <row r="173" spans="14:17" ht="15.75" customHeight="1" x14ac:dyDescent="0.25">
      <c r="N173" s="11"/>
      <c r="O173" s="11"/>
      <c r="P173" s="11"/>
      <c r="Q173" s="11"/>
    </row>
    <row r="174" spans="14:17" ht="15.75" customHeight="1" x14ac:dyDescent="0.25">
      <c r="N174" s="11"/>
      <c r="O174" s="11"/>
      <c r="P174" s="11"/>
      <c r="Q174" s="11"/>
    </row>
    <row r="175" spans="14:17" ht="15.75" customHeight="1" x14ac:dyDescent="0.25">
      <c r="N175" s="11"/>
      <c r="O175" s="11"/>
      <c r="P175" s="11"/>
      <c r="Q175" s="11"/>
    </row>
    <row r="176" spans="14:17" ht="15.75" customHeight="1" x14ac:dyDescent="0.25">
      <c r="N176" s="11"/>
      <c r="O176" s="11"/>
      <c r="P176" s="11"/>
      <c r="Q176" s="11"/>
    </row>
    <row r="177" spans="14:17" ht="15.75" customHeight="1" x14ac:dyDescent="0.25">
      <c r="N177" s="11"/>
      <c r="O177" s="11"/>
      <c r="P177" s="11"/>
      <c r="Q177" s="11"/>
    </row>
    <row r="178" spans="14:17" ht="15.75" customHeight="1" x14ac:dyDescent="0.25">
      <c r="N178" s="11"/>
      <c r="O178" s="11"/>
      <c r="P178" s="11"/>
      <c r="Q178" s="11"/>
    </row>
    <row r="179" spans="14:17" ht="15.75" customHeight="1" x14ac:dyDescent="0.25">
      <c r="N179" s="11"/>
      <c r="O179" s="11"/>
      <c r="P179" s="11"/>
      <c r="Q179" s="11"/>
    </row>
    <row r="180" spans="14:17" ht="15.75" customHeight="1" x14ac:dyDescent="0.25">
      <c r="N180" s="11"/>
      <c r="O180" s="11"/>
      <c r="P180" s="11"/>
      <c r="Q180" s="11"/>
    </row>
    <row r="181" spans="14:17" ht="15.75" customHeight="1" x14ac:dyDescent="0.25">
      <c r="N181" s="11"/>
      <c r="O181" s="11"/>
      <c r="P181" s="11"/>
      <c r="Q181" s="11"/>
    </row>
    <row r="182" spans="14:17" ht="15.75" customHeight="1" x14ac:dyDescent="0.25">
      <c r="N182" s="11"/>
      <c r="O182" s="11"/>
      <c r="P182" s="11"/>
      <c r="Q182" s="11"/>
    </row>
    <row r="183" spans="14:17" ht="15.75" customHeight="1" x14ac:dyDescent="0.25">
      <c r="N183" s="11"/>
      <c r="O183" s="11"/>
      <c r="P183" s="11"/>
      <c r="Q183" s="11"/>
    </row>
    <row r="184" spans="14:17" ht="15.75" customHeight="1" x14ac:dyDescent="0.25">
      <c r="N184" s="11"/>
      <c r="O184" s="11"/>
      <c r="P184" s="11"/>
      <c r="Q184" s="11"/>
    </row>
    <row r="185" spans="14:17" ht="15.75" customHeight="1" x14ac:dyDescent="0.25">
      <c r="N185" s="11"/>
      <c r="O185" s="11"/>
      <c r="P185" s="11"/>
      <c r="Q185" s="11"/>
    </row>
    <row r="186" spans="14:17" ht="15.75" customHeight="1" x14ac:dyDescent="0.25">
      <c r="N186" s="11"/>
      <c r="O186" s="11"/>
      <c r="P186" s="11"/>
      <c r="Q186" s="11"/>
    </row>
    <row r="187" spans="14:17" ht="15.75" customHeight="1" x14ac:dyDescent="0.25">
      <c r="N187" s="11"/>
      <c r="O187" s="11"/>
      <c r="P187" s="11"/>
      <c r="Q187" s="11"/>
    </row>
    <row r="188" spans="14:17" ht="15.75" customHeight="1" x14ac:dyDescent="0.25">
      <c r="N188" s="11"/>
      <c r="O188" s="11"/>
      <c r="P188" s="11"/>
      <c r="Q188" s="11"/>
    </row>
    <row r="189" spans="14:17" ht="15.75" customHeight="1" x14ac:dyDescent="0.25">
      <c r="N189" s="11"/>
      <c r="O189" s="11"/>
      <c r="P189" s="11"/>
      <c r="Q189" s="11"/>
    </row>
    <row r="190" spans="14:17" ht="15.75" customHeight="1" x14ac:dyDescent="0.25">
      <c r="N190" s="11"/>
      <c r="O190" s="11"/>
      <c r="P190" s="11"/>
      <c r="Q190" s="11"/>
    </row>
    <row r="191" spans="14:17" ht="15.75" customHeight="1" x14ac:dyDescent="0.25">
      <c r="N191" s="11"/>
      <c r="O191" s="11"/>
      <c r="P191" s="11"/>
      <c r="Q191" s="11"/>
    </row>
    <row r="192" spans="14:17" ht="15.75" customHeight="1" x14ac:dyDescent="0.25">
      <c r="N192" s="11"/>
      <c r="O192" s="11"/>
      <c r="P192" s="11"/>
      <c r="Q192" s="11"/>
    </row>
    <row r="193" spans="14:17" ht="15.75" customHeight="1" x14ac:dyDescent="0.25">
      <c r="N193" s="11"/>
      <c r="O193" s="11"/>
      <c r="P193" s="11"/>
      <c r="Q193" s="11"/>
    </row>
    <row r="194" spans="14:17" ht="15.75" customHeight="1" x14ac:dyDescent="0.25">
      <c r="N194" s="11"/>
      <c r="O194" s="11"/>
      <c r="P194" s="11"/>
      <c r="Q194" s="11"/>
    </row>
    <row r="195" spans="14:17" ht="15.75" customHeight="1" x14ac:dyDescent="0.25">
      <c r="N195" s="11"/>
      <c r="O195" s="11"/>
      <c r="P195" s="11"/>
      <c r="Q195" s="11"/>
    </row>
    <row r="196" spans="14:17" ht="15.75" customHeight="1" x14ac:dyDescent="0.25">
      <c r="N196" s="11"/>
      <c r="O196" s="11"/>
      <c r="P196" s="11"/>
      <c r="Q196" s="11"/>
    </row>
    <row r="197" spans="14:17" ht="15.75" customHeight="1" x14ac:dyDescent="0.25">
      <c r="N197" s="11"/>
      <c r="O197" s="11"/>
      <c r="P197" s="11"/>
      <c r="Q197" s="11"/>
    </row>
    <row r="198" spans="14:17" ht="15.75" customHeight="1" x14ac:dyDescent="0.25">
      <c r="N198" s="11"/>
      <c r="O198" s="11"/>
      <c r="P198" s="11"/>
      <c r="Q198" s="11"/>
    </row>
    <row r="199" spans="14:17" ht="15.75" customHeight="1" x14ac:dyDescent="0.25">
      <c r="N199" s="11"/>
      <c r="O199" s="11"/>
      <c r="P199" s="11"/>
      <c r="Q199" s="11"/>
    </row>
    <row r="200" spans="14:17" ht="15.75" customHeight="1" x14ac:dyDescent="0.25">
      <c r="N200" s="11"/>
      <c r="O200" s="11"/>
      <c r="P200" s="11"/>
      <c r="Q200" s="11"/>
    </row>
    <row r="201" spans="14:17" ht="15.75" customHeight="1" x14ac:dyDescent="0.25">
      <c r="N201" s="11"/>
      <c r="O201" s="11"/>
      <c r="P201" s="11"/>
      <c r="Q201" s="11"/>
    </row>
    <row r="202" spans="14:17" ht="15.75" customHeight="1" x14ac:dyDescent="0.25">
      <c r="N202" s="11"/>
      <c r="O202" s="11"/>
      <c r="P202" s="11"/>
      <c r="Q202" s="11"/>
    </row>
    <row r="203" spans="14:17" ht="15.75" customHeight="1" x14ac:dyDescent="0.25">
      <c r="N203" s="11"/>
      <c r="O203" s="11"/>
      <c r="P203" s="11"/>
      <c r="Q203" s="11"/>
    </row>
    <row r="204" spans="14:17" ht="15.75" customHeight="1" x14ac:dyDescent="0.25">
      <c r="N204" s="11"/>
      <c r="O204" s="11"/>
      <c r="P204" s="11"/>
      <c r="Q204" s="11"/>
    </row>
    <row r="205" spans="14:17" ht="15.75" customHeight="1" x14ac:dyDescent="0.25">
      <c r="N205" s="11"/>
      <c r="O205" s="11"/>
      <c r="P205" s="11"/>
      <c r="Q205" s="11"/>
    </row>
    <row r="206" spans="14:17" ht="15.75" customHeight="1" x14ac:dyDescent="0.25">
      <c r="N206" s="11"/>
      <c r="O206" s="11"/>
      <c r="P206" s="11"/>
      <c r="Q206" s="11"/>
    </row>
    <row r="207" spans="14:17" ht="15.75" customHeight="1" x14ac:dyDescent="0.25">
      <c r="N207" s="11"/>
      <c r="O207" s="11"/>
      <c r="P207" s="11"/>
      <c r="Q207" s="11"/>
    </row>
    <row r="208" spans="14:17" ht="15.75" customHeight="1" x14ac:dyDescent="0.25">
      <c r="N208" s="11"/>
      <c r="O208" s="11"/>
      <c r="P208" s="11"/>
      <c r="Q208" s="11"/>
    </row>
    <row r="209" spans="14:17" ht="15.75" customHeight="1" x14ac:dyDescent="0.25">
      <c r="N209" s="11"/>
      <c r="O209" s="11"/>
      <c r="P209" s="11"/>
      <c r="Q209" s="11"/>
    </row>
    <row r="210" spans="14:17" ht="15.75" customHeight="1" x14ac:dyDescent="0.25">
      <c r="N210" s="11"/>
      <c r="O210" s="11"/>
      <c r="P210" s="11"/>
      <c r="Q210" s="11"/>
    </row>
    <row r="211" spans="14:17" ht="15.75" customHeight="1" x14ac:dyDescent="0.25">
      <c r="N211" s="11"/>
      <c r="O211" s="11"/>
      <c r="P211" s="11"/>
      <c r="Q211" s="11"/>
    </row>
    <row r="212" spans="14:17" ht="15.75" customHeight="1" x14ac:dyDescent="0.25">
      <c r="N212" s="11"/>
      <c r="O212" s="11"/>
      <c r="P212" s="11"/>
      <c r="Q212" s="11"/>
    </row>
    <row r="213" spans="14:17" ht="15.75" customHeight="1" x14ac:dyDescent="0.25">
      <c r="N213" s="11"/>
      <c r="O213" s="11"/>
      <c r="P213" s="11"/>
      <c r="Q213" s="11"/>
    </row>
    <row r="214" spans="14:17" ht="15.75" customHeight="1" x14ac:dyDescent="0.25">
      <c r="N214" s="11"/>
      <c r="O214" s="11"/>
      <c r="P214" s="11"/>
      <c r="Q214" s="11"/>
    </row>
    <row r="215" spans="14:17" ht="15.75" customHeight="1" x14ac:dyDescent="0.25">
      <c r="N215" s="11"/>
      <c r="O215" s="11"/>
      <c r="P215" s="11"/>
      <c r="Q215" s="11"/>
    </row>
    <row r="216" spans="14:17" ht="15.75" customHeight="1" x14ac:dyDescent="0.25">
      <c r="N216" s="11"/>
      <c r="O216" s="11"/>
      <c r="P216" s="11"/>
      <c r="Q216" s="11"/>
    </row>
    <row r="217" spans="14:17" ht="15.75" customHeight="1" x14ac:dyDescent="0.25">
      <c r="N217" s="11"/>
      <c r="O217" s="11"/>
      <c r="P217" s="11"/>
      <c r="Q217" s="11"/>
    </row>
    <row r="218" spans="14:17" ht="15.75" customHeight="1" x14ac:dyDescent="0.25">
      <c r="N218" s="11"/>
      <c r="O218" s="11"/>
      <c r="P218" s="11"/>
      <c r="Q218" s="11"/>
    </row>
    <row r="219" spans="14:17" ht="15.75" customHeight="1" x14ac:dyDescent="0.25">
      <c r="N219" s="11"/>
      <c r="O219" s="11"/>
      <c r="P219" s="11"/>
      <c r="Q219" s="11"/>
    </row>
    <row r="220" spans="14:17" ht="15.75" customHeight="1" x14ac:dyDescent="0.25">
      <c r="N220" s="11"/>
      <c r="O220" s="11"/>
      <c r="P220" s="11"/>
      <c r="Q220" s="11"/>
    </row>
    <row r="221" spans="14:17" ht="15.75" customHeight="1" x14ac:dyDescent="0.25">
      <c r="N221" s="11"/>
      <c r="O221" s="11"/>
      <c r="P221" s="11"/>
      <c r="Q221" s="11"/>
    </row>
    <row r="222" spans="14:17" ht="15.75" customHeight="1" x14ac:dyDescent="0.25">
      <c r="N222" s="11"/>
      <c r="O222" s="11"/>
      <c r="P222" s="11"/>
      <c r="Q222" s="11"/>
    </row>
    <row r="223" spans="14:17" ht="15.75" customHeight="1" x14ac:dyDescent="0.25">
      <c r="N223" s="11"/>
      <c r="O223" s="11"/>
      <c r="P223" s="11"/>
      <c r="Q223" s="11"/>
    </row>
    <row r="224" spans="14:17" ht="15.75" customHeight="1" x14ac:dyDescent="0.25">
      <c r="N224" s="11"/>
      <c r="O224" s="11"/>
      <c r="P224" s="11"/>
      <c r="Q224" s="11"/>
    </row>
    <row r="225" spans="14:17" ht="15.75" customHeight="1" x14ac:dyDescent="0.25">
      <c r="N225" s="11"/>
      <c r="O225" s="11"/>
      <c r="P225" s="11"/>
      <c r="Q225" s="11"/>
    </row>
    <row r="226" spans="14:17" ht="15.75" customHeight="1" x14ac:dyDescent="0.25">
      <c r="N226" s="11"/>
      <c r="O226" s="11"/>
      <c r="P226" s="11"/>
      <c r="Q226" s="11"/>
    </row>
    <row r="227" spans="14:17" ht="15.75" customHeight="1" x14ac:dyDescent="0.25">
      <c r="N227" s="11"/>
      <c r="O227" s="11"/>
      <c r="P227" s="11"/>
      <c r="Q227" s="11"/>
    </row>
    <row r="228" spans="14:17" ht="15.75" customHeight="1" x14ac:dyDescent="0.25">
      <c r="N228" s="11"/>
      <c r="O228" s="11"/>
      <c r="P228" s="11"/>
      <c r="Q228" s="11"/>
    </row>
    <row r="229" spans="14:17" ht="15.75" customHeight="1" x14ac:dyDescent="0.25">
      <c r="N229" s="11"/>
      <c r="O229" s="11"/>
      <c r="P229" s="11"/>
      <c r="Q229" s="11"/>
    </row>
    <row r="230" spans="14:17" ht="15.75" customHeight="1" x14ac:dyDescent="0.25">
      <c r="N230" s="11"/>
      <c r="O230" s="11"/>
      <c r="P230" s="11"/>
      <c r="Q230" s="11"/>
    </row>
    <row r="231" spans="14:17" ht="15.75" customHeight="1" x14ac:dyDescent="0.25">
      <c r="N231" s="11"/>
      <c r="O231" s="11"/>
      <c r="P231" s="11"/>
      <c r="Q231" s="11"/>
    </row>
    <row r="232" spans="14:17" ht="15.75" customHeight="1" x14ac:dyDescent="0.25">
      <c r="N232" s="11"/>
      <c r="O232" s="11"/>
      <c r="P232" s="11"/>
      <c r="Q232" s="11"/>
    </row>
    <row r="233" spans="14:17" ht="15.75" customHeight="1" x14ac:dyDescent="0.25">
      <c r="N233" s="11"/>
      <c r="O233" s="11"/>
      <c r="P233" s="11"/>
      <c r="Q233" s="11"/>
    </row>
    <row r="234" spans="14:17" ht="15.75" customHeight="1" x14ac:dyDescent="0.25">
      <c r="N234" s="11"/>
      <c r="O234" s="11"/>
      <c r="P234" s="11"/>
      <c r="Q234" s="11"/>
    </row>
    <row r="235" spans="14:17" ht="15.75" customHeight="1" x14ac:dyDescent="0.25">
      <c r="N235" s="11"/>
      <c r="O235" s="11"/>
      <c r="P235" s="11"/>
      <c r="Q235" s="11"/>
    </row>
    <row r="236" spans="14:17" ht="15.75" customHeight="1" x14ac:dyDescent="0.25">
      <c r="N236" s="11"/>
      <c r="O236" s="11"/>
      <c r="P236" s="11"/>
      <c r="Q236" s="11"/>
    </row>
    <row r="237" spans="14:17" ht="15.75" customHeight="1" x14ac:dyDescent="0.25">
      <c r="N237" s="11"/>
      <c r="O237" s="11"/>
      <c r="P237" s="11"/>
      <c r="Q237" s="11"/>
    </row>
    <row r="238" spans="14:17" ht="15.75" customHeight="1" x14ac:dyDescent="0.25">
      <c r="N238" s="11"/>
      <c r="O238" s="11"/>
      <c r="P238" s="11"/>
      <c r="Q238" s="11"/>
    </row>
    <row r="239" spans="14:17" ht="15.75" customHeight="1" x14ac:dyDescent="0.25">
      <c r="N239" s="11"/>
      <c r="O239" s="11"/>
      <c r="P239" s="11"/>
      <c r="Q239" s="11"/>
    </row>
    <row r="240" spans="14:17" ht="15.75" customHeight="1" x14ac:dyDescent="0.25">
      <c r="N240" s="11"/>
      <c r="O240" s="11"/>
      <c r="P240" s="11"/>
      <c r="Q240" s="11"/>
    </row>
    <row r="241" spans="14:17" ht="15.75" customHeight="1" x14ac:dyDescent="0.25">
      <c r="N241" s="11"/>
      <c r="O241" s="11"/>
      <c r="P241" s="11"/>
      <c r="Q241" s="11"/>
    </row>
    <row r="242" spans="14:17" ht="15.75" customHeight="1" x14ac:dyDescent="0.25">
      <c r="N242" s="11"/>
      <c r="O242" s="11"/>
      <c r="P242" s="11"/>
      <c r="Q242" s="11"/>
    </row>
    <row r="243" spans="14:17" ht="15.75" customHeight="1" x14ac:dyDescent="0.25">
      <c r="N243" s="11"/>
      <c r="O243" s="11"/>
      <c r="P243" s="11"/>
      <c r="Q243" s="11"/>
    </row>
    <row r="244" spans="14:17" ht="15.75" customHeight="1" x14ac:dyDescent="0.25">
      <c r="N244" s="11"/>
      <c r="O244" s="11"/>
      <c r="P244" s="11"/>
      <c r="Q244" s="11"/>
    </row>
    <row r="245" spans="14:17" ht="15.75" customHeight="1" x14ac:dyDescent="0.25">
      <c r="N245" s="11"/>
      <c r="O245" s="11"/>
      <c r="P245" s="11"/>
      <c r="Q245" s="11"/>
    </row>
    <row r="246" spans="14:17" ht="15.75" customHeight="1" x14ac:dyDescent="0.25">
      <c r="N246" s="11"/>
      <c r="O246" s="11"/>
      <c r="P246" s="11"/>
      <c r="Q246" s="11"/>
    </row>
    <row r="247" spans="14:17" ht="15.75" customHeight="1" x14ac:dyDescent="0.25">
      <c r="N247" s="11"/>
      <c r="O247" s="11"/>
      <c r="P247" s="11"/>
      <c r="Q247" s="11"/>
    </row>
    <row r="248" spans="14:17" ht="15.75" customHeight="1" x14ac:dyDescent="0.25">
      <c r="N248" s="11"/>
      <c r="O248" s="11"/>
      <c r="P248" s="11"/>
      <c r="Q248" s="11"/>
    </row>
    <row r="249" spans="14:17" ht="15.75" customHeight="1" x14ac:dyDescent="0.25">
      <c r="N249" s="11"/>
      <c r="O249" s="11"/>
      <c r="P249" s="11"/>
      <c r="Q249" s="11"/>
    </row>
    <row r="250" spans="14:17" ht="15.75" customHeight="1" x14ac:dyDescent="0.25">
      <c r="N250" s="11"/>
      <c r="O250" s="11"/>
      <c r="P250" s="11"/>
      <c r="Q250" s="11"/>
    </row>
    <row r="251" spans="14:17" ht="15.75" customHeight="1" x14ac:dyDescent="0.25">
      <c r="N251" s="11"/>
      <c r="O251" s="11"/>
      <c r="P251" s="11"/>
      <c r="Q251" s="11"/>
    </row>
    <row r="252" spans="14:17" ht="15.75" customHeight="1" x14ac:dyDescent="0.25">
      <c r="N252" s="11"/>
      <c r="O252" s="11"/>
      <c r="P252" s="11"/>
      <c r="Q252" s="11"/>
    </row>
    <row r="253" spans="14:17" ht="15.75" customHeight="1" x14ac:dyDescent="0.25">
      <c r="N253" s="11"/>
      <c r="O253" s="11"/>
      <c r="P253" s="11"/>
      <c r="Q253" s="11"/>
    </row>
    <row r="254" spans="14:17" ht="15.75" customHeight="1" x14ac:dyDescent="0.25">
      <c r="N254" s="11"/>
      <c r="O254" s="11"/>
      <c r="P254" s="11"/>
      <c r="Q254" s="11"/>
    </row>
    <row r="255" spans="14:17" ht="15.75" customHeight="1" x14ac:dyDescent="0.25">
      <c r="N255" s="11"/>
      <c r="O255" s="11"/>
      <c r="P255" s="11"/>
      <c r="Q255" s="11"/>
    </row>
    <row r="256" spans="14:17" ht="15.75" customHeight="1" x14ac:dyDescent="0.25">
      <c r="N256" s="11"/>
      <c r="O256" s="11"/>
      <c r="P256" s="11"/>
      <c r="Q256" s="11"/>
    </row>
    <row r="257" spans="14:17" ht="15.75" customHeight="1" x14ac:dyDescent="0.25">
      <c r="N257" s="11"/>
      <c r="O257" s="11"/>
      <c r="P257" s="11"/>
      <c r="Q257" s="11"/>
    </row>
    <row r="258" spans="14:17" ht="15.75" customHeight="1" x14ac:dyDescent="0.25">
      <c r="N258" s="11"/>
      <c r="O258" s="11"/>
      <c r="P258" s="11"/>
      <c r="Q258" s="11"/>
    </row>
    <row r="259" spans="14:17" ht="15.75" customHeight="1" x14ac:dyDescent="0.25">
      <c r="N259" s="11"/>
      <c r="O259" s="11"/>
      <c r="P259" s="11"/>
      <c r="Q259" s="11"/>
    </row>
    <row r="260" spans="14:17" ht="15.75" customHeight="1" x14ac:dyDescent="0.25">
      <c r="N260" s="11"/>
      <c r="O260" s="11"/>
      <c r="P260" s="11"/>
      <c r="Q260" s="11"/>
    </row>
    <row r="261" spans="14:17" ht="15.75" customHeight="1" x14ac:dyDescent="0.25">
      <c r="N261" s="11"/>
      <c r="O261" s="11"/>
      <c r="P261" s="11"/>
      <c r="Q261" s="11"/>
    </row>
    <row r="262" spans="14:17" ht="15.75" customHeight="1" x14ac:dyDescent="0.25">
      <c r="N262" s="11"/>
      <c r="O262" s="11"/>
      <c r="P262" s="11"/>
      <c r="Q262" s="11"/>
    </row>
    <row r="263" spans="14:17" ht="15.75" customHeight="1" x14ac:dyDescent="0.25">
      <c r="N263" s="11"/>
      <c r="O263" s="11"/>
      <c r="P263" s="11"/>
      <c r="Q263" s="11"/>
    </row>
    <row r="264" spans="14:17" ht="15.75" customHeight="1" x14ac:dyDescent="0.25">
      <c r="N264" s="11"/>
      <c r="O264" s="11"/>
      <c r="P264" s="11"/>
      <c r="Q264" s="11"/>
    </row>
    <row r="265" spans="14:17" ht="15.75" customHeight="1" x14ac:dyDescent="0.25">
      <c r="N265" s="11"/>
      <c r="O265" s="11"/>
      <c r="P265" s="11"/>
      <c r="Q265" s="11"/>
    </row>
    <row r="266" spans="14:17" ht="15.75" customHeight="1" x14ac:dyDescent="0.25">
      <c r="N266" s="11"/>
      <c r="O266" s="11"/>
      <c r="P266" s="11"/>
      <c r="Q266" s="11"/>
    </row>
    <row r="267" spans="14:17" ht="15.75" customHeight="1" x14ac:dyDescent="0.25">
      <c r="N267" s="11"/>
      <c r="O267" s="11"/>
      <c r="P267" s="11"/>
      <c r="Q267" s="11"/>
    </row>
    <row r="268" spans="14:17" ht="15.75" customHeight="1" x14ac:dyDescent="0.25">
      <c r="N268" s="11"/>
      <c r="O268" s="11"/>
      <c r="P268" s="11"/>
      <c r="Q268" s="11"/>
    </row>
    <row r="269" spans="14:17" ht="15.75" customHeight="1" x14ac:dyDescent="0.25">
      <c r="N269" s="11"/>
      <c r="O269" s="11"/>
      <c r="P269" s="11"/>
      <c r="Q269" s="11"/>
    </row>
    <row r="270" spans="14:17" ht="15.75" customHeight="1" x14ac:dyDescent="0.25">
      <c r="N270" s="11"/>
      <c r="O270" s="11"/>
      <c r="P270" s="11"/>
      <c r="Q270" s="11"/>
    </row>
    <row r="271" spans="14:17" ht="15.75" customHeight="1" x14ac:dyDescent="0.25">
      <c r="N271" s="11"/>
      <c r="O271" s="11"/>
      <c r="P271" s="11"/>
      <c r="Q271" s="11"/>
    </row>
    <row r="272" spans="14:17" ht="15.75" customHeight="1" x14ac:dyDescent="0.25">
      <c r="N272" s="11"/>
      <c r="O272" s="11"/>
      <c r="P272" s="11"/>
      <c r="Q272" s="11"/>
    </row>
    <row r="273" spans="14:17" ht="15.75" customHeight="1" x14ac:dyDescent="0.25">
      <c r="N273" s="11"/>
      <c r="O273" s="11"/>
      <c r="P273" s="11"/>
      <c r="Q273" s="11"/>
    </row>
    <row r="274" spans="14:17" ht="15.75" customHeight="1" x14ac:dyDescent="0.25">
      <c r="N274" s="11"/>
      <c r="O274" s="11"/>
      <c r="P274" s="11"/>
      <c r="Q274" s="11"/>
    </row>
    <row r="275" spans="14:17" ht="15.75" customHeight="1" x14ac:dyDescent="0.25">
      <c r="N275" s="11"/>
      <c r="O275" s="11"/>
      <c r="P275" s="11"/>
      <c r="Q275" s="11"/>
    </row>
    <row r="276" spans="14:17" ht="15.75" customHeight="1" x14ac:dyDescent="0.25">
      <c r="N276" s="11"/>
      <c r="O276" s="11"/>
      <c r="P276" s="11"/>
      <c r="Q276" s="11"/>
    </row>
    <row r="277" spans="14:17" ht="15.75" customHeight="1" x14ac:dyDescent="0.25">
      <c r="N277" s="11"/>
      <c r="O277" s="11"/>
      <c r="P277" s="11"/>
      <c r="Q277" s="11"/>
    </row>
    <row r="278" spans="14:17" ht="15.75" customHeight="1" x14ac:dyDescent="0.25">
      <c r="N278" s="11"/>
      <c r="O278" s="11"/>
      <c r="P278" s="11"/>
      <c r="Q278" s="11"/>
    </row>
    <row r="279" spans="14:17" ht="15.75" customHeight="1" x14ac:dyDescent="0.25">
      <c r="N279" s="11"/>
      <c r="O279" s="11"/>
      <c r="P279" s="11"/>
      <c r="Q279" s="11"/>
    </row>
    <row r="280" spans="14:17" ht="15.75" customHeight="1" x14ac:dyDescent="0.25">
      <c r="N280" s="11"/>
      <c r="O280" s="11"/>
      <c r="P280" s="11"/>
      <c r="Q280" s="11"/>
    </row>
    <row r="281" spans="14:17" ht="15.75" customHeight="1" x14ac:dyDescent="0.25">
      <c r="N281" s="11"/>
      <c r="O281" s="11"/>
      <c r="P281" s="11"/>
      <c r="Q281" s="11"/>
    </row>
    <row r="282" spans="14:17" ht="15.75" customHeight="1" x14ac:dyDescent="0.25">
      <c r="N282" s="11"/>
      <c r="O282" s="11"/>
      <c r="P282" s="11"/>
      <c r="Q282" s="11"/>
    </row>
    <row r="283" spans="14:17" ht="15.75" customHeight="1" x14ac:dyDescent="0.25">
      <c r="N283" s="11"/>
      <c r="O283" s="11"/>
      <c r="P283" s="11"/>
      <c r="Q283" s="11"/>
    </row>
    <row r="284" spans="14:17" ht="15.75" customHeight="1" x14ac:dyDescent="0.25">
      <c r="N284" s="11"/>
      <c r="O284" s="11"/>
      <c r="P284" s="11"/>
      <c r="Q284" s="11"/>
    </row>
    <row r="285" spans="14:17" ht="15.75" customHeight="1" x14ac:dyDescent="0.25">
      <c r="N285" s="11"/>
      <c r="O285" s="11"/>
      <c r="P285" s="11"/>
      <c r="Q285" s="11"/>
    </row>
    <row r="286" spans="14:17" ht="15.75" customHeight="1" x14ac:dyDescent="0.25">
      <c r="N286" s="11"/>
      <c r="O286" s="11"/>
      <c r="P286" s="11"/>
      <c r="Q286" s="11"/>
    </row>
    <row r="287" spans="14:17" ht="15.75" customHeight="1" x14ac:dyDescent="0.25">
      <c r="N287" s="11"/>
      <c r="O287" s="11"/>
      <c r="P287" s="11"/>
      <c r="Q287" s="11"/>
    </row>
    <row r="288" spans="14:17" ht="15.75" customHeight="1" x14ac:dyDescent="0.25">
      <c r="N288" s="11"/>
      <c r="O288" s="11"/>
      <c r="P288" s="11"/>
      <c r="Q288" s="11"/>
    </row>
    <row r="289" spans="14:17" ht="15.75" customHeight="1" x14ac:dyDescent="0.25">
      <c r="N289" s="11"/>
      <c r="O289" s="11"/>
      <c r="P289" s="11"/>
      <c r="Q289" s="11"/>
    </row>
    <row r="290" spans="14:17" ht="15.75" customHeight="1" x14ac:dyDescent="0.25">
      <c r="N290" s="11"/>
      <c r="O290" s="11"/>
      <c r="P290" s="11"/>
      <c r="Q290" s="11"/>
    </row>
    <row r="291" spans="14:17" ht="15.75" customHeight="1" x14ac:dyDescent="0.25">
      <c r="N291" s="11"/>
      <c r="O291" s="11"/>
      <c r="P291" s="11"/>
      <c r="Q291" s="11"/>
    </row>
    <row r="292" spans="14:17" ht="15.75" customHeight="1" x14ac:dyDescent="0.25">
      <c r="N292" s="11"/>
      <c r="O292" s="11"/>
      <c r="P292" s="11"/>
      <c r="Q292" s="11"/>
    </row>
    <row r="293" spans="14:17" ht="15.75" customHeight="1" x14ac:dyDescent="0.25">
      <c r="N293" s="11"/>
      <c r="O293" s="11"/>
      <c r="P293" s="11"/>
      <c r="Q293" s="11"/>
    </row>
    <row r="294" spans="14:17" ht="15.75" customHeight="1" x14ac:dyDescent="0.25">
      <c r="N294" s="11"/>
      <c r="O294" s="11"/>
      <c r="P294" s="11"/>
      <c r="Q294" s="11"/>
    </row>
    <row r="295" spans="14:17" ht="15.75" customHeight="1" x14ac:dyDescent="0.25">
      <c r="N295" s="11"/>
      <c r="O295" s="11"/>
      <c r="P295" s="11"/>
      <c r="Q295" s="11"/>
    </row>
    <row r="296" spans="14:17" ht="15.75" customHeight="1" x14ac:dyDescent="0.25">
      <c r="N296" s="11"/>
      <c r="O296" s="11"/>
      <c r="P296" s="11"/>
      <c r="Q296" s="11"/>
    </row>
    <row r="297" spans="14:17" ht="15.75" customHeight="1" x14ac:dyDescent="0.25">
      <c r="N297" s="11"/>
      <c r="O297" s="11"/>
      <c r="P297" s="11"/>
      <c r="Q297" s="11"/>
    </row>
    <row r="298" spans="14:17" ht="15.75" customHeight="1" x14ac:dyDescent="0.25">
      <c r="N298" s="11"/>
      <c r="O298" s="11"/>
      <c r="P298" s="11"/>
      <c r="Q298" s="11"/>
    </row>
    <row r="299" spans="14:17" ht="15.75" customHeight="1" x14ac:dyDescent="0.25">
      <c r="N299" s="11"/>
      <c r="O299" s="11"/>
      <c r="P299" s="11"/>
      <c r="Q299" s="11"/>
    </row>
    <row r="300" spans="14:17" ht="15.75" customHeight="1" x14ac:dyDescent="0.25">
      <c r="N300" s="11"/>
      <c r="O300" s="11"/>
      <c r="P300" s="11"/>
      <c r="Q300" s="11"/>
    </row>
    <row r="301" spans="14:17" ht="15.75" customHeight="1" x14ac:dyDescent="0.25">
      <c r="N301" s="11"/>
      <c r="O301" s="11"/>
      <c r="P301" s="11"/>
      <c r="Q301" s="11"/>
    </row>
    <row r="302" spans="14:17" ht="15.75" customHeight="1" x14ac:dyDescent="0.25">
      <c r="N302" s="11"/>
      <c r="O302" s="11"/>
      <c r="P302" s="11"/>
      <c r="Q302" s="11"/>
    </row>
    <row r="303" spans="14:17" ht="15.75" customHeight="1" x14ac:dyDescent="0.25">
      <c r="N303" s="11"/>
      <c r="O303" s="11"/>
      <c r="P303" s="11"/>
      <c r="Q303" s="11"/>
    </row>
    <row r="304" spans="14:17" ht="15.75" customHeight="1" x14ac:dyDescent="0.25">
      <c r="N304" s="11"/>
      <c r="O304" s="11"/>
      <c r="P304" s="11"/>
      <c r="Q304" s="11"/>
    </row>
    <row r="305" spans="14:17" ht="15.75" customHeight="1" x14ac:dyDescent="0.25">
      <c r="N305" s="11"/>
      <c r="O305" s="11"/>
      <c r="P305" s="11"/>
      <c r="Q305" s="11"/>
    </row>
    <row r="306" spans="14:17" ht="15.75" customHeight="1" x14ac:dyDescent="0.25">
      <c r="N306" s="11"/>
      <c r="O306" s="11"/>
      <c r="P306" s="11"/>
      <c r="Q306" s="11"/>
    </row>
    <row r="307" spans="14:17" ht="15.75" customHeight="1" x14ac:dyDescent="0.25">
      <c r="N307" s="11"/>
      <c r="O307" s="11"/>
      <c r="P307" s="11"/>
      <c r="Q307" s="11"/>
    </row>
    <row r="308" spans="14:17" ht="15.75" customHeight="1" x14ac:dyDescent="0.25">
      <c r="N308" s="11"/>
      <c r="O308" s="11"/>
      <c r="P308" s="11"/>
      <c r="Q308" s="11"/>
    </row>
    <row r="309" spans="14:17" ht="15.75" customHeight="1" x14ac:dyDescent="0.25">
      <c r="N309" s="11"/>
      <c r="O309" s="11"/>
      <c r="P309" s="11"/>
      <c r="Q309" s="11"/>
    </row>
    <row r="310" spans="14:17" ht="15.75" customHeight="1" x14ac:dyDescent="0.25">
      <c r="N310" s="11"/>
      <c r="O310" s="11"/>
      <c r="P310" s="11"/>
      <c r="Q310" s="11"/>
    </row>
    <row r="311" spans="14:17" ht="15.75" customHeight="1" x14ac:dyDescent="0.25">
      <c r="N311" s="11"/>
      <c r="O311" s="11"/>
      <c r="P311" s="11"/>
      <c r="Q311" s="11"/>
    </row>
    <row r="312" spans="14:17" ht="15.75" customHeight="1" x14ac:dyDescent="0.25">
      <c r="N312" s="11"/>
      <c r="O312" s="11"/>
      <c r="P312" s="11"/>
      <c r="Q312" s="11"/>
    </row>
    <row r="313" spans="14:17" ht="15.75" customHeight="1" x14ac:dyDescent="0.25">
      <c r="N313" s="11"/>
      <c r="O313" s="11"/>
      <c r="P313" s="11"/>
      <c r="Q313" s="11"/>
    </row>
    <row r="314" spans="14:17" ht="15.75" customHeight="1" x14ac:dyDescent="0.25">
      <c r="N314" s="11"/>
      <c r="O314" s="11"/>
      <c r="P314" s="11"/>
      <c r="Q314" s="11"/>
    </row>
    <row r="315" spans="14:17" ht="15.75" customHeight="1" x14ac:dyDescent="0.25">
      <c r="N315" s="11"/>
      <c r="O315" s="11"/>
      <c r="P315" s="11"/>
      <c r="Q315" s="11"/>
    </row>
    <row r="316" spans="14:17" ht="15.75" customHeight="1" x14ac:dyDescent="0.25">
      <c r="N316" s="11"/>
      <c r="O316" s="11"/>
      <c r="P316" s="11"/>
      <c r="Q316" s="11"/>
    </row>
    <row r="317" spans="14:17" ht="15.75" customHeight="1" x14ac:dyDescent="0.25">
      <c r="N317" s="11"/>
      <c r="O317" s="11"/>
      <c r="P317" s="11"/>
      <c r="Q317" s="11"/>
    </row>
    <row r="318" spans="14:17" ht="15.75" customHeight="1" x14ac:dyDescent="0.25">
      <c r="N318" s="11"/>
      <c r="O318" s="11"/>
      <c r="P318" s="11"/>
      <c r="Q318" s="11"/>
    </row>
    <row r="319" spans="14:17" ht="15.75" customHeight="1" x14ac:dyDescent="0.25">
      <c r="N319" s="11"/>
      <c r="O319" s="11"/>
      <c r="P319" s="11"/>
      <c r="Q319" s="11"/>
    </row>
    <row r="320" spans="14:17" ht="15.75" customHeight="1" x14ac:dyDescent="0.25">
      <c r="N320" s="11"/>
      <c r="O320" s="11"/>
      <c r="P320" s="11"/>
      <c r="Q320" s="11"/>
    </row>
    <row r="321" spans="14:17" ht="15.75" customHeight="1" x14ac:dyDescent="0.25">
      <c r="N321" s="11"/>
      <c r="O321" s="11"/>
      <c r="P321" s="11"/>
      <c r="Q321" s="11"/>
    </row>
    <row r="322" spans="14:17" ht="15.75" customHeight="1" x14ac:dyDescent="0.25">
      <c r="N322" s="11"/>
      <c r="O322" s="11"/>
      <c r="P322" s="11"/>
      <c r="Q322" s="11"/>
    </row>
    <row r="323" spans="14:17" ht="15.75" customHeight="1" x14ac:dyDescent="0.25">
      <c r="N323" s="11"/>
      <c r="O323" s="11"/>
      <c r="P323" s="11"/>
      <c r="Q323" s="11"/>
    </row>
    <row r="324" spans="14:17" ht="15.75" customHeight="1" x14ac:dyDescent="0.25">
      <c r="N324" s="11"/>
      <c r="O324" s="11"/>
      <c r="P324" s="11"/>
      <c r="Q324" s="11"/>
    </row>
    <row r="325" spans="14:17" ht="15.75" customHeight="1" x14ac:dyDescent="0.25">
      <c r="N325" s="11"/>
      <c r="O325" s="11"/>
      <c r="P325" s="11"/>
      <c r="Q325" s="11"/>
    </row>
    <row r="326" spans="14:17" ht="15.75" customHeight="1" x14ac:dyDescent="0.25">
      <c r="N326" s="11"/>
      <c r="O326" s="11"/>
      <c r="P326" s="11"/>
      <c r="Q326" s="11"/>
    </row>
    <row r="327" spans="14:17" ht="15.75" customHeight="1" x14ac:dyDescent="0.25">
      <c r="N327" s="11"/>
      <c r="O327" s="11"/>
      <c r="P327" s="11"/>
      <c r="Q327" s="11"/>
    </row>
    <row r="328" spans="14:17" ht="15.75" customHeight="1" x14ac:dyDescent="0.25">
      <c r="N328" s="11"/>
      <c r="O328" s="11"/>
      <c r="P328" s="11"/>
      <c r="Q328" s="11"/>
    </row>
    <row r="329" spans="14:17" ht="15.75" customHeight="1" x14ac:dyDescent="0.25">
      <c r="N329" s="11"/>
      <c r="O329" s="11"/>
      <c r="P329" s="11"/>
      <c r="Q329" s="11"/>
    </row>
    <row r="330" spans="14:17" ht="15.75" customHeight="1" x14ac:dyDescent="0.25">
      <c r="N330" s="11"/>
      <c r="O330" s="11"/>
      <c r="P330" s="11"/>
      <c r="Q330" s="11"/>
    </row>
    <row r="331" spans="14:17" ht="15.75" customHeight="1" x14ac:dyDescent="0.25">
      <c r="N331" s="11"/>
      <c r="O331" s="11"/>
      <c r="P331" s="11"/>
      <c r="Q331" s="11"/>
    </row>
    <row r="332" spans="14:17" ht="15.75" customHeight="1" x14ac:dyDescent="0.25">
      <c r="N332" s="11"/>
      <c r="O332" s="11"/>
      <c r="P332" s="11"/>
      <c r="Q332" s="11"/>
    </row>
    <row r="333" spans="14:17" ht="15.75" customHeight="1" x14ac:dyDescent="0.25">
      <c r="N333" s="11"/>
      <c r="O333" s="11"/>
      <c r="P333" s="11"/>
      <c r="Q333" s="11"/>
    </row>
    <row r="334" spans="14:17" ht="15.75" customHeight="1" x14ac:dyDescent="0.25">
      <c r="N334" s="11"/>
      <c r="O334" s="11"/>
      <c r="P334" s="11"/>
      <c r="Q334" s="11"/>
    </row>
    <row r="335" spans="14:17" ht="15.75" customHeight="1" x14ac:dyDescent="0.25">
      <c r="N335" s="11"/>
      <c r="O335" s="11"/>
      <c r="P335" s="11"/>
      <c r="Q335" s="11"/>
    </row>
    <row r="336" spans="14:17" ht="15.75" customHeight="1" x14ac:dyDescent="0.25">
      <c r="N336" s="11"/>
      <c r="O336" s="11"/>
      <c r="P336" s="11"/>
      <c r="Q336" s="11"/>
    </row>
    <row r="337" spans="14:17" ht="15.75" customHeight="1" x14ac:dyDescent="0.25">
      <c r="N337" s="11"/>
      <c r="O337" s="11"/>
      <c r="P337" s="11"/>
      <c r="Q337" s="11"/>
    </row>
    <row r="338" spans="14:17" ht="15.75" customHeight="1" x14ac:dyDescent="0.25">
      <c r="N338" s="11"/>
      <c r="O338" s="11"/>
      <c r="P338" s="11"/>
      <c r="Q338" s="11"/>
    </row>
    <row r="339" spans="14:17" ht="15.75" customHeight="1" x14ac:dyDescent="0.25">
      <c r="N339" s="11"/>
      <c r="O339" s="11"/>
      <c r="P339" s="11"/>
      <c r="Q339" s="11"/>
    </row>
    <row r="340" spans="14:17" ht="15.75" customHeight="1" x14ac:dyDescent="0.25">
      <c r="N340" s="11"/>
      <c r="O340" s="11"/>
      <c r="P340" s="11"/>
      <c r="Q340" s="11"/>
    </row>
    <row r="341" spans="14:17" ht="15.75" customHeight="1" x14ac:dyDescent="0.25">
      <c r="N341" s="11"/>
      <c r="O341" s="11"/>
      <c r="P341" s="11"/>
      <c r="Q341" s="11"/>
    </row>
    <row r="342" spans="14:17" ht="15.75" customHeight="1" x14ac:dyDescent="0.25">
      <c r="N342" s="11"/>
      <c r="O342" s="11"/>
      <c r="P342" s="11"/>
      <c r="Q342" s="11"/>
    </row>
    <row r="343" spans="14:17" ht="15.75" customHeight="1" x14ac:dyDescent="0.25">
      <c r="N343" s="11"/>
      <c r="O343" s="11"/>
      <c r="P343" s="11"/>
      <c r="Q343" s="11"/>
    </row>
    <row r="344" spans="14:17" ht="15.75" customHeight="1" x14ac:dyDescent="0.25">
      <c r="N344" s="11"/>
      <c r="O344" s="11"/>
      <c r="P344" s="11"/>
      <c r="Q344" s="11"/>
    </row>
    <row r="345" spans="14:17" ht="15.75" customHeight="1" x14ac:dyDescent="0.25">
      <c r="N345" s="11"/>
      <c r="O345" s="11"/>
      <c r="P345" s="11"/>
      <c r="Q345" s="11"/>
    </row>
    <row r="346" spans="14:17" ht="15.75" customHeight="1" x14ac:dyDescent="0.25">
      <c r="N346" s="11"/>
      <c r="O346" s="11"/>
      <c r="P346" s="11"/>
      <c r="Q346" s="11"/>
    </row>
    <row r="347" spans="14:17" ht="15.75" customHeight="1" x14ac:dyDescent="0.25">
      <c r="N347" s="11"/>
      <c r="O347" s="11"/>
      <c r="P347" s="11"/>
      <c r="Q347" s="11"/>
    </row>
    <row r="348" spans="14:17" ht="15.75" customHeight="1" x14ac:dyDescent="0.25">
      <c r="N348" s="11"/>
      <c r="O348" s="11"/>
      <c r="P348" s="11"/>
      <c r="Q348" s="11"/>
    </row>
    <row r="349" spans="14:17" ht="15.75" customHeight="1" x14ac:dyDescent="0.25">
      <c r="N349" s="11"/>
      <c r="O349" s="11"/>
      <c r="P349" s="11"/>
      <c r="Q349" s="11"/>
    </row>
    <row r="350" spans="14:17" ht="15.75" customHeight="1" x14ac:dyDescent="0.25">
      <c r="N350" s="11"/>
      <c r="O350" s="11"/>
      <c r="P350" s="11"/>
      <c r="Q350" s="11"/>
    </row>
    <row r="351" spans="14:17" ht="15.75" customHeight="1" x14ac:dyDescent="0.25">
      <c r="N351" s="11"/>
      <c r="O351" s="11"/>
      <c r="P351" s="11"/>
      <c r="Q351" s="11"/>
    </row>
    <row r="352" spans="14:17" ht="15.75" customHeight="1" x14ac:dyDescent="0.25">
      <c r="N352" s="11"/>
      <c r="O352" s="11"/>
      <c r="P352" s="11"/>
      <c r="Q352" s="11"/>
    </row>
    <row r="353" spans="14:17" ht="15.75" customHeight="1" x14ac:dyDescent="0.25">
      <c r="N353" s="11"/>
      <c r="O353" s="11"/>
      <c r="P353" s="11"/>
      <c r="Q353" s="11"/>
    </row>
    <row r="354" spans="14:17" ht="15.75" customHeight="1" x14ac:dyDescent="0.25">
      <c r="N354" s="11"/>
      <c r="O354" s="11"/>
      <c r="P354" s="11"/>
      <c r="Q354" s="11"/>
    </row>
    <row r="355" spans="14:17" ht="15.75" customHeight="1" x14ac:dyDescent="0.25">
      <c r="N355" s="11"/>
      <c r="O355" s="11"/>
      <c r="P355" s="11"/>
      <c r="Q355" s="11"/>
    </row>
    <row r="356" spans="14:17" ht="15.75" customHeight="1" x14ac:dyDescent="0.25">
      <c r="N356" s="11"/>
      <c r="O356" s="11"/>
      <c r="P356" s="11"/>
      <c r="Q356" s="11"/>
    </row>
    <row r="357" spans="14:17" ht="15.75" customHeight="1" x14ac:dyDescent="0.25">
      <c r="N357" s="11"/>
      <c r="O357" s="11"/>
      <c r="P357" s="11"/>
      <c r="Q357" s="11"/>
    </row>
    <row r="358" spans="14:17" ht="15.75" customHeight="1" x14ac:dyDescent="0.25">
      <c r="N358" s="11"/>
      <c r="O358" s="11"/>
      <c r="P358" s="11"/>
      <c r="Q358" s="11"/>
    </row>
    <row r="359" spans="14:17" ht="15.75" customHeight="1" x14ac:dyDescent="0.25">
      <c r="N359" s="11"/>
      <c r="O359" s="11"/>
      <c r="P359" s="11"/>
      <c r="Q359" s="11"/>
    </row>
    <row r="360" spans="14:17" ht="15.75" customHeight="1" x14ac:dyDescent="0.25">
      <c r="N360" s="11"/>
      <c r="O360" s="11"/>
      <c r="P360" s="11"/>
      <c r="Q360" s="11"/>
    </row>
    <row r="361" spans="14:17" ht="15.75" customHeight="1" x14ac:dyDescent="0.25">
      <c r="N361" s="11"/>
      <c r="O361" s="11"/>
      <c r="P361" s="11"/>
      <c r="Q361" s="11"/>
    </row>
    <row r="362" spans="14:17" ht="15.75" customHeight="1" x14ac:dyDescent="0.25">
      <c r="N362" s="11"/>
      <c r="O362" s="11"/>
      <c r="P362" s="11"/>
      <c r="Q362" s="11"/>
    </row>
    <row r="363" spans="14:17" ht="15.75" customHeight="1" x14ac:dyDescent="0.25">
      <c r="N363" s="11"/>
      <c r="O363" s="11"/>
      <c r="P363" s="11"/>
      <c r="Q363" s="11"/>
    </row>
    <row r="364" spans="14:17" ht="15.75" customHeight="1" x14ac:dyDescent="0.25">
      <c r="N364" s="11"/>
      <c r="O364" s="11"/>
      <c r="P364" s="11"/>
      <c r="Q364" s="11"/>
    </row>
    <row r="365" spans="14:17" ht="15.75" customHeight="1" x14ac:dyDescent="0.25">
      <c r="N365" s="11"/>
      <c r="O365" s="11"/>
      <c r="P365" s="11"/>
      <c r="Q365" s="11"/>
    </row>
    <row r="366" spans="14:17" ht="15.75" customHeight="1" x14ac:dyDescent="0.25">
      <c r="N366" s="11"/>
      <c r="O366" s="11"/>
      <c r="P366" s="11"/>
      <c r="Q366" s="11"/>
    </row>
    <row r="367" spans="14:17" ht="15.75" customHeight="1" x14ac:dyDescent="0.25">
      <c r="N367" s="11"/>
      <c r="O367" s="11"/>
      <c r="P367" s="11"/>
      <c r="Q367" s="11"/>
    </row>
    <row r="368" spans="14:17" ht="15.75" customHeight="1" x14ac:dyDescent="0.25">
      <c r="N368" s="11"/>
      <c r="O368" s="11"/>
      <c r="P368" s="11"/>
      <c r="Q368" s="11"/>
    </row>
    <row r="369" spans="14:17" ht="15.75" customHeight="1" x14ac:dyDescent="0.25">
      <c r="N369" s="11"/>
      <c r="O369" s="11"/>
      <c r="P369" s="11"/>
      <c r="Q369" s="11"/>
    </row>
    <row r="370" spans="14:17" ht="15.75" customHeight="1" x14ac:dyDescent="0.25">
      <c r="N370" s="11"/>
      <c r="O370" s="11"/>
      <c r="P370" s="11"/>
      <c r="Q370" s="11"/>
    </row>
    <row r="371" spans="14:17" ht="15.75" customHeight="1" x14ac:dyDescent="0.25">
      <c r="N371" s="11"/>
      <c r="O371" s="11"/>
      <c r="P371" s="11"/>
      <c r="Q371" s="11"/>
    </row>
    <row r="372" spans="14:17" ht="15.75" customHeight="1" x14ac:dyDescent="0.25">
      <c r="N372" s="11"/>
      <c r="O372" s="11"/>
      <c r="P372" s="11"/>
      <c r="Q372" s="11"/>
    </row>
    <row r="373" spans="14:17" ht="15.75" customHeight="1" x14ac:dyDescent="0.25">
      <c r="N373" s="11"/>
      <c r="O373" s="11"/>
      <c r="P373" s="11"/>
      <c r="Q373" s="11"/>
    </row>
    <row r="374" spans="14:17" ht="15.75" customHeight="1" x14ac:dyDescent="0.25">
      <c r="N374" s="11"/>
      <c r="O374" s="11"/>
      <c r="P374" s="11"/>
      <c r="Q374" s="11"/>
    </row>
    <row r="375" spans="14:17" ht="15.75" customHeight="1" x14ac:dyDescent="0.25">
      <c r="N375" s="11"/>
      <c r="O375" s="11"/>
      <c r="P375" s="11"/>
      <c r="Q375" s="11"/>
    </row>
    <row r="376" spans="14:17" ht="15.75" customHeight="1" x14ac:dyDescent="0.25">
      <c r="N376" s="11"/>
      <c r="O376" s="11"/>
      <c r="P376" s="11"/>
      <c r="Q376" s="11"/>
    </row>
    <row r="377" spans="14:17" ht="15.75" customHeight="1" x14ac:dyDescent="0.25">
      <c r="N377" s="11"/>
      <c r="O377" s="11"/>
      <c r="P377" s="11"/>
      <c r="Q377" s="11"/>
    </row>
    <row r="378" spans="14:17" ht="15.75" customHeight="1" x14ac:dyDescent="0.25">
      <c r="N378" s="11"/>
      <c r="O378" s="11"/>
      <c r="P378" s="11"/>
      <c r="Q378" s="11"/>
    </row>
    <row r="379" spans="14:17" ht="15.75" customHeight="1" x14ac:dyDescent="0.25">
      <c r="N379" s="11"/>
      <c r="O379" s="11"/>
      <c r="P379" s="11"/>
      <c r="Q379" s="11"/>
    </row>
    <row r="380" spans="14:17" ht="15.75" customHeight="1" x14ac:dyDescent="0.25">
      <c r="N380" s="11"/>
      <c r="O380" s="11"/>
      <c r="P380" s="11"/>
      <c r="Q380" s="11"/>
    </row>
    <row r="381" spans="14:17" ht="15.75" customHeight="1" x14ac:dyDescent="0.25">
      <c r="N381" s="11"/>
      <c r="O381" s="11"/>
      <c r="P381" s="11"/>
      <c r="Q381" s="11"/>
    </row>
    <row r="382" spans="14:17" ht="15.75" customHeight="1" x14ac:dyDescent="0.25">
      <c r="N382" s="11"/>
      <c r="O382" s="11"/>
      <c r="P382" s="11"/>
      <c r="Q382" s="11"/>
    </row>
    <row r="383" spans="14:17" ht="15.75" customHeight="1" x14ac:dyDescent="0.25">
      <c r="N383" s="11"/>
      <c r="O383" s="11"/>
      <c r="P383" s="11"/>
      <c r="Q383" s="11"/>
    </row>
    <row r="384" spans="14:17" ht="15.75" customHeight="1" x14ac:dyDescent="0.25">
      <c r="N384" s="11"/>
      <c r="O384" s="11"/>
      <c r="P384" s="11"/>
      <c r="Q384" s="11"/>
    </row>
    <row r="385" spans="14:17" ht="15.75" customHeight="1" x14ac:dyDescent="0.25">
      <c r="N385" s="11"/>
      <c r="O385" s="11"/>
      <c r="P385" s="11"/>
      <c r="Q385" s="11"/>
    </row>
    <row r="386" spans="14:17" ht="15.75" customHeight="1" x14ac:dyDescent="0.25">
      <c r="N386" s="11"/>
      <c r="O386" s="11"/>
      <c r="P386" s="11"/>
      <c r="Q386" s="11"/>
    </row>
    <row r="387" spans="14:17" ht="15.75" customHeight="1" x14ac:dyDescent="0.25">
      <c r="N387" s="11"/>
      <c r="O387" s="11"/>
      <c r="P387" s="11"/>
      <c r="Q387" s="11"/>
    </row>
    <row r="388" spans="14:17" ht="15.75" customHeight="1" x14ac:dyDescent="0.25">
      <c r="N388" s="11"/>
      <c r="O388" s="11"/>
      <c r="P388" s="11"/>
      <c r="Q388" s="11"/>
    </row>
    <row r="389" spans="14:17" ht="15.75" customHeight="1" x14ac:dyDescent="0.25">
      <c r="N389" s="11"/>
      <c r="O389" s="11"/>
      <c r="P389" s="11"/>
      <c r="Q389" s="11"/>
    </row>
    <row r="390" spans="14:17" ht="15.75" customHeight="1" x14ac:dyDescent="0.25">
      <c r="N390" s="11"/>
      <c r="O390" s="11"/>
      <c r="P390" s="11"/>
      <c r="Q390" s="11"/>
    </row>
    <row r="391" spans="14:17" ht="15.75" customHeight="1" x14ac:dyDescent="0.25">
      <c r="N391" s="11"/>
      <c r="O391" s="11"/>
      <c r="P391" s="11"/>
      <c r="Q391" s="11"/>
    </row>
    <row r="392" spans="14:17" ht="15.75" customHeight="1" x14ac:dyDescent="0.25">
      <c r="N392" s="11"/>
      <c r="O392" s="11"/>
      <c r="P392" s="11"/>
      <c r="Q392" s="11"/>
    </row>
    <row r="393" spans="14:17" ht="15.75" customHeight="1" x14ac:dyDescent="0.25">
      <c r="N393" s="11"/>
      <c r="O393" s="11"/>
      <c r="P393" s="11"/>
      <c r="Q393" s="11"/>
    </row>
    <row r="394" spans="14:17" ht="15.75" customHeight="1" x14ac:dyDescent="0.25">
      <c r="N394" s="11"/>
      <c r="O394" s="11"/>
      <c r="P394" s="11"/>
      <c r="Q394" s="11"/>
    </row>
    <row r="395" spans="14:17" ht="15.75" customHeight="1" x14ac:dyDescent="0.25">
      <c r="N395" s="11"/>
      <c r="O395" s="11"/>
      <c r="P395" s="11"/>
      <c r="Q395" s="11"/>
    </row>
    <row r="396" spans="14:17" ht="15.75" customHeight="1" x14ac:dyDescent="0.25">
      <c r="N396" s="11"/>
      <c r="O396" s="11"/>
      <c r="P396" s="11"/>
      <c r="Q396" s="11"/>
    </row>
    <row r="397" spans="14:17" ht="15.75" customHeight="1" x14ac:dyDescent="0.25">
      <c r="N397" s="11"/>
      <c r="O397" s="11"/>
      <c r="P397" s="11"/>
      <c r="Q397" s="11"/>
    </row>
    <row r="398" spans="14:17" ht="15.75" customHeight="1" x14ac:dyDescent="0.25">
      <c r="N398" s="11"/>
      <c r="O398" s="11"/>
      <c r="P398" s="11"/>
      <c r="Q398" s="11"/>
    </row>
    <row r="399" spans="14:17" ht="15.75" customHeight="1" x14ac:dyDescent="0.25">
      <c r="N399" s="11"/>
      <c r="O399" s="11"/>
      <c r="P399" s="11"/>
      <c r="Q399" s="11"/>
    </row>
    <row r="400" spans="14:17" ht="15.75" customHeight="1" x14ac:dyDescent="0.25">
      <c r="N400" s="11"/>
      <c r="O400" s="11"/>
      <c r="P400" s="11"/>
      <c r="Q400" s="11"/>
    </row>
    <row r="401" spans="14:17" ht="15.75" customHeight="1" x14ac:dyDescent="0.25">
      <c r="N401" s="11"/>
      <c r="O401" s="11"/>
      <c r="P401" s="11"/>
      <c r="Q401" s="11"/>
    </row>
    <row r="402" spans="14:17" ht="15.75" customHeight="1" x14ac:dyDescent="0.25">
      <c r="N402" s="11"/>
      <c r="O402" s="11"/>
      <c r="P402" s="11"/>
      <c r="Q402" s="11"/>
    </row>
    <row r="403" spans="14:17" ht="15.75" customHeight="1" x14ac:dyDescent="0.25">
      <c r="N403" s="11"/>
      <c r="O403" s="11"/>
      <c r="P403" s="11"/>
      <c r="Q403" s="11"/>
    </row>
    <row r="404" spans="14:17" ht="15.75" customHeight="1" x14ac:dyDescent="0.25">
      <c r="N404" s="11"/>
      <c r="O404" s="11"/>
      <c r="P404" s="11"/>
      <c r="Q404" s="11"/>
    </row>
    <row r="405" spans="14:17" ht="15.75" customHeight="1" x14ac:dyDescent="0.25">
      <c r="N405" s="11"/>
      <c r="O405" s="11"/>
      <c r="P405" s="11"/>
      <c r="Q405" s="11"/>
    </row>
    <row r="406" spans="14:17" ht="15.75" customHeight="1" x14ac:dyDescent="0.25">
      <c r="N406" s="11"/>
      <c r="O406" s="11"/>
      <c r="P406" s="11"/>
      <c r="Q406" s="11"/>
    </row>
    <row r="407" spans="14:17" ht="15.75" customHeight="1" x14ac:dyDescent="0.25">
      <c r="N407" s="11"/>
      <c r="O407" s="11"/>
      <c r="P407" s="11"/>
      <c r="Q407" s="11"/>
    </row>
    <row r="408" spans="14:17" ht="15.75" customHeight="1" x14ac:dyDescent="0.25">
      <c r="N408" s="11"/>
      <c r="O408" s="11"/>
      <c r="P408" s="11"/>
      <c r="Q408" s="11"/>
    </row>
    <row r="409" spans="14:17" ht="15.75" customHeight="1" x14ac:dyDescent="0.25">
      <c r="N409" s="11"/>
      <c r="O409" s="11"/>
      <c r="P409" s="11"/>
      <c r="Q409" s="11"/>
    </row>
    <row r="410" spans="14:17" ht="15.75" customHeight="1" x14ac:dyDescent="0.25">
      <c r="N410" s="11"/>
      <c r="O410" s="11"/>
      <c r="P410" s="11"/>
      <c r="Q410" s="11"/>
    </row>
    <row r="411" spans="14:17" ht="15.75" customHeight="1" x14ac:dyDescent="0.25">
      <c r="N411" s="11"/>
      <c r="O411" s="11"/>
      <c r="P411" s="11"/>
      <c r="Q411" s="11"/>
    </row>
    <row r="412" spans="14:17" ht="15.75" customHeight="1" x14ac:dyDescent="0.25">
      <c r="N412" s="11"/>
      <c r="O412" s="11"/>
      <c r="P412" s="11"/>
      <c r="Q412" s="11"/>
    </row>
    <row r="413" spans="14:17" ht="15.75" customHeight="1" x14ac:dyDescent="0.25">
      <c r="N413" s="11"/>
      <c r="O413" s="11"/>
      <c r="P413" s="11"/>
      <c r="Q413" s="11"/>
    </row>
    <row r="414" spans="14:17" ht="15.75" customHeight="1" x14ac:dyDescent="0.25">
      <c r="N414" s="11"/>
      <c r="O414" s="11"/>
      <c r="P414" s="11"/>
      <c r="Q414" s="11"/>
    </row>
    <row r="415" spans="14:17" ht="15.75" customHeight="1" x14ac:dyDescent="0.25">
      <c r="N415" s="11"/>
      <c r="O415" s="11"/>
      <c r="P415" s="11"/>
      <c r="Q415" s="11"/>
    </row>
    <row r="416" spans="14:17" ht="15.75" customHeight="1" x14ac:dyDescent="0.25">
      <c r="N416" s="11"/>
      <c r="O416" s="11"/>
      <c r="P416" s="11"/>
      <c r="Q416" s="11"/>
    </row>
    <row r="417" spans="14:17" ht="15.75" customHeight="1" x14ac:dyDescent="0.25">
      <c r="N417" s="11"/>
      <c r="O417" s="11"/>
      <c r="P417" s="11"/>
      <c r="Q417" s="11"/>
    </row>
    <row r="418" spans="14:17" ht="15.75" customHeight="1" x14ac:dyDescent="0.25">
      <c r="N418" s="11"/>
      <c r="O418" s="11"/>
      <c r="P418" s="11"/>
      <c r="Q418" s="11"/>
    </row>
    <row r="419" spans="14:17" ht="15.75" customHeight="1" x14ac:dyDescent="0.25">
      <c r="N419" s="11"/>
      <c r="O419" s="11"/>
      <c r="P419" s="11"/>
      <c r="Q419" s="11"/>
    </row>
    <row r="420" spans="14:17" ht="15.75" customHeight="1" x14ac:dyDescent="0.25">
      <c r="N420" s="11"/>
      <c r="O420" s="11"/>
      <c r="P420" s="11"/>
      <c r="Q420" s="11"/>
    </row>
    <row r="421" spans="14:17" ht="15.75" customHeight="1" x14ac:dyDescent="0.25">
      <c r="N421" s="11"/>
      <c r="O421" s="11"/>
      <c r="P421" s="11"/>
      <c r="Q421" s="11"/>
    </row>
    <row r="422" spans="14:17" ht="15.75" customHeight="1" x14ac:dyDescent="0.25">
      <c r="N422" s="11"/>
      <c r="O422" s="11"/>
      <c r="P422" s="11"/>
      <c r="Q422" s="11"/>
    </row>
    <row r="423" spans="14:17" ht="15.75" customHeight="1" x14ac:dyDescent="0.25">
      <c r="N423" s="11"/>
      <c r="O423" s="11"/>
      <c r="P423" s="11"/>
      <c r="Q423" s="11"/>
    </row>
    <row r="424" spans="14:17" ht="15.75" customHeight="1" x14ac:dyDescent="0.25">
      <c r="N424" s="11"/>
      <c r="O424" s="11"/>
      <c r="P424" s="11"/>
      <c r="Q424" s="11"/>
    </row>
    <row r="425" spans="14:17" ht="15.75" customHeight="1" x14ac:dyDescent="0.25">
      <c r="N425" s="11"/>
      <c r="O425" s="11"/>
      <c r="P425" s="11"/>
      <c r="Q425" s="11"/>
    </row>
    <row r="426" spans="14:17" ht="15.75" customHeight="1" x14ac:dyDescent="0.25">
      <c r="N426" s="11"/>
      <c r="O426" s="11"/>
      <c r="P426" s="11"/>
      <c r="Q426" s="11"/>
    </row>
    <row r="427" spans="14:17" ht="15.75" customHeight="1" x14ac:dyDescent="0.25">
      <c r="N427" s="11"/>
      <c r="O427" s="11"/>
      <c r="P427" s="11"/>
      <c r="Q427" s="11"/>
    </row>
    <row r="428" spans="14:17" ht="15.75" customHeight="1" x14ac:dyDescent="0.25">
      <c r="N428" s="11"/>
      <c r="O428" s="11"/>
      <c r="P428" s="11"/>
      <c r="Q428" s="11"/>
    </row>
    <row r="429" spans="14:17" ht="15.75" customHeight="1" x14ac:dyDescent="0.25">
      <c r="N429" s="11"/>
      <c r="O429" s="11"/>
      <c r="P429" s="11"/>
      <c r="Q429" s="11"/>
    </row>
    <row r="430" spans="14:17" ht="15.75" customHeight="1" x14ac:dyDescent="0.25">
      <c r="N430" s="11"/>
      <c r="O430" s="11"/>
      <c r="P430" s="11"/>
      <c r="Q430" s="11"/>
    </row>
    <row r="431" spans="14:17" ht="15.75" customHeight="1" x14ac:dyDescent="0.25">
      <c r="N431" s="11"/>
      <c r="O431" s="11"/>
      <c r="P431" s="11"/>
      <c r="Q431" s="11"/>
    </row>
    <row r="432" spans="14:17" ht="15.75" customHeight="1" x14ac:dyDescent="0.25">
      <c r="N432" s="11"/>
      <c r="O432" s="11"/>
      <c r="P432" s="11"/>
      <c r="Q432" s="11"/>
    </row>
    <row r="433" spans="14:17" ht="15.75" customHeight="1" x14ac:dyDescent="0.25">
      <c r="N433" s="11"/>
      <c r="O433" s="11"/>
      <c r="P433" s="11"/>
      <c r="Q433" s="11"/>
    </row>
    <row r="434" spans="14:17" ht="15.75" customHeight="1" x14ac:dyDescent="0.25">
      <c r="N434" s="11"/>
      <c r="O434" s="11"/>
      <c r="P434" s="11"/>
      <c r="Q434" s="11"/>
    </row>
    <row r="435" spans="14:17" ht="15.75" customHeight="1" x14ac:dyDescent="0.25">
      <c r="N435" s="11"/>
      <c r="O435" s="11"/>
      <c r="P435" s="11"/>
      <c r="Q435" s="11"/>
    </row>
    <row r="436" spans="14:17" ht="15.75" customHeight="1" x14ac:dyDescent="0.25">
      <c r="N436" s="11"/>
      <c r="O436" s="11"/>
      <c r="P436" s="11"/>
      <c r="Q436" s="11"/>
    </row>
    <row r="437" spans="14:17" ht="15.75" customHeight="1" x14ac:dyDescent="0.25">
      <c r="N437" s="11"/>
      <c r="O437" s="11"/>
      <c r="P437" s="11"/>
      <c r="Q437" s="11"/>
    </row>
    <row r="438" spans="14:17" ht="15.75" customHeight="1" x14ac:dyDescent="0.25">
      <c r="N438" s="11"/>
      <c r="O438" s="11"/>
      <c r="P438" s="11"/>
      <c r="Q438" s="11"/>
    </row>
    <row r="439" spans="14:17" ht="15.75" customHeight="1" x14ac:dyDescent="0.25">
      <c r="N439" s="11"/>
      <c r="O439" s="11"/>
      <c r="P439" s="11"/>
      <c r="Q439" s="11"/>
    </row>
    <row r="440" spans="14:17" ht="15.75" customHeight="1" x14ac:dyDescent="0.25">
      <c r="N440" s="11"/>
      <c r="O440" s="11"/>
      <c r="P440" s="11"/>
      <c r="Q440" s="11"/>
    </row>
    <row r="441" spans="14:17" ht="15.75" customHeight="1" x14ac:dyDescent="0.25">
      <c r="N441" s="11"/>
      <c r="O441" s="11"/>
      <c r="P441" s="11"/>
      <c r="Q441" s="11"/>
    </row>
    <row r="442" spans="14:17" ht="15.75" customHeight="1" x14ac:dyDescent="0.25">
      <c r="N442" s="11"/>
      <c r="O442" s="11"/>
      <c r="P442" s="11"/>
      <c r="Q442" s="11"/>
    </row>
    <row r="443" spans="14:17" ht="15.75" customHeight="1" x14ac:dyDescent="0.25">
      <c r="N443" s="11"/>
      <c r="O443" s="11"/>
      <c r="P443" s="11"/>
      <c r="Q443" s="11"/>
    </row>
    <row r="444" spans="14:17" ht="15.75" customHeight="1" x14ac:dyDescent="0.25">
      <c r="N444" s="11"/>
      <c r="O444" s="11"/>
      <c r="P444" s="11"/>
      <c r="Q444" s="11"/>
    </row>
    <row r="445" spans="14:17" ht="15.75" customHeight="1" x14ac:dyDescent="0.25">
      <c r="N445" s="11"/>
      <c r="O445" s="11"/>
      <c r="P445" s="11"/>
      <c r="Q445" s="11"/>
    </row>
    <row r="446" spans="14:17" ht="15.75" customHeight="1" x14ac:dyDescent="0.25">
      <c r="N446" s="11"/>
      <c r="O446" s="11"/>
      <c r="P446" s="11"/>
      <c r="Q446" s="11"/>
    </row>
    <row r="447" spans="14:17" ht="15.75" customHeight="1" x14ac:dyDescent="0.25">
      <c r="N447" s="11"/>
      <c r="O447" s="11"/>
      <c r="P447" s="11"/>
      <c r="Q447" s="11"/>
    </row>
    <row r="448" spans="14:17" ht="15.75" customHeight="1" x14ac:dyDescent="0.25">
      <c r="N448" s="11"/>
      <c r="O448" s="11"/>
      <c r="P448" s="11"/>
      <c r="Q448" s="11"/>
    </row>
    <row r="449" spans="14:17" ht="15.75" customHeight="1" x14ac:dyDescent="0.25">
      <c r="N449" s="11"/>
      <c r="O449" s="11"/>
      <c r="P449" s="11"/>
      <c r="Q449" s="11"/>
    </row>
    <row r="450" spans="14:17" ht="15.75" customHeight="1" x14ac:dyDescent="0.25">
      <c r="N450" s="11"/>
      <c r="O450" s="11"/>
      <c r="P450" s="11"/>
      <c r="Q450" s="11"/>
    </row>
    <row r="451" spans="14:17" ht="15.75" customHeight="1" x14ac:dyDescent="0.25">
      <c r="N451" s="11"/>
      <c r="O451" s="11"/>
      <c r="P451" s="11"/>
      <c r="Q451" s="11"/>
    </row>
    <row r="452" spans="14:17" ht="15.75" customHeight="1" x14ac:dyDescent="0.25">
      <c r="N452" s="11"/>
      <c r="O452" s="11"/>
      <c r="P452" s="11"/>
      <c r="Q452" s="11"/>
    </row>
    <row r="453" spans="14:17" ht="15.75" customHeight="1" x14ac:dyDescent="0.25">
      <c r="N453" s="11"/>
      <c r="O453" s="11"/>
      <c r="P453" s="11"/>
      <c r="Q453" s="11"/>
    </row>
    <row r="454" spans="14:17" ht="15.75" customHeight="1" x14ac:dyDescent="0.25">
      <c r="N454" s="11"/>
      <c r="O454" s="11"/>
      <c r="P454" s="11"/>
      <c r="Q454" s="11"/>
    </row>
    <row r="455" spans="14:17" ht="15.75" customHeight="1" x14ac:dyDescent="0.25">
      <c r="N455" s="11"/>
      <c r="O455" s="11"/>
      <c r="P455" s="11"/>
      <c r="Q455" s="11"/>
    </row>
    <row r="456" spans="14:17" ht="15.75" customHeight="1" x14ac:dyDescent="0.25">
      <c r="N456" s="11"/>
      <c r="O456" s="11"/>
      <c r="P456" s="11"/>
      <c r="Q456" s="11"/>
    </row>
    <row r="457" spans="14:17" ht="15.75" customHeight="1" x14ac:dyDescent="0.25">
      <c r="N457" s="11"/>
      <c r="O457" s="11"/>
      <c r="P457" s="11"/>
      <c r="Q457" s="11"/>
    </row>
    <row r="458" spans="14:17" ht="15.75" customHeight="1" x14ac:dyDescent="0.25">
      <c r="N458" s="11"/>
      <c r="O458" s="11"/>
      <c r="P458" s="11"/>
      <c r="Q458" s="11"/>
    </row>
    <row r="459" spans="14:17" ht="15.75" customHeight="1" x14ac:dyDescent="0.25">
      <c r="N459" s="11"/>
      <c r="O459" s="11"/>
      <c r="P459" s="11"/>
      <c r="Q459" s="11"/>
    </row>
    <row r="460" spans="14:17" ht="15.75" customHeight="1" x14ac:dyDescent="0.25">
      <c r="N460" s="11"/>
      <c r="O460" s="11"/>
      <c r="P460" s="11"/>
      <c r="Q460" s="11"/>
    </row>
    <row r="461" spans="14:17" ht="15.75" customHeight="1" x14ac:dyDescent="0.25">
      <c r="N461" s="11"/>
      <c r="O461" s="11"/>
      <c r="P461" s="11"/>
      <c r="Q461" s="11"/>
    </row>
    <row r="462" spans="14:17" ht="15.75" customHeight="1" x14ac:dyDescent="0.25">
      <c r="N462" s="11"/>
      <c r="O462" s="11"/>
      <c r="P462" s="11"/>
      <c r="Q462" s="11"/>
    </row>
    <row r="463" spans="14:17" ht="15.75" customHeight="1" x14ac:dyDescent="0.25">
      <c r="N463" s="11"/>
      <c r="O463" s="11"/>
      <c r="P463" s="11"/>
      <c r="Q463" s="11"/>
    </row>
    <row r="464" spans="14:17" ht="15.75" customHeight="1" x14ac:dyDescent="0.25">
      <c r="N464" s="11"/>
      <c r="O464" s="11"/>
      <c r="P464" s="11"/>
      <c r="Q464" s="11"/>
    </row>
    <row r="465" spans="14:17" ht="15.75" customHeight="1" x14ac:dyDescent="0.25">
      <c r="N465" s="11"/>
      <c r="O465" s="11"/>
      <c r="P465" s="11"/>
      <c r="Q465" s="11"/>
    </row>
    <row r="466" spans="14:17" ht="15.75" customHeight="1" x14ac:dyDescent="0.25">
      <c r="N466" s="11"/>
      <c r="O466" s="11"/>
      <c r="P466" s="11"/>
      <c r="Q466" s="11"/>
    </row>
    <row r="467" spans="14:17" ht="15.75" customHeight="1" x14ac:dyDescent="0.25">
      <c r="N467" s="11"/>
      <c r="O467" s="11"/>
      <c r="P467" s="11"/>
      <c r="Q467" s="11"/>
    </row>
    <row r="468" spans="14:17" ht="15.75" customHeight="1" x14ac:dyDescent="0.25">
      <c r="N468" s="11"/>
      <c r="O468" s="11"/>
      <c r="P468" s="11"/>
      <c r="Q468" s="11"/>
    </row>
    <row r="469" spans="14:17" ht="15.75" customHeight="1" x14ac:dyDescent="0.25">
      <c r="N469" s="11"/>
      <c r="O469" s="11"/>
      <c r="P469" s="11"/>
      <c r="Q469" s="11"/>
    </row>
    <row r="470" spans="14:17" ht="15.75" customHeight="1" x14ac:dyDescent="0.25">
      <c r="N470" s="11"/>
      <c r="O470" s="11"/>
      <c r="P470" s="11"/>
      <c r="Q470" s="11"/>
    </row>
    <row r="471" spans="14:17" ht="15.75" customHeight="1" x14ac:dyDescent="0.25">
      <c r="N471" s="11"/>
      <c r="O471" s="11"/>
      <c r="P471" s="11"/>
      <c r="Q471" s="11"/>
    </row>
    <row r="472" spans="14:17" ht="15.75" customHeight="1" x14ac:dyDescent="0.25">
      <c r="N472" s="11"/>
      <c r="O472" s="11"/>
      <c r="P472" s="11"/>
      <c r="Q472" s="11"/>
    </row>
    <row r="473" spans="14:17" ht="15.75" customHeight="1" x14ac:dyDescent="0.25">
      <c r="N473" s="11"/>
      <c r="O473" s="11"/>
      <c r="P473" s="11"/>
      <c r="Q473" s="11"/>
    </row>
    <row r="474" spans="14:17" ht="15.75" customHeight="1" x14ac:dyDescent="0.25">
      <c r="N474" s="11"/>
      <c r="O474" s="11"/>
      <c r="P474" s="11"/>
      <c r="Q474" s="11"/>
    </row>
    <row r="475" spans="14:17" ht="15.75" customHeight="1" x14ac:dyDescent="0.25">
      <c r="N475" s="11"/>
      <c r="O475" s="11"/>
      <c r="P475" s="11"/>
      <c r="Q475" s="11"/>
    </row>
    <row r="476" spans="14:17" ht="15.75" customHeight="1" x14ac:dyDescent="0.25">
      <c r="N476" s="11"/>
      <c r="O476" s="11"/>
      <c r="P476" s="11"/>
      <c r="Q476" s="11"/>
    </row>
    <row r="477" spans="14:17" ht="15.75" customHeight="1" x14ac:dyDescent="0.25">
      <c r="N477" s="11"/>
      <c r="O477" s="11"/>
      <c r="P477" s="11"/>
      <c r="Q477" s="11"/>
    </row>
    <row r="478" spans="14:17" ht="15.75" customHeight="1" x14ac:dyDescent="0.25">
      <c r="N478" s="11"/>
      <c r="O478" s="11"/>
      <c r="P478" s="11"/>
      <c r="Q478" s="11"/>
    </row>
    <row r="479" spans="14:17" ht="15.75" customHeight="1" x14ac:dyDescent="0.25">
      <c r="N479" s="11"/>
      <c r="O479" s="11"/>
      <c r="P479" s="11"/>
      <c r="Q479" s="11"/>
    </row>
    <row r="480" spans="14:17" ht="15.75" customHeight="1" x14ac:dyDescent="0.25">
      <c r="N480" s="11"/>
      <c r="O480" s="11"/>
      <c r="P480" s="11"/>
      <c r="Q480" s="11"/>
    </row>
    <row r="481" spans="14:17" ht="15.75" customHeight="1" x14ac:dyDescent="0.25">
      <c r="N481" s="11"/>
      <c r="O481" s="11"/>
      <c r="P481" s="11"/>
      <c r="Q481" s="11"/>
    </row>
    <row r="482" spans="14:17" ht="15.75" customHeight="1" x14ac:dyDescent="0.25">
      <c r="N482" s="11"/>
      <c r="O482" s="11"/>
      <c r="P482" s="11"/>
      <c r="Q482" s="11"/>
    </row>
    <row r="483" spans="14:17" ht="15.75" customHeight="1" x14ac:dyDescent="0.25">
      <c r="N483" s="11"/>
      <c r="O483" s="11"/>
      <c r="P483" s="11"/>
      <c r="Q483" s="11"/>
    </row>
    <row r="484" spans="14:17" ht="15.75" customHeight="1" x14ac:dyDescent="0.25">
      <c r="N484" s="11"/>
      <c r="O484" s="11"/>
      <c r="P484" s="11"/>
      <c r="Q484" s="11"/>
    </row>
    <row r="485" spans="14:17" ht="15.75" customHeight="1" x14ac:dyDescent="0.25">
      <c r="N485" s="11"/>
      <c r="O485" s="11"/>
      <c r="P485" s="11"/>
      <c r="Q485" s="11"/>
    </row>
    <row r="486" spans="14:17" ht="15.75" customHeight="1" x14ac:dyDescent="0.25">
      <c r="N486" s="11"/>
      <c r="O486" s="11"/>
      <c r="P486" s="11"/>
      <c r="Q486" s="11"/>
    </row>
    <row r="487" spans="14:17" ht="15.75" customHeight="1" x14ac:dyDescent="0.25">
      <c r="N487" s="11"/>
      <c r="O487" s="11"/>
      <c r="P487" s="11"/>
      <c r="Q487" s="11"/>
    </row>
    <row r="488" spans="14:17" ht="15.75" customHeight="1" x14ac:dyDescent="0.25">
      <c r="N488" s="11"/>
      <c r="O488" s="11"/>
      <c r="P488" s="11"/>
      <c r="Q488" s="11"/>
    </row>
    <row r="489" spans="14:17" ht="15.75" customHeight="1" x14ac:dyDescent="0.25">
      <c r="N489" s="11"/>
      <c r="O489" s="11"/>
      <c r="P489" s="11"/>
      <c r="Q489" s="11"/>
    </row>
    <row r="490" spans="14:17" ht="15.75" customHeight="1" x14ac:dyDescent="0.25">
      <c r="N490" s="11"/>
      <c r="O490" s="11"/>
      <c r="P490" s="11"/>
      <c r="Q490" s="11"/>
    </row>
    <row r="491" spans="14:17" ht="15.75" customHeight="1" x14ac:dyDescent="0.25">
      <c r="N491" s="11"/>
      <c r="O491" s="11"/>
      <c r="P491" s="11"/>
      <c r="Q491" s="11"/>
    </row>
    <row r="492" spans="14:17" ht="15.75" customHeight="1" x14ac:dyDescent="0.25">
      <c r="N492" s="11"/>
      <c r="O492" s="11"/>
      <c r="P492" s="11"/>
      <c r="Q492" s="11"/>
    </row>
    <row r="493" spans="14:17" ht="15.75" customHeight="1" x14ac:dyDescent="0.25">
      <c r="N493" s="11"/>
      <c r="O493" s="11"/>
      <c r="P493" s="11"/>
      <c r="Q493" s="11"/>
    </row>
    <row r="494" spans="14:17" ht="15.75" customHeight="1" x14ac:dyDescent="0.25">
      <c r="N494" s="11"/>
      <c r="O494" s="11"/>
      <c r="P494" s="11"/>
      <c r="Q494" s="11"/>
    </row>
    <row r="495" spans="14:17" ht="15.75" customHeight="1" x14ac:dyDescent="0.25">
      <c r="N495" s="11"/>
      <c r="O495" s="11"/>
      <c r="P495" s="11"/>
      <c r="Q495" s="11"/>
    </row>
    <row r="496" spans="14:17" ht="15.75" customHeight="1" x14ac:dyDescent="0.25">
      <c r="N496" s="11"/>
      <c r="O496" s="11"/>
      <c r="P496" s="11"/>
      <c r="Q496" s="11"/>
    </row>
    <row r="497" spans="14:17" ht="15.75" customHeight="1" x14ac:dyDescent="0.25">
      <c r="N497" s="11"/>
      <c r="O497" s="11"/>
      <c r="P497" s="11"/>
      <c r="Q497" s="11"/>
    </row>
    <row r="498" spans="14:17" ht="15.75" customHeight="1" x14ac:dyDescent="0.25">
      <c r="N498" s="11"/>
      <c r="O498" s="11"/>
      <c r="P498" s="11"/>
      <c r="Q498" s="11"/>
    </row>
    <row r="499" spans="14:17" ht="15.75" customHeight="1" x14ac:dyDescent="0.25">
      <c r="N499" s="11"/>
      <c r="O499" s="11"/>
      <c r="P499" s="11"/>
      <c r="Q499" s="11"/>
    </row>
    <row r="500" spans="14:17" ht="15.75" customHeight="1" x14ac:dyDescent="0.25">
      <c r="N500" s="11"/>
      <c r="O500" s="11"/>
      <c r="P500" s="11"/>
      <c r="Q500" s="11"/>
    </row>
    <row r="501" spans="14:17" ht="15.75" customHeight="1" x14ac:dyDescent="0.25">
      <c r="N501" s="11"/>
      <c r="O501" s="11"/>
      <c r="P501" s="11"/>
      <c r="Q501" s="11"/>
    </row>
    <row r="502" spans="14:17" ht="15.75" customHeight="1" x14ac:dyDescent="0.25">
      <c r="N502" s="11"/>
      <c r="O502" s="11"/>
      <c r="P502" s="11"/>
      <c r="Q502" s="11"/>
    </row>
    <row r="503" spans="14:17" ht="15.75" customHeight="1" x14ac:dyDescent="0.25">
      <c r="N503" s="11"/>
      <c r="O503" s="11"/>
      <c r="P503" s="11"/>
      <c r="Q503" s="11"/>
    </row>
    <row r="504" spans="14:17" ht="15.75" customHeight="1" x14ac:dyDescent="0.25">
      <c r="N504" s="11"/>
      <c r="O504" s="11"/>
      <c r="P504" s="11"/>
      <c r="Q504" s="11"/>
    </row>
    <row r="505" spans="14:17" ht="15.75" customHeight="1" x14ac:dyDescent="0.25">
      <c r="N505" s="11"/>
      <c r="O505" s="11"/>
      <c r="P505" s="11"/>
      <c r="Q505" s="11"/>
    </row>
    <row r="506" spans="14:17" ht="15.75" customHeight="1" x14ac:dyDescent="0.25">
      <c r="N506" s="11"/>
      <c r="O506" s="11"/>
      <c r="P506" s="11"/>
      <c r="Q506" s="11"/>
    </row>
    <row r="507" spans="14:17" ht="15.75" customHeight="1" x14ac:dyDescent="0.25">
      <c r="N507" s="11"/>
      <c r="O507" s="11"/>
      <c r="P507" s="11"/>
      <c r="Q507" s="11"/>
    </row>
    <row r="508" spans="14:17" ht="15.75" customHeight="1" x14ac:dyDescent="0.25">
      <c r="N508" s="11"/>
      <c r="O508" s="11"/>
      <c r="P508" s="11"/>
      <c r="Q508" s="11"/>
    </row>
    <row r="509" spans="14:17" ht="15.75" customHeight="1" x14ac:dyDescent="0.25">
      <c r="N509" s="11"/>
      <c r="O509" s="11"/>
      <c r="P509" s="11"/>
      <c r="Q509" s="11"/>
    </row>
    <row r="510" spans="14:17" ht="15.75" customHeight="1" x14ac:dyDescent="0.25">
      <c r="N510" s="11"/>
      <c r="O510" s="11"/>
      <c r="P510" s="11"/>
      <c r="Q510" s="11"/>
    </row>
    <row r="511" spans="14:17" ht="15.75" customHeight="1" x14ac:dyDescent="0.25">
      <c r="N511" s="11"/>
      <c r="O511" s="11"/>
      <c r="P511" s="11"/>
      <c r="Q511" s="11"/>
    </row>
    <row r="512" spans="14:17" ht="15.75" customHeight="1" x14ac:dyDescent="0.25">
      <c r="N512" s="11"/>
      <c r="O512" s="11"/>
      <c r="P512" s="11"/>
      <c r="Q512" s="11"/>
    </row>
    <row r="513" spans="14:17" ht="15.75" customHeight="1" x14ac:dyDescent="0.25">
      <c r="N513" s="11"/>
      <c r="O513" s="11"/>
      <c r="P513" s="11"/>
      <c r="Q513" s="11"/>
    </row>
    <row r="514" spans="14:17" ht="15.75" customHeight="1" x14ac:dyDescent="0.25">
      <c r="N514" s="11"/>
      <c r="O514" s="11"/>
      <c r="P514" s="11"/>
      <c r="Q514" s="11"/>
    </row>
    <row r="515" spans="14:17" ht="15.75" customHeight="1" x14ac:dyDescent="0.25">
      <c r="N515" s="11"/>
      <c r="O515" s="11"/>
      <c r="P515" s="11"/>
      <c r="Q515" s="11"/>
    </row>
    <row r="516" spans="14:17" ht="15.75" customHeight="1" x14ac:dyDescent="0.25">
      <c r="N516" s="11"/>
      <c r="O516" s="11"/>
      <c r="P516" s="11"/>
      <c r="Q516" s="11"/>
    </row>
    <row r="517" spans="14:17" ht="15.75" customHeight="1" x14ac:dyDescent="0.25">
      <c r="N517" s="11"/>
      <c r="O517" s="11"/>
      <c r="P517" s="11"/>
      <c r="Q517" s="11"/>
    </row>
    <row r="518" spans="14:17" ht="15.75" customHeight="1" x14ac:dyDescent="0.25">
      <c r="N518" s="11"/>
      <c r="O518" s="11"/>
      <c r="P518" s="11"/>
      <c r="Q518" s="11"/>
    </row>
    <row r="519" spans="14:17" ht="15.75" customHeight="1" x14ac:dyDescent="0.25">
      <c r="N519" s="11"/>
      <c r="O519" s="11"/>
      <c r="P519" s="11"/>
      <c r="Q519" s="11"/>
    </row>
    <row r="520" spans="14:17" ht="15.75" customHeight="1" x14ac:dyDescent="0.25">
      <c r="N520" s="11"/>
      <c r="O520" s="11"/>
      <c r="P520" s="11"/>
      <c r="Q520" s="11"/>
    </row>
    <row r="521" spans="14:17" ht="15.75" customHeight="1" x14ac:dyDescent="0.25">
      <c r="N521" s="11"/>
      <c r="O521" s="11"/>
      <c r="P521" s="11"/>
      <c r="Q521" s="11"/>
    </row>
    <row r="522" spans="14:17" ht="15.75" customHeight="1" x14ac:dyDescent="0.25">
      <c r="N522" s="11"/>
      <c r="O522" s="11"/>
      <c r="P522" s="11"/>
      <c r="Q522" s="11"/>
    </row>
    <row r="523" spans="14:17" ht="15.75" customHeight="1" x14ac:dyDescent="0.25">
      <c r="N523" s="11"/>
      <c r="O523" s="11"/>
      <c r="P523" s="11"/>
      <c r="Q523" s="11"/>
    </row>
    <row r="524" spans="14:17" ht="15.75" customHeight="1" x14ac:dyDescent="0.25">
      <c r="N524" s="11"/>
      <c r="O524" s="11"/>
      <c r="P524" s="11"/>
      <c r="Q524" s="11"/>
    </row>
    <row r="525" spans="14:17" ht="15.75" customHeight="1" x14ac:dyDescent="0.25">
      <c r="N525" s="11"/>
      <c r="O525" s="11"/>
      <c r="P525" s="11"/>
      <c r="Q525" s="11"/>
    </row>
    <row r="526" spans="14:17" ht="15.75" customHeight="1" x14ac:dyDescent="0.25">
      <c r="N526" s="11"/>
      <c r="O526" s="11"/>
      <c r="P526" s="11"/>
      <c r="Q526" s="11"/>
    </row>
    <row r="527" spans="14:17" ht="15.75" customHeight="1" x14ac:dyDescent="0.25">
      <c r="N527" s="11"/>
      <c r="O527" s="11"/>
      <c r="P527" s="11"/>
      <c r="Q527" s="11"/>
    </row>
    <row r="528" spans="14:17" ht="15.75" customHeight="1" x14ac:dyDescent="0.25">
      <c r="N528" s="11"/>
      <c r="O528" s="11"/>
      <c r="P528" s="11"/>
      <c r="Q528" s="11"/>
    </row>
    <row r="529" spans="14:17" ht="15.75" customHeight="1" x14ac:dyDescent="0.25">
      <c r="N529" s="11"/>
      <c r="O529" s="11"/>
      <c r="P529" s="11"/>
      <c r="Q529" s="11"/>
    </row>
    <row r="530" spans="14:17" ht="15.75" customHeight="1" x14ac:dyDescent="0.25">
      <c r="N530" s="11"/>
      <c r="O530" s="11"/>
      <c r="P530" s="11"/>
      <c r="Q530" s="11"/>
    </row>
    <row r="531" spans="14:17" ht="15.75" customHeight="1" x14ac:dyDescent="0.25">
      <c r="N531" s="11"/>
      <c r="O531" s="11"/>
      <c r="P531" s="11"/>
      <c r="Q531" s="11"/>
    </row>
    <row r="532" spans="14:17" ht="15.75" customHeight="1" x14ac:dyDescent="0.25">
      <c r="N532" s="11"/>
      <c r="O532" s="11"/>
      <c r="P532" s="11"/>
      <c r="Q532" s="11"/>
    </row>
    <row r="533" spans="14:17" ht="15.75" customHeight="1" x14ac:dyDescent="0.25">
      <c r="N533" s="11"/>
      <c r="O533" s="11"/>
      <c r="P533" s="11"/>
      <c r="Q533" s="11"/>
    </row>
    <row r="534" spans="14:17" ht="15.75" customHeight="1" x14ac:dyDescent="0.25">
      <c r="N534" s="11"/>
      <c r="O534" s="11"/>
      <c r="P534" s="11"/>
      <c r="Q534" s="11"/>
    </row>
    <row r="535" spans="14:17" ht="15.75" customHeight="1" x14ac:dyDescent="0.25">
      <c r="N535" s="11"/>
      <c r="O535" s="11"/>
      <c r="P535" s="11"/>
      <c r="Q535" s="11"/>
    </row>
    <row r="536" spans="14:17" ht="15.75" customHeight="1" x14ac:dyDescent="0.25">
      <c r="N536" s="11"/>
      <c r="O536" s="11"/>
      <c r="P536" s="11"/>
      <c r="Q536" s="11"/>
    </row>
    <row r="537" spans="14:17" ht="15.75" customHeight="1" x14ac:dyDescent="0.25">
      <c r="N537" s="11"/>
      <c r="O537" s="11"/>
      <c r="P537" s="11"/>
      <c r="Q537" s="11"/>
    </row>
    <row r="538" spans="14:17" ht="15.75" customHeight="1" x14ac:dyDescent="0.25">
      <c r="N538" s="11"/>
      <c r="O538" s="11"/>
      <c r="P538" s="11"/>
      <c r="Q538" s="11"/>
    </row>
    <row r="539" spans="14:17" ht="15.75" customHeight="1" x14ac:dyDescent="0.25">
      <c r="N539" s="11"/>
      <c r="O539" s="11"/>
      <c r="P539" s="11"/>
      <c r="Q539" s="11"/>
    </row>
    <row r="540" spans="14:17" ht="15.75" customHeight="1" x14ac:dyDescent="0.25">
      <c r="N540" s="11"/>
      <c r="O540" s="11"/>
      <c r="P540" s="11"/>
      <c r="Q540" s="11"/>
    </row>
    <row r="541" spans="14:17" ht="15.75" customHeight="1" x14ac:dyDescent="0.25">
      <c r="N541" s="11"/>
      <c r="O541" s="11"/>
      <c r="P541" s="11"/>
      <c r="Q541" s="11"/>
    </row>
    <row r="542" spans="14:17" ht="15.75" customHeight="1" x14ac:dyDescent="0.25">
      <c r="N542" s="11"/>
      <c r="O542" s="11"/>
      <c r="P542" s="11"/>
      <c r="Q542" s="11"/>
    </row>
    <row r="543" spans="14:17" ht="15.75" customHeight="1" x14ac:dyDescent="0.25">
      <c r="N543" s="11"/>
      <c r="O543" s="11"/>
      <c r="P543" s="11"/>
      <c r="Q543" s="11"/>
    </row>
    <row r="544" spans="14:17" ht="15.75" customHeight="1" x14ac:dyDescent="0.25">
      <c r="N544" s="11"/>
      <c r="O544" s="11"/>
      <c r="P544" s="11"/>
      <c r="Q544" s="11"/>
    </row>
    <row r="545" spans="14:17" ht="15.75" customHeight="1" x14ac:dyDescent="0.25">
      <c r="N545" s="11"/>
      <c r="O545" s="11"/>
      <c r="P545" s="11"/>
      <c r="Q545" s="11"/>
    </row>
    <row r="546" spans="14:17" ht="15.75" customHeight="1" x14ac:dyDescent="0.25">
      <c r="N546" s="11"/>
      <c r="O546" s="11"/>
      <c r="P546" s="11"/>
      <c r="Q546" s="11"/>
    </row>
    <row r="547" spans="14:17" ht="15.75" customHeight="1" x14ac:dyDescent="0.25">
      <c r="N547" s="11"/>
      <c r="O547" s="11"/>
      <c r="P547" s="11"/>
      <c r="Q547" s="11"/>
    </row>
    <row r="548" spans="14:17" ht="15.75" customHeight="1" x14ac:dyDescent="0.25">
      <c r="N548" s="11"/>
      <c r="O548" s="11"/>
      <c r="P548" s="11"/>
      <c r="Q548" s="11"/>
    </row>
    <row r="549" spans="14:17" ht="15.75" customHeight="1" x14ac:dyDescent="0.25">
      <c r="N549" s="11"/>
      <c r="O549" s="11"/>
      <c r="P549" s="11"/>
      <c r="Q549" s="11"/>
    </row>
    <row r="550" spans="14:17" ht="15.75" customHeight="1" x14ac:dyDescent="0.25">
      <c r="N550" s="11"/>
      <c r="O550" s="11"/>
      <c r="P550" s="11"/>
      <c r="Q550" s="11"/>
    </row>
    <row r="551" spans="14:17" ht="15.75" customHeight="1" x14ac:dyDescent="0.25">
      <c r="N551" s="11"/>
      <c r="O551" s="11"/>
      <c r="P551" s="11"/>
      <c r="Q551" s="11"/>
    </row>
    <row r="552" spans="14:17" ht="15.75" customHeight="1" x14ac:dyDescent="0.25">
      <c r="N552" s="11"/>
      <c r="O552" s="11"/>
      <c r="P552" s="11"/>
      <c r="Q552" s="11"/>
    </row>
    <row r="553" spans="14:17" ht="15.75" customHeight="1" x14ac:dyDescent="0.25">
      <c r="N553" s="11"/>
      <c r="O553" s="11"/>
      <c r="P553" s="11"/>
      <c r="Q553" s="11"/>
    </row>
    <row r="554" spans="14:17" ht="15.75" customHeight="1" x14ac:dyDescent="0.25">
      <c r="N554" s="11"/>
      <c r="O554" s="11"/>
      <c r="P554" s="11"/>
      <c r="Q554" s="11"/>
    </row>
    <row r="555" spans="14:17" ht="15.75" customHeight="1" x14ac:dyDescent="0.25">
      <c r="N555" s="11"/>
      <c r="O555" s="11"/>
      <c r="P555" s="11"/>
      <c r="Q555" s="11"/>
    </row>
    <row r="556" spans="14:17" ht="15.75" customHeight="1" x14ac:dyDescent="0.25">
      <c r="N556" s="11"/>
      <c r="O556" s="11"/>
      <c r="P556" s="11"/>
      <c r="Q556" s="11"/>
    </row>
    <row r="557" spans="14:17" ht="15.75" customHeight="1" x14ac:dyDescent="0.25">
      <c r="N557" s="11"/>
      <c r="O557" s="11"/>
      <c r="P557" s="11"/>
      <c r="Q557" s="11"/>
    </row>
    <row r="558" spans="14:17" ht="15.75" customHeight="1" x14ac:dyDescent="0.25">
      <c r="N558" s="11"/>
      <c r="O558" s="11"/>
      <c r="P558" s="11"/>
      <c r="Q558" s="11"/>
    </row>
    <row r="559" spans="14:17" ht="15.75" customHeight="1" x14ac:dyDescent="0.25">
      <c r="N559" s="11"/>
      <c r="O559" s="11"/>
      <c r="P559" s="11"/>
      <c r="Q559" s="11"/>
    </row>
    <row r="560" spans="14:17" ht="15.75" customHeight="1" x14ac:dyDescent="0.25">
      <c r="N560" s="11"/>
      <c r="O560" s="11"/>
      <c r="P560" s="11"/>
      <c r="Q560" s="11"/>
    </row>
    <row r="561" spans="14:17" ht="15.75" customHeight="1" x14ac:dyDescent="0.25">
      <c r="N561" s="11"/>
      <c r="O561" s="11"/>
      <c r="P561" s="11"/>
      <c r="Q561" s="11"/>
    </row>
    <row r="562" spans="14:17" ht="15.75" customHeight="1" x14ac:dyDescent="0.25">
      <c r="N562" s="11"/>
      <c r="O562" s="11"/>
      <c r="P562" s="11"/>
      <c r="Q562" s="11"/>
    </row>
    <row r="563" spans="14:17" ht="15.75" customHeight="1" x14ac:dyDescent="0.25">
      <c r="N563" s="11"/>
      <c r="O563" s="11"/>
      <c r="P563" s="11"/>
      <c r="Q563" s="11"/>
    </row>
    <row r="564" spans="14:17" ht="15.75" customHeight="1" x14ac:dyDescent="0.25">
      <c r="N564" s="11"/>
      <c r="O564" s="11"/>
      <c r="P564" s="11"/>
      <c r="Q564" s="11"/>
    </row>
    <row r="565" spans="14:17" ht="15.75" customHeight="1" x14ac:dyDescent="0.25">
      <c r="N565" s="11"/>
      <c r="O565" s="11"/>
      <c r="P565" s="11"/>
      <c r="Q565" s="11"/>
    </row>
    <row r="566" spans="14:17" ht="15.75" customHeight="1" x14ac:dyDescent="0.25">
      <c r="N566" s="11"/>
      <c r="O566" s="11"/>
      <c r="P566" s="11"/>
      <c r="Q566" s="11"/>
    </row>
    <row r="567" spans="14:17" ht="15.75" customHeight="1" x14ac:dyDescent="0.25">
      <c r="N567" s="11"/>
      <c r="O567" s="11"/>
      <c r="P567" s="11"/>
      <c r="Q567" s="11"/>
    </row>
    <row r="568" spans="14:17" ht="15.75" customHeight="1" x14ac:dyDescent="0.25">
      <c r="N568" s="11"/>
      <c r="O568" s="11"/>
      <c r="P568" s="11"/>
      <c r="Q568" s="11"/>
    </row>
    <row r="569" spans="14:17" ht="15.75" customHeight="1" x14ac:dyDescent="0.25">
      <c r="N569" s="11"/>
      <c r="O569" s="11"/>
      <c r="P569" s="11"/>
      <c r="Q569" s="11"/>
    </row>
    <row r="570" spans="14:17" ht="15.75" customHeight="1" x14ac:dyDescent="0.25">
      <c r="N570" s="11"/>
      <c r="O570" s="11"/>
      <c r="P570" s="11"/>
      <c r="Q570" s="11"/>
    </row>
    <row r="571" spans="14:17" ht="15.75" customHeight="1" x14ac:dyDescent="0.25">
      <c r="N571" s="11"/>
      <c r="O571" s="11"/>
      <c r="P571" s="11"/>
      <c r="Q571" s="11"/>
    </row>
    <row r="572" spans="14:17" ht="15.75" customHeight="1" x14ac:dyDescent="0.25">
      <c r="N572" s="11"/>
      <c r="O572" s="11"/>
      <c r="P572" s="11"/>
      <c r="Q572" s="11"/>
    </row>
    <row r="573" spans="14:17" ht="15.75" customHeight="1" x14ac:dyDescent="0.25">
      <c r="N573" s="11"/>
      <c r="O573" s="11"/>
      <c r="P573" s="11"/>
      <c r="Q573" s="11"/>
    </row>
    <row r="574" spans="14:17" ht="15.75" customHeight="1" x14ac:dyDescent="0.25">
      <c r="N574" s="11"/>
      <c r="O574" s="11"/>
      <c r="P574" s="11"/>
      <c r="Q574" s="11"/>
    </row>
    <row r="575" spans="14:17" ht="15.75" customHeight="1" x14ac:dyDescent="0.25">
      <c r="N575" s="11"/>
      <c r="O575" s="11"/>
      <c r="P575" s="11"/>
      <c r="Q575" s="11"/>
    </row>
    <row r="576" spans="14:17" ht="15.75" customHeight="1" x14ac:dyDescent="0.25">
      <c r="N576" s="11"/>
      <c r="O576" s="11"/>
      <c r="P576" s="11"/>
      <c r="Q576" s="11"/>
    </row>
    <row r="577" spans="14:17" ht="15.75" customHeight="1" x14ac:dyDescent="0.25">
      <c r="N577" s="11"/>
      <c r="O577" s="11"/>
      <c r="P577" s="11"/>
      <c r="Q577" s="11"/>
    </row>
    <row r="578" spans="14:17" ht="15.75" customHeight="1" x14ac:dyDescent="0.25">
      <c r="N578" s="11"/>
      <c r="O578" s="11"/>
      <c r="P578" s="11"/>
      <c r="Q578" s="11"/>
    </row>
    <row r="579" spans="14:17" ht="15.75" customHeight="1" x14ac:dyDescent="0.25">
      <c r="N579" s="11"/>
      <c r="O579" s="11"/>
      <c r="P579" s="11"/>
      <c r="Q579" s="11"/>
    </row>
    <row r="580" spans="14:17" ht="15.75" customHeight="1" x14ac:dyDescent="0.25">
      <c r="N580" s="11"/>
      <c r="O580" s="11"/>
      <c r="P580" s="11"/>
      <c r="Q580" s="11"/>
    </row>
    <row r="581" spans="14:17" ht="15.75" customHeight="1" x14ac:dyDescent="0.25">
      <c r="N581" s="11"/>
      <c r="O581" s="11"/>
      <c r="P581" s="11"/>
      <c r="Q581" s="11"/>
    </row>
    <row r="582" spans="14:17" ht="15.75" customHeight="1" x14ac:dyDescent="0.25">
      <c r="N582" s="11"/>
      <c r="O582" s="11"/>
      <c r="P582" s="11"/>
      <c r="Q582" s="11"/>
    </row>
    <row r="583" spans="14:17" ht="15.75" customHeight="1" x14ac:dyDescent="0.25">
      <c r="N583" s="11"/>
      <c r="O583" s="11"/>
      <c r="P583" s="11"/>
      <c r="Q583" s="11"/>
    </row>
    <row r="584" spans="14:17" ht="15.75" customHeight="1" x14ac:dyDescent="0.25">
      <c r="N584" s="11"/>
      <c r="O584" s="11"/>
      <c r="P584" s="11"/>
      <c r="Q584" s="11"/>
    </row>
    <row r="585" spans="14:17" ht="15.75" customHeight="1" x14ac:dyDescent="0.25">
      <c r="N585" s="11"/>
      <c r="O585" s="11"/>
      <c r="P585" s="11"/>
      <c r="Q585" s="11"/>
    </row>
    <row r="586" spans="14:17" ht="15.75" customHeight="1" x14ac:dyDescent="0.25">
      <c r="N586" s="11"/>
      <c r="O586" s="11"/>
      <c r="P586" s="11"/>
      <c r="Q586" s="11"/>
    </row>
    <row r="587" spans="14:17" ht="15.75" customHeight="1" x14ac:dyDescent="0.25">
      <c r="N587" s="11"/>
      <c r="O587" s="11"/>
      <c r="P587" s="11"/>
      <c r="Q587" s="11"/>
    </row>
    <row r="588" spans="14:17" ht="15.75" customHeight="1" x14ac:dyDescent="0.25">
      <c r="N588" s="11"/>
      <c r="O588" s="11"/>
      <c r="P588" s="11"/>
      <c r="Q588" s="11"/>
    </row>
    <row r="589" spans="14:17" ht="15.75" customHeight="1" x14ac:dyDescent="0.25">
      <c r="N589" s="11"/>
      <c r="O589" s="11"/>
      <c r="P589" s="11"/>
      <c r="Q589" s="11"/>
    </row>
    <row r="590" spans="14:17" ht="15.75" customHeight="1" x14ac:dyDescent="0.25">
      <c r="N590" s="11"/>
      <c r="O590" s="11"/>
      <c r="P590" s="11"/>
      <c r="Q590" s="11"/>
    </row>
    <row r="591" spans="14:17" ht="15.75" customHeight="1" x14ac:dyDescent="0.25">
      <c r="N591" s="11"/>
      <c r="O591" s="11"/>
      <c r="P591" s="11"/>
      <c r="Q591" s="11"/>
    </row>
    <row r="592" spans="14:17" ht="15.75" customHeight="1" x14ac:dyDescent="0.25">
      <c r="N592" s="11"/>
      <c r="O592" s="11"/>
      <c r="P592" s="11"/>
      <c r="Q592" s="11"/>
    </row>
    <row r="593" spans="14:17" ht="15.75" customHeight="1" x14ac:dyDescent="0.25">
      <c r="N593" s="11"/>
      <c r="O593" s="11"/>
      <c r="P593" s="11"/>
      <c r="Q593" s="11"/>
    </row>
    <row r="594" spans="14:17" ht="15.75" customHeight="1" x14ac:dyDescent="0.25">
      <c r="N594" s="11"/>
      <c r="O594" s="11"/>
      <c r="P594" s="11"/>
      <c r="Q594" s="11"/>
    </row>
    <row r="595" spans="14:17" ht="15.75" customHeight="1" x14ac:dyDescent="0.25">
      <c r="N595" s="11"/>
      <c r="O595" s="11"/>
      <c r="P595" s="11"/>
      <c r="Q595" s="11"/>
    </row>
    <row r="596" spans="14:17" ht="15.75" customHeight="1" x14ac:dyDescent="0.25">
      <c r="N596" s="11"/>
      <c r="O596" s="11"/>
      <c r="P596" s="11"/>
      <c r="Q596" s="11"/>
    </row>
    <row r="597" spans="14:17" ht="15.75" customHeight="1" x14ac:dyDescent="0.25">
      <c r="N597" s="11"/>
      <c r="O597" s="11"/>
      <c r="P597" s="11"/>
      <c r="Q597" s="11"/>
    </row>
    <row r="598" spans="14:17" ht="15.75" customHeight="1" x14ac:dyDescent="0.25">
      <c r="N598" s="11"/>
      <c r="O598" s="11"/>
      <c r="P598" s="11"/>
      <c r="Q598" s="11"/>
    </row>
    <row r="599" spans="14:17" ht="15.75" customHeight="1" x14ac:dyDescent="0.25">
      <c r="N599" s="11"/>
      <c r="O599" s="11"/>
      <c r="P599" s="11"/>
      <c r="Q599" s="11"/>
    </row>
    <row r="600" spans="14:17" ht="15.75" customHeight="1" x14ac:dyDescent="0.25">
      <c r="N600" s="11"/>
      <c r="O600" s="11"/>
      <c r="P600" s="11"/>
      <c r="Q600" s="11"/>
    </row>
    <row r="601" spans="14:17" ht="15.75" customHeight="1" x14ac:dyDescent="0.25">
      <c r="N601" s="11"/>
      <c r="O601" s="11"/>
      <c r="P601" s="11"/>
      <c r="Q601" s="11"/>
    </row>
    <row r="602" spans="14:17" ht="15.75" customHeight="1" x14ac:dyDescent="0.25">
      <c r="N602" s="11"/>
      <c r="O602" s="11"/>
      <c r="P602" s="11"/>
      <c r="Q602" s="11"/>
    </row>
    <row r="603" spans="14:17" ht="15.75" customHeight="1" x14ac:dyDescent="0.25">
      <c r="N603" s="11"/>
      <c r="O603" s="11"/>
      <c r="P603" s="11"/>
      <c r="Q603" s="11"/>
    </row>
    <row r="604" spans="14:17" ht="15.75" customHeight="1" x14ac:dyDescent="0.25">
      <c r="N604" s="11"/>
      <c r="O604" s="11"/>
      <c r="P604" s="11"/>
      <c r="Q604" s="11"/>
    </row>
    <row r="605" spans="14:17" ht="15.75" customHeight="1" x14ac:dyDescent="0.25">
      <c r="N605" s="11"/>
      <c r="O605" s="11"/>
      <c r="P605" s="11"/>
      <c r="Q605" s="11"/>
    </row>
    <row r="606" spans="14:17" ht="15.75" customHeight="1" x14ac:dyDescent="0.25">
      <c r="N606" s="11"/>
      <c r="O606" s="11"/>
      <c r="P606" s="11"/>
      <c r="Q606" s="11"/>
    </row>
    <row r="607" spans="14:17" ht="15.75" customHeight="1" x14ac:dyDescent="0.25">
      <c r="N607" s="11"/>
      <c r="O607" s="11"/>
      <c r="P607" s="11"/>
      <c r="Q607" s="11"/>
    </row>
    <row r="608" spans="14:17" ht="15.75" customHeight="1" x14ac:dyDescent="0.25">
      <c r="N608" s="11"/>
      <c r="O608" s="11"/>
      <c r="P608" s="11"/>
      <c r="Q608" s="11"/>
    </row>
    <row r="609" spans="14:17" ht="15.75" customHeight="1" x14ac:dyDescent="0.25">
      <c r="N609" s="11"/>
      <c r="O609" s="11"/>
      <c r="P609" s="11"/>
      <c r="Q609" s="11"/>
    </row>
    <row r="610" spans="14:17" ht="15.75" customHeight="1" x14ac:dyDescent="0.25">
      <c r="N610" s="11"/>
      <c r="O610" s="11"/>
      <c r="P610" s="11"/>
      <c r="Q610" s="11"/>
    </row>
    <row r="611" spans="14:17" ht="15.75" customHeight="1" x14ac:dyDescent="0.25">
      <c r="N611" s="11"/>
      <c r="O611" s="11"/>
      <c r="P611" s="11"/>
      <c r="Q611" s="11"/>
    </row>
    <row r="612" spans="14:17" ht="15.75" customHeight="1" x14ac:dyDescent="0.25">
      <c r="N612" s="11"/>
      <c r="O612" s="11"/>
      <c r="P612" s="11"/>
      <c r="Q612" s="11"/>
    </row>
    <row r="613" spans="14:17" ht="15.75" customHeight="1" x14ac:dyDescent="0.25">
      <c r="N613" s="11"/>
      <c r="O613" s="11"/>
      <c r="P613" s="11"/>
      <c r="Q613" s="11"/>
    </row>
    <row r="614" spans="14:17" ht="15.75" customHeight="1" x14ac:dyDescent="0.25">
      <c r="N614" s="11"/>
      <c r="O614" s="11"/>
      <c r="P614" s="11"/>
      <c r="Q614" s="11"/>
    </row>
    <row r="615" spans="14:17" ht="15.75" customHeight="1" x14ac:dyDescent="0.25">
      <c r="N615" s="11"/>
      <c r="O615" s="11"/>
      <c r="P615" s="11"/>
      <c r="Q615" s="11"/>
    </row>
    <row r="616" spans="14:17" ht="15.75" customHeight="1" x14ac:dyDescent="0.25">
      <c r="N616" s="11"/>
      <c r="O616" s="11"/>
      <c r="P616" s="11"/>
      <c r="Q616" s="11"/>
    </row>
    <row r="617" spans="14:17" ht="15.75" customHeight="1" x14ac:dyDescent="0.25">
      <c r="N617" s="11"/>
      <c r="O617" s="11"/>
      <c r="P617" s="11"/>
      <c r="Q617" s="11"/>
    </row>
    <row r="618" spans="14:17" ht="15.75" customHeight="1" x14ac:dyDescent="0.25">
      <c r="N618" s="11"/>
      <c r="O618" s="11"/>
      <c r="P618" s="11"/>
      <c r="Q618" s="11"/>
    </row>
    <row r="619" spans="14:17" ht="15.75" customHeight="1" x14ac:dyDescent="0.25">
      <c r="N619" s="11"/>
      <c r="O619" s="11"/>
      <c r="P619" s="11"/>
      <c r="Q619" s="11"/>
    </row>
    <row r="620" spans="14:17" ht="15.75" customHeight="1" x14ac:dyDescent="0.25">
      <c r="N620" s="11"/>
      <c r="O620" s="11"/>
      <c r="P620" s="11"/>
      <c r="Q620" s="11"/>
    </row>
    <row r="621" spans="14:17" ht="15.75" customHeight="1" x14ac:dyDescent="0.25">
      <c r="N621" s="11"/>
      <c r="O621" s="11"/>
      <c r="P621" s="11"/>
      <c r="Q621" s="11"/>
    </row>
    <row r="622" spans="14:17" ht="15.75" customHeight="1" x14ac:dyDescent="0.25">
      <c r="N622" s="11"/>
      <c r="O622" s="11"/>
      <c r="P622" s="11"/>
      <c r="Q622" s="11"/>
    </row>
    <row r="623" spans="14:17" ht="15.75" customHeight="1" x14ac:dyDescent="0.25">
      <c r="N623" s="11"/>
      <c r="O623" s="11"/>
      <c r="P623" s="11"/>
      <c r="Q623" s="11"/>
    </row>
    <row r="624" spans="14:17" ht="15.75" customHeight="1" x14ac:dyDescent="0.25">
      <c r="N624" s="11"/>
      <c r="O624" s="11"/>
      <c r="P624" s="11"/>
      <c r="Q624" s="11"/>
    </row>
    <row r="625" spans="14:17" ht="15.75" customHeight="1" x14ac:dyDescent="0.25">
      <c r="N625" s="11"/>
      <c r="O625" s="11"/>
      <c r="P625" s="11"/>
      <c r="Q625" s="11"/>
    </row>
    <row r="626" spans="14:17" ht="15.75" customHeight="1" x14ac:dyDescent="0.25">
      <c r="N626" s="11"/>
      <c r="O626" s="11"/>
      <c r="P626" s="11"/>
      <c r="Q626" s="11"/>
    </row>
    <row r="627" spans="14:17" ht="15.75" customHeight="1" x14ac:dyDescent="0.25">
      <c r="N627" s="11"/>
      <c r="O627" s="11"/>
      <c r="P627" s="11"/>
      <c r="Q627" s="11"/>
    </row>
    <row r="628" spans="14:17" ht="15.75" customHeight="1" x14ac:dyDescent="0.25">
      <c r="N628" s="11"/>
      <c r="O628" s="11"/>
      <c r="P628" s="11"/>
      <c r="Q628" s="11"/>
    </row>
    <row r="629" spans="14:17" ht="15.75" customHeight="1" x14ac:dyDescent="0.25">
      <c r="N629" s="11"/>
      <c r="O629" s="11"/>
      <c r="P629" s="11"/>
      <c r="Q629" s="11"/>
    </row>
    <row r="630" spans="14:17" ht="15.75" customHeight="1" x14ac:dyDescent="0.25">
      <c r="N630" s="11"/>
      <c r="O630" s="11"/>
      <c r="P630" s="11"/>
      <c r="Q630" s="11"/>
    </row>
    <row r="631" spans="14:17" ht="15.75" customHeight="1" x14ac:dyDescent="0.25">
      <c r="N631" s="11"/>
      <c r="O631" s="11"/>
      <c r="P631" s="11"/>
      <c r="Q631" s="11"/>
    </row>
    <row r="632" spans="14:17" ht="15.75" customHeight="1" x14ac:dyDescent="0.25">
      <c r="N632" s="11"/>
      <c r="O632" s="11"/>
      <c r="P632" s="11"/>
      <c r="Q632" s="11"/>
    </row>
    <row r="633" spans="14:17" ht="15.75" customHeight="1" x14ac:dyDescent="0.25">
      <c r="N633" s="11"/>
      <c r="O633" s="11"/>
      <c r="P633" s="11"/>
      <c r="Q633" s="11"/>
    </row>
    <row r="634" spans="14:17" ht="15.75" customHeight="1" x14ac:dyDescent="0.25">
      <c r="N634" s="11"/>
      <c r="O634" s="11"/>
      <c r="P634" s="11"/>
      <c r="Q634" s="11"/>
    </row>
    <row r="635" spans="14:17" ht="15.75" customHeight="1" x14ac:dyDescent="0.25">
      <c r="N635" s="11"/>
      <c r="O635" s="11"/>
      <c r="P635" s="11"/>
      <c r="Q635" s="11"/>
    </row>
    <row r="636" spans="14:17" ht="15.75" customHeight="1" x14ac:dyDescent="0.25">
      <c r="N636" s="11"/>
      <c r="O636" s="11"/>
      <c r="P636" s="11"/>
      <c r="Q636" s="11"/>
    </row>
    <row r="637" spans="14:17" ht="15.75" customHeight="1" x14ac:dyDescent="0.25">
      <c r="N637" s="11"/>
      <c r="O637" s="11"/>
      <c r="P637" s="11"/>
      <c r="Q637" s="11"/>
    </row>
    <row r="638" spans="14:17" ht="15.75" customHeight="1" x14ac:dyDescent="0.25">
      <c r="N638" s="11"/>
      <c r="O638" s="11"/>
      <c r="P638" s="11"/>
      <c r="Q638" s="11"/>
    </row>
    <row r="639" spans="14:17" ht="15.75" customHeight="1" x14ac:dyDescent="0.25">
      <c r="N639" s="11"/>
      <c r="O639" s="11"/>
      <c r="P639" s="11"/>
      <c r="Q639" s="11"/>
    </row>
    <row r="640" spans="14:17" ht="15.75" customHeight="1" x14ac:dyDescent="0.25">
      <c r="N640" s="11"/>
      <c r="O640" s="11"/>
      <c r="P640" s="11"/>
      <c r="Q640" s="11"/>
    </row>
    <row r="641" spans="14:17" ht="15.75" customHeight="1" x14ac:dyDescent="0.25">
      <c r="N641" s="11"/>
      <c r="O641" s="11"/>
      <c r="P641" s="11"/>
      <c r="Q641" s="11"/>
    </row>
    <row r="642" spans="14:17" ht="15.75" customHeight="1" x14ac:dyDescent="0.25">
      <c r="N642" s="11"/>
      <c r="O642" s="11"/>
      <c r="P642" s="11"/>
      <c r="Q642" s="11"/>
    </row>
    <row r="643" spans="14:17" ht="15.75" customHeight="1" x14ac:dyDescent="0.25">
      <c r="N643" s="11"/>
      <c r="O643" s="11"/>
      <c r="P643" s="11"/>
      <c r="Q643" s="11"/>
    </row>
    <row r="644" spans="14:17" ht="15.75" customHeight="1" x14ac:dyDescent="0.25">
      <c r="N644" s="11"/>
      <c r="O644" s="11"/>
      <c r="P644" s="11"/>
      <c r="Q644" s="11"/>
    </row>
    <row r="645" spans="14:17" ht="15.75" customHeight="1" x14ac:dyDescent="0.25">
      <c r="N645" s="11"/>
      <c r="O645" s="11"/>
      <c r="P645" s="11"/>
      <c r="Q645" s="11"/>
    </row>
    <row r="646" spans="14:17" ht="15.75" customHeight="1" x14ac:dyDescent="0.25">
      <c r="N646" s="11"/>
      <c r="O646" s="11"/>
      <c r="P646" s="11"/>
      <c r="Q646" s="11"/>
    </row>
    <row r="647" spans="14:17" ht="15.75" customHeight="1" x14ac:dyDescent="0.25">
      <c r="N647" s="11"/>
      <c r="O647" s="11"/>
      <c r="P647" s="11"/>
      <c r="Q647" s="11"/>
    </row>
    <row r="648" spans="14:17" ht="15.75" customHeight="1" x14ac:dyDescent="0.25">
      <c r="N648" s="11"/>
      <c r="O648" s="11"/>
      <c r="P648" s="11"/>
      <c r="Q648" s="11"/>
    </row>
    <row r="649" spans="14:17" ht="15.75" customHeight="1" x14ac:dyDescent="0.25">
      <c r="N649" s="11"/>
      <c r="O649" s="11"/>
      <c r="P649" s="11"/>
      <c r="Q649" s="11"/>
    </row>
    <row r="650" spans="14:17" ht="15.75" customHeight="1" x14ac:dyDescent="0.25">
      <c r="N650" s="11"/>
      <c r="O650" s="11"/>
      <c r="P650" s="11"/>
      <c r="Q650" s="11"/>
    </row>
    <row r="651" spans="14:17" ht="15.75" customHeight="1" x14ac:dyDescent="0.25">
      <c r="N651" s="11"/>
      <c r="O651" s="11"/>
      <c r="P651" s="11"/>
      <c r="Q651" s="11"/>
    </row>
    <row r="652" spans="14:17" ht="15.75" customHeight="1" x14ac:dyDescent="0.25">
      <c r="N652" s="11"/>
      <c r="O652" s="11"/>
      <c r="P652" s="11"/>
      <c r="Q652" s="11"/>
    </row>
    <row r="653" spans="14:17" ht="15.75" customHeight="1" x14ac:dyDescent="0.25">
      <c r="N653" s="11"/>
      <c r="O653" s="11"/>
      <c r="P653" s="11"/>
      <c r="Q653" s="11"/>
    </row>
    <row r="654" spans="14:17" ht="15.75" customHeight="1" x14ac:dyDescent="0.25">
      <c r="N654" s="11"/>
      <c r="O654" s="11"/>
      <c r="P654" s="11"/>
      <c r="Q654" s="11"/>
    </row>
    <row r="655" spans="14:17" ht="15.75" customHeight="1" x14ac:dyDescent="0.25">
      <c r="N655" s="11"/>
      <c r="O655" s="11"/>
      <c r="P655" s="11"/>
      <c r="Q655" s="11"/>
    </row>
    <row r="656" spans="14:17" ht="15.75" customHeight="1" x14ac:dyDescent="0.25">
      <c r="N656" s="11"/>
      <c r="O656" s="11"/>
      <c r="P656" s="11"/>
      <c r="Q656" s="11"/>
    </row>
    <row r="657" spans="14:17" ht="15.75" customHeight="1" x14ac:dyDescent="0.25">
      <c r="N657" s="11"/>
      <c r="O657" s="11"/>
      <c r="P657" s="11"/>
      <c r="Q657" s="11"/>
    </row>
    <row r="658" spans="14:17" ht="15.75" customHeight="1" x14ac:dyDescent="0.25">
      <c r="N658" s="11"/>
      <c r="O658" s="11"/>
      <c r="P658" s="11"/>
      <c r="Q658" s="11"/>
    </row>
    <row r="659" spans="14:17" ht="15.75" customHeight="1" x14ac:dyDescent="0.25">
      <c r="N659" s="11"/>
      <c r="O659" s="11"/>
      <c r="P659" s="11"/>
      <c r="Q659" s="11"/>
    </row>
    <row r="660" spans="14:17" ht="15.75" customHeight="1" x14ac:dyDescent="0.25">
      <c r="N660" s="11"/>
      <c r="O660" s="11"/>
      <c r="P660" s="11"/>
      <c r="Q660" s="11"/>
    </row>
    <row r="661" spans="14:17" ht="15.75" customHeight="1" x14ac:dyDescent="0.25">
      <c r="N661" s="11"/>
      <c r="O661" s="11"/>
      <c r="P661" s="11"/>
      <c r="Q661" s="11"/>
    </row>
    <row r="662" spans="14:17" ht="15.75" customHeight="1" x14ac:dyDescent="0.25">
      <c r="N662" s="11"/>
      <c r="O662" s="11"/>
      <c r="P662" s="11"/>
      <c r="Q662" s="11"/>
    </row>
    <row r="663" spans="14:17" ht="15.75" customHeight="1" x14ac:dyDescent="0.25">
      <c r="N663" s="11"/>
      <c r="O663" s="11"/>
      <c r="P663" s="11"/>
      <c r="Q663" s="11"/>
    </row>
    <row r="664" spans="14:17" ht="15.75" customHeight="1" x14ac:dyDescent="0.25">
      <c r="N664" s="11"/>
      <c r="O664" s="11"/>
      <c r="P664" s="11"/>
      <c r="Q664" s="11"/>
    </row>
    <row r="665" spans="14:17" ht="15.75" customHeight="1" x14ac:dyDescent="0.25">
      <c r="N665" s="11"/>
      <c r="O665" s="11"/>
      <c r="P665" s="11"/>
      <c r="Q665" s="11"/>
    </row>
    <row r="666" spans="14:17" ht="15.75" customHeight="1" x14ac:dyDescent="0.25">
      <c r="N666" s="11"/>
      <c r="O666" s="11"/>
      <c r="P666" s="11"/>
      <c r="Q666" s="11"/>
    </row>
    <row r="667" spans="14:17" ht="15.75" customHeight="1" x14ac:dyDescent="0.25">
      <c r="N667" s="11"/>
      <c r="O667" s="11"/>
      <c r="P667" s="11"/>
      <c r="Q667" s="11"/>
    </row>
    <row r="668" spans="14:17" ht="15.75" customHeight="1" x14ac:dyDescent="0.25">
      <c r="N668" s="11"/>
      <c r="O668" s="11"/>
      <c r="P668" s="11"/>
      <c r="Q668" s="11"/>
    </row>
    <row r="669" spans="14:17" ht="15.75" customHeight="1" x14ac:dyDescent="0.25">
      <c r="N669" s="11"/>
      <c r="O669" s="11"/>
      <c r="P669" s="11"/>
      <c r="Q669" s="11"/>
    </row>
    <row r="670" spans="14:17" ht="15.75" customHeight="1" x14ac:dyDescent="0.25">
      <c r="N670" s="11"/>
      <c r="O670" s="11"/>
      <c r="P670" s="11"/>
      <c r="Q670" s="11"/>
    </row>
    <row r="671" spans="14:17" ht="15.75" customHeight="1" x14ac:dyDescent="0.25">
      <c r="N671" s="11"/>
      <c r="O671" s="11"/>
      <c r="P671" s="11"/>
      <c r="Q671" s="11"/>
    </row>
    <row r="672" spans="14:17" ht="15.75" customHeight="1" x14ac:dyDescent="0.25">
      <c r="N672" s="11"/>
      <c r="O672" s="11"/>
      <c r="P672" s="11"/>
      <c r="Q672" s="11"/>
    </row>
    <row r="673" spans="14:17" ht="15.75" customHeight="1" x14ac:dyDescent="0.25">
      <c r="N673" s="11"/>
      <c r="O673" s="11"/>
      <c r="P673" s="11"/>
      <c r="Q673" s="11"/>
    </row>
    <row r="674" spans="14:17" ht="15.75" customHeight="1" x14ac:dyDescent="0.25">
      <c r="N674" s="11"/>
      <c r="O674" s="11"/>
      <c r="P674" s="11"/>
      <c r="Q674" s="11"/>
    </row>
    <row r="675" spans="14:17" ht="15.75" customHeight="1" x14ac:dyDescent="0.25">
      <c r="N675" s="11"/>
      <c r="O675" s="11"/>
      <c r="P675" s="11"/>
      <c r="Q675" s="11"/>
    </row>
    <row r="676" spans="14:17" ht="15.75" customHeight="1" x14ac:dyDescent="0.25">
      <c r="N676" s="11"/>
      <c r="O676" s="11"/>
      <c r="P676" s="11"/>
      <c r="Q676" s="11"/>
    </row>
    <row r="677" spans="14:17" ht="15.75" customHeight="1" x14ac:dyDescent="0.25">
      <c r="N677" s="11"/>
      <c r="O677" s="11"/>
      <c r="P677" s="11"/>
      <c r="Q677" s="11"/>
    </row>
    <row r="678" spans="14:17" ht="15.75" customHeight="1" x14ac:dyDescent="0.25">
      <c r="N678" s="11"/>
      <c r="O678" s="11"/>
      <c r="P678" s="11"/>
      <c r="Q678" s="11"/>
    </row>
    <row r="679" spans="14:17" ht="15.75" customHeight="1" x14ac:dyDescent="0.25">
      <c r="N679" s="11"/>
      <c r="O679" s="11"/>
      <c r="P679" s="11"/>
      <c r="Q679" s="11"/>
    </row>
    <row r="680" spans="14:17" ht="15.75" customHeight="1" x14ac:dyDescent="0.25">
      <c r="N680" s="11"/>
      <c r="O680" s="11"/>
      <c r="P680" s="11"/>
      <c r="Q680" s="11"/>
    </row>
    <row r="681" spans="14:17" ht="15.75" customHeight="1" x14ac:dyDescent="0.25">
      <c r="N681" s="11"/>
      <c r="O681" s="11"/>
      <c r="P681" s="11"/>
      <c r="Q681" s="11"/>
    </row>
    <row r="682" spans="14:17" ht="15.75" customHeight="1" x14ac:dyDescent="0.25">
      <c r="N682" s="11"/>
      <c r="O682" s="11"/>
      <c r="P682" s="11"/>
      <c r="Q682" s="11"/>
    </row>
    <row r="683" spans="14:17" ht="15.75" customHeight="1" x14ac:dyDescent="0.25">
      <c r="N683" s="11"/>
      <c r="O683" s="11"/>
      <c r="P683" s="11"/>
      <c r="Q683" s="11"/>
    </row>
    <row r="684" spans="14:17" ht="15.75" customHeight="1" x14ac:dyDescent="0.25">
      <c r="N684" s="11"/>
      <c r="O684" s="11"/>
      <c r="P684" s="11"/>
      <c r="Q684" s="11"/>
    </row>
    <row r="685" spans="14:17" ht="15.75" customHeight="1" x14ac:dyDescent="0.25">
      <c r="N685" s="11"/>
      <c r="O685" s="11"/>
      <c r="P685" s="11"/>
      <c r="Q685" s="11"/>
    </row>
    <row r="686" spans="14:17" ht="15.75" customHeight="1" x14ac:dyDescent="0.25">
      <c r="N686" s="11"/>
      <c r="O686" s="11"/>
      <c r="P686" s="11"/>
      <c r="Q686" s="11"/>
    </row>
    <row r="687" spans="14:17" ht="15.75" customHeight="1" x14ac:dyDescent="0.25">
      <c r="N687" s="11"/>
      <c r="O687" s="11"/>
      <c r="P687" s="11"/>
      <c r="Q687" s="11"/>
    </row>
    <row r="688" spans="14:17" ht="15.75" customHeight="1" x14ac:dyDescent="0.25">
      <c r="N688" s="11"/>
      <c r="O688" s="11"/>
      <c r="P688" s="11"/>
      <c r="Q688" s="11"/>
    </row>
    <row r="689" spans="14:17" ht="15.75" customHeight="1" x14ac:dyDescent="0.25">
      <c r="N689" s="11"/>
      <c r="O689" s="11"/>
      <c r="P689" s="11"/>
      <c r="Q689" s="11"/>
    </row>
    <row r="690" spans="14:17" ht="15.75" customHeight="1" x14ac:dyDescent="0.25">
      <c r="N690" s="11"/>
      <c r="O690" s="11"/>
      <c r="P690" s="11"/>
      <c r="Q690" s="11"/>
    </row>
    <row r="691" spans="14:17" ht="15.75" customHeight="1" x14ac:dyDescent="0.25">
      <c r="N691" s="11"/>
      <c r="O691" s="11"/>
      <c r="P691" s="11"/>
      <c r="Q691" s="11"/>
    </row>
    <row r="692" spans="14:17" ht="15.75" customHeight="1" x14ac:dyDescent="0.25">
      <c r="N692" s="11"/>
      <c r="O692" s="11"/>
      <c r="P692" s="11"/>
      <c r="Q692" s="11"/>
    </row>
    <row r="693" spans="14:17" ht="15.75" customHeight="1" x14ac:dyDescent="0.25">
      <c r="N693" s="11"/>
      <c r="O693" s="11"/>
      <c r="P693" s="11"/>
      <c r="Q693" s="11"/>
    </row>
    <row r="694" spans="14:17" ht="15.75" customHeight="1" x14ac:dyDescent="0.25">
      <c r="N694" s="11"/>
      <c r="O694" s="11"/>
      <c r="P694" s="11"/>
      <c r="Q694" s="11"/>
    </row>
    <row r="695" spans="14:17" ht="15.75" customHeight="1" x14ac:dyDescent="0.25">
      <c r="N695" s="11"/>
      <c r="O695" s="11"/>
      <c r="P695" s="11"/>
      <c r="Q695" s="11"/>
    </row>
    <row r="696" spans="14:17" ht="15.75" customHeight="1" x14ac:dyDescent="0.25">
      <c r="N696" s="11"/>
      <c r="O696" s="11"/>
      <c r="P696" s="11"/>
      <c r="Q696" s="11"/>
    </row>
    <row r="697" spans="14:17" ht="15.75" customHeight="1" x14ac:dyDescent="0.25">
      <c r="N697" s="11"/>
      <c r="O697" s="11"/>
      <c r="P697" s="11"/>
      <c r="Q697" s="11"/>
    </row>
    <row r="698" spans="14:17" ht="15.75" customHeight="1" x14ac:dyDescent="0.25">
      <c r="N698" s="11"/>
      <c r="O698" s="11"/>
      <c r="P698" s="11"/>
      <c r="Q698" s="11"/>
    </row>
    <row r="699" spans="14:17" ht="15.75" customHeight="1" x14ac:dyDescent="0.25">
      <c r="N699" s="11"/>
      <c r="O699" s="11"/>
      <c r="P699" s="11"/>
      <c r="Q699" s="11"/>
    </row>
    <row r="700" spans="14:17" ht="15.75" customHeight="1" x14ac:dyDescent="0.25">
      <c r="N700" s="11"/>
      <c r="O700" s="11"/>
      <c r="P700" s="11"/>
      <c r="Q700" s="11"/>
    </row>
    <row r="701" spans="14:17" ht="15.75" customHeight="1" x14ac:dyDescent="0.25">
      <c r="N701" s="11"/>
      <c r="O701" s="11"/>
      <c r="P701" s="11"/>
      <c r="Q701" s="11"/>
    </row>
    <row r="702" spans="14:17" ht="15.75" customHeight="1" x14ac:dyDescent="0.25">
      <c r="N702" s="11"/>
      <c r="O702" s="11"/>
      <c r="P702" s="11"/>
      <c r="Q702" s="11"/>
    </row>
    <row r="703" spans="14:17" ht="15.75" customHeight="1" x14ac:dyDescent="0.25">
      <c r="N703" s="11"/>
      <c r="O703" s="11"/>
      <c r="P703" s="11"/>
      <c r="Q703" s="11"/>
    </row>
    <row r="704" spans="14:17" ht="15.75" customHeight="1" x14ac:dyDescent="0.25">
      <c r="N704" s="11"/>
      <c r="O704" s="11"/>
      <c r="P704" s="11"/>
      <c r="Q704" s="11"/>
    </row>
    <row r="705" spans="14:17" ht="15.75" customHeight="1" x14ac:dyDescent="0.25">
      <c r="N705" s="11"/>
      <c r="O705" s="11"/>
      <c r="P705" s="11"/>
      <c r="Q705" s="11"/>
    </row>
    <row r="706" spans="14:17" ht="15.75" customHeight="1" x14ac:dyDescent="0.25">
      <c r="N706" s="11"/>
      <c r="O706" s="11"/>
      <c r="P706" s="11"/>
      <c r="Q706" s="11"/>
    </row>
    <row r="707" spans="14:17" ht="15.75" customHeight="1" x14ac:dyDescent="0.25">
      <c r="N707" s="11"/>
      <c r="O707" s="11"/>
      <c r="P707" s="11"/>
      <c r="Q707" s="11"/>
    </row>
    <row r="708" spans="14:17" ht="15.75" customHeight="1" x14ac:dyDescent="0.25">
      <c r="N708" s="11"/>
      <c r="O708" s="11"/>
      <c r="P708" s="11"/>
      <c r="Q708" s="11"/>
    </row>
    <row r="709" spans="14:17" ht="15.75" customHeight="1" x14ac:dyDescent="0.25">
      <c r="N709" s="11"/>
      <c r="O709" s="11"/>
      <c r="P709" s="11"/>
      <c r="Q709" s="11"/>
    </row>
    <row r="710" spans="14:17" ht="15.75" customHeight="1" x14ac:dyDescent="0.25">
      <c r="N710" s="11"/>
      <c r="O710" s="11"/>
      <c r="P710" s="11"/>
      <c r="Q710" s="11"/>
    </row>
    <row r="711" spans="14:17" ht="15.75" customHeight="1" x14ac:dyDescent="0.25">
      <c r="N711" s="11"/>
      <c r="O711" s="11"/>
      <c r="P711" s="11"/>
      <c r="Q711" s="11"/>
    </row>
    <row r="712" spans="14:17" ht="15.75" customHeight="1" x14ac:dyDescent="0.25">
      <c r="N712" s="11"/>
      <c r="O712" s="11"/>
      <c r="P712" s="11"/>
      <c r="Q712" s="11"/>
    </row>
    <row r="713" spans="14:17" ht="15.75" customHeight="1" x14ac:dyDescent="0.25">
      <c r="N713" s="11"/>
      <c r="O713" s="11"/>
      <c r="P713" s="11"/>
      <c r="Q713" s="11"/>
    </row>
    <row r="714" spans="14:17" ht="15.75" customHeight="1" x14ac:dyDescent="0.25">
      <c r="N714" s="11"/>
      <c r="O714" s="11"/>
      <c r="P714" s="11"/>
      <c r="Q714" s="11"/>
    </row>
    <row r="715" spans="14:17" ht="15.75" customHeight="1" x14ac:dyDescent="0.25">
      <c r="N715" s="11"/>
      <c r="O715" s="11"/>
      <c r="P715" s="11"/>
      <c r="Q715" s="11"/>
    </row>
    <row r="716" spans="14:17" ht="15.75" customHeight="1" x14ac:dyDescent="0.25">
      <c r="N716" s="11"/>
      <c r="O716" s="11"/>
      <c r="P716" s="11"/>
      <c r="Q716" s="11"/>
    </row>
    <row r="717" spans="14:17" ht="15.75" customHeight="1" x14ac:dyDescent="0.25">
      <c r="N717" s="11"/>
      <c r="O717" s="11"/>
      <c r="P717" s="11"/>
      <c r="Q717" s="11"/>
    </row>
    <row r="718" spans="14:17" ht="15.75" customHeight="1" x14ac:dyDescent="0.25">
      <c r="N718" s="11"/>
      <c r="O718" s="11"/>
      <c r="P718" s="11"/>
      <c r="Q718" s="11"/>
    </row>
    <row r="719" spans="14:17" ht="15.75" customHeight="1" x14ac:dyDescent="0.25">
      <c r="N719" s="11"/>
      <c r="O719" s="11"/>
      <c r="P719" s="11"/>
      <c r="Q719" s="11"/>
    </row>
    <row r="720" spans="14:17" ht="15.75" customHeight="1" x14ac:dyDescent="0.25">
      <c r="N720" s="11"/>
      <c r="O720" s="11"/>
      <c r="P720" s="11"/>
      <c r="Q720" s="11"/>
    </row>
    <row r="721" spans="14:17" ht="15.75" customHeight="1" x14ac:dyDescent="0.25">
      <c r="N721" s="11"/>
      <c r="O721" s="11"/>
      <c r="P721" s="11"/>
      <c r="Q721" s="11"/>
    </row>
    <row r="722" spans="14:17" ht="15.75" customHeight="1" x14ac:dyDescent="0.25">
      <c r="N722" s="11"/>
      <c r="O722" s="11"/>
      <c r="P722" s="11"/>
      <c r="Q722" s="11"/>
    </row>
    <row r="723" spans="14:17" ht="15.75" customHeight="1" x14ac:dyDescent="0.25">
      <c r="N723" s="11"/>
      <c r="O723" s="11"/>
      <c r="P723" s="11"/>
      <c r="Q723" s="11"/>
    </row>
    <row r="724" spans="14:17" ht="15.75" customHeight="1" x14ac:dyDescent="0.25">
      <c r="N724" s="11"/>
      <c r="O724" s="11"/>
      <c r="P724" s="11"/>
      <c r="Q724" s="11"/>
    </row>
    <row r="725" spans="14:17" ht="15.75" customHeight="1" x14ac:dyDescent="0.25">
      <c r="N725" s="11"/>
      <c r="O725" s="11"/>
      <c r="P725" s="11"/>
      <c r="Q725" s="11"/>
    </row>
    <row r="726" spans="14:17" ht="15.75" customHeight="1" x14ac:dyDescent="0.25">
      <c r="N726" s="11"/>
      <c r="O726" s="11"/>
      <c r="P726" s="11"/>
      <c r="Q726" s="11"/>
    </row>
    <row r="727" spans="14:17" ht="15.75" customHeight="1" x14ac:dyDescent="0.25">
      <c r="N727" s="11"/>
      <c r="O727" s="11"/>
      <c r="P727" s="11"/>
      <c r="Q727" s="11"/>
    </row>
    <row r="728" spans="14:17" ht="15.75" customHeight="1" x14ac:dyDescent="0.25">
      <c r="N728" s="11"/>
      <c r="O728" s="11"/>
      <c r="P728" s="11"/>
      <c r="Q728" s="11"/>
    </row>
    <row r="729" spans="14:17" ht="15.75" customHeight="1" x14ac:dyDescent="0.25">
      <c r="N729" s="11"/>
      <c r="O729" s="11"/>
      <c r="P729" s="11"/>
      <c r="Q729" s="11"/>
    </row>
    <row r="730" spans="14:17" ht="15.75" customHeight="1" x14ac:dyDescent="0.25">
      <c r="N730" s="11"/>
      <c r="O730" s="11"/>
      <c r="P730" s="11"/>
      <c r="Q730" s="11"/>
    </row>
    <row r="731" spans="14:17" ht="15.75" customHeight="1" x14ac:dyDescent="0.25">
      <c r="N731" s="11"/>
      <c r="O731" s="11"/>
      <c r="P731" s="11"/>
      <c r="Q731" s="11"/>
    </row>
    <row r="732" spans="14:17" ht="15.75" customHeight="1" x14ac:dyDescent="0.25">
      <c r="N732" s="11"/>
      <c r="O732" s="11"/>
      <c r="P732" s="11"/>
      <c r="Q732" s="11"/>
    </row>
    <row r="733" spans="14:17" ht="15.75" customHeight="1" x14ac:dyDescent="0.25">
      <c r="N733" s="11"/>
      <c r="O733" s="11"/>
      <c r="P733" s="11"/>
      <c r="Q733" s="11"/>
    </row>
    <row r="734" spans="14:17" ht="15.75" customHeight="1" x14ac:dyDescent="0.25">
      <c r="N734" s="11"/>
      <c r="O734" s="11"/>
      <c r="P734" s="11"/>
      <c r="Q734" s="11"/>
    </row>
    <row r="735" spans="14:17" ht="15.75" customHeight="1" x14ac:dyDescent="0.25">
      <c r="N735" s="11"/>
      <c r="O735" s="11"/>
      <c r="P735" s="11"/>
      <c r="Q735" s="11"/>
    </row>
    <row r="736" spans="14:17" ht="15.75" customHeight="1" x14ac:dyDescent="0.25">
      <c r="N736" s="11"/>
      <c r="O736" s="11"/>
      <c r="P736" s="11"/>
      <c r="Q736" s="11"/>
    </row>
    <row r="737" spans="14:17" ht="15.75" customHeight="1" x14ac:dyDescent="0.25">
      <c r="N737" s="11"/>
      <c r="O737" s="11"/>
      <c r="P737" s="11"/>
      <c r="Q737" s="11"/>
    </row>
    <row r="738" spans="14:17" ht="15.75" customHeight="1" x14ac:dyDescent="0.25">
      <c r="N738" s="11"/>
      <c r="O738" s="11"/>
      <c r="P738" s="11"/>
      <c r="Q738" s="11"/>
    </row>
    <row r="739" spans="14:17" ht="15.75" customHeight="1" x14ac:dyDescent="0.25">
      <c r="N739" s="11"/>
      <c r="O739" s="11"/>
      <c r="P739" s="11"/>
      <c r="Q739" s="11"/>
    </row>
    <row r="740" spans="14:17" ht="15.75" customHeight="1" x14ac:dyDescent="0.25">
      <c r="N740" s="11"/>
      <c r="O740" s="11"/>
      <c r="P740" s="11"/>
      <c r="Q740" s="11"/>
    </row>
    <row r="741" spans="14:17" ht="15.75" customHeight="1" x14ac:dyDescent="0.25">
      <c r="N741" s="11"/>
      <c r="O741" s="11"/>
      <c r="P741" s="11"/>
      <c r="Q741" s="11"/>
    </row>
    <row r="742" spans="14:17" ht="15.75" customHeight="1" x14ac:dyDescent="0.25">
      <c r="N742" s="11"/>
      <c r="O742" s="11"/>
      <c r="P742" s="11"/>
      <c r="Q742" s="11"/>
    </row>
    <row r="743" spans="14:17" ht="15.75" customHeight="1" x14ac:dyDescent="0.25">
      <c r="N743" s="11"/>
      <c r="O743" s="11"/>
      <c r="P743" s="11"/>
      <c r="Q743" s="11"/>
    </row>
    <row r="744" spans="14:17" ht="15.75" customHeight="1" x14ac:dyDescent="0.25">
      <c r="N744" s="11"/>
      <c r="O744" s="11"/>
      <c r="P744" s="11"/>
      <c r="Q744" s="11"/>
    </row>
    <row r="745" spans="14:17" ht="15.75" customHeight="1" x14ac:dyDescent="0.25">
      <c r="N745" s="11"/>
      <c r="O745" s="11"/>
      <c r="P745" s="11"/>
      <c r="Q745" s="11"/>
    </row>
    <row r="746" spans="14:17" ht="15.75" customHeight="1" x14ac:dyDescent="0.25">
      <c r="N746" s="11"/>
      <c r="O746" s="11"/>
      <c r="P746" s="11"/>
      <c r="Q746" s="11"/>
    </row>
    <row r="747" spans="14:17" ht="15.75" customHeight="1" x14ac:dyDescent="0.25">
      <c r="N747" s="11"/>
      <c r="O747" s="11"/>
      <c r="P747" s="11"/>
      <c r="Q747" s="11"/>
    </row>
    <row r="748" spans="14:17" ht="15.75" customHeight="1" x14ac:dyDescent="0.25">
      <c r="N748" s="11"/>
      <c r="O748" s="11"/>
      <c r="P748" s="11"/>
      <c r="Q748" s="11"/>
    </row>
    <row r="749" spans="14:17" ht="15.75" customHeight="1" x14ac:dyDescent="0.25">
      <c r="N749" s="11"/>
      <c r="O749" s="11"/>
      <c r="P749" s="11"/>
      <c r="Q749" s="11"/>
    </row>
    <row r="750" spans="14:17" ht="15.75" customHeight="1" x14ac:dyDescent="0.25">
      <c r="N750" s="11"/>
      <c r="O750" s="11"/>
      <c r="P750" s="11"/>
      <c r="Q750" s="11"/>
    </row>
    <row r="751" spans="14:17" ht="15.75" customHeight="1" x14ac:dyDescent="0.25">
      <c r="N751" s="11"/>
      <c r="O751" s="11"/>
      <c r="P751" s="11"/>
      <c r="Q751" s="11"/>
    </row>
    <row r="752" spans="14:17" ht="15.75" customHeight="1" x14ac:dyDescent="0.25">
      <c r="N752" s="11"/>
      <c r="O752" s="11"/>
      <c r="P752" s="11"/>
      <c r="Q752" s="11"/>
    </row>
    <row r="753" spans="14:17" ht="15.75" customHeight="1" x14ac:dyDescent="0.25">
      <c r="N753" s="11"/>
      <c r="O753" s="11"/>
      <c r="P753" s="11"/>
      <c r="Q753" s="11"/>
    </row>
    <row r="754" spans="14:17" ht="15.75" customHeight="1" x14ac:dyDescent="0.25">
      <c r="N754" s="11"/>
      <c r="O754" s="11"/>
      <c r="P754" s="11"/>
      <c r="Q754" s="11"/>
    </row>
    <row r="755" spans="14:17" ht="15.75" customHeight="1" x14ac:dyDescent="0.25">
      <c r="N755" s="11"/>
      <c r="O755" s="11"/>
      <c r="P755" s="11"/>
      <c r="Q755" s="11"/>
    </row>
    <row r="756" spans="14:17" ht="15.75" customHeight="1" x14ac:dyDescent="0.25">
      <c r="N756" s="11"/>
      <c r="O756" s="11"/>
      <c r="P756" s="11"/>
      <c r="Q756" s="11"/>
    </row>
    <row r="757" spans="14:17" ht="15.75" customHeight="1" x14ac:dyDescent="0.25">
      <c r="N757" s="11"/>
      <c r="O757" s="11"/>
      <c r="P757" s="11"/>
      <c r="Q757" s="11"/>
    </row>
    <row r="758" spans="14:17" ht="15.75" customHeight="1" x14ac:dyDescent="0.25">
      <c r="N758" s="11"/>
      <c r="O758" s="11"/>
      <c r="P758" s="11"/>
      <c r="Q758" s="11"/>
    </row>
    <row r="759" spans="14:17" ht="15.75" customHeight="1" x14ac:dyDescent="0.25">
      <c r="N759" s="11"/>
      <c r="O759" s="11"/>
      <c r="P759" s="11"/>
      <c r="Q759" s="11"/>
    </row>
    <row r="760" spans="14:17" ht="15.75" customHeight="1" x14ac:dyDescent="0.25">
      <c r="N760" s="11"/>
      <c r="O760" s="11"/>
      <c r="P760" s="11"/>
      <c r="Q760" s="11"/>
    </row>
    <row r="761" spans="14:17" ht="15.75" customHeight="1" x14ac:dyDescent="0.25">
      <c r="N761" s="11"/>
      <c r="O761" s="11"/>
      <c r="P761" s="11"/>
      <c r="Q761" s="11"/>
    </row>
    <row r="762" spans="14:17" ht="15.75" customHeight="1" x14ac:dyDescent="0.25">
      <c r="N762" s="11"/>
      <c r="O762" s="11"/>
      <c r="P762" s="11"/>
      <c r="Q762" s="11"/>
    </row>
    <row r="763" spans="14:17" ht="15.75" customHeight="1" x14ac:dyDescent="0.25">
      <c r="N763" s="11"/>
      <c r="O763" s="11"/>
      <c r="P763" s="11"/>
      <c r="Q763" s="11"/>
    </row>
    <row r="764" spans="14:17" ht="15.75" customHeight="1" x14ac:dyDescent="0.25">
      <c r="N764" s="11"/>
      <c r="O764" s="11"/>
      <c r="P764" s="11"/>
      <c r="Q764" s="11"/>
    </row>
    <row r="765" spans="14:17" ht="15.75" customHeight="1" x14ac:dyDescent="0.25">
      <c r="N765" s="11"/>
      <c r="O765" s="11"/>
      <c r="P765" s="11"/>
      <c r="Q765" s="11"/>
    </row>
    <row r="766" spans="14:17" ht="15.75" customHeight="1" x14ac:dyDescent="0.25">
      <c r="N766" s="11"/>
      <c r="O766" s="11"/>
      <c r="P766" s="11"/>
      <c r="Q766" s="11"/>
    </row>
    <row r="767" spans="14:17" ht="15.75" customHeight="1" x14ac:dyDescent="0.25">
      <c r="N767" s="11"/>
      <c r="O767" s="11"/>
      <c r="P767" s="11"/>
      <c r="Q767" s="11"/>
    </row>
    <row r="768" spans="14:17" ht="15.75" customHeight="1" x14ac:dyDescent="0.25">
      <c r="N768" s="11"/>
      <c r="O768" s="11"/>
      <c r="P768" s="11"/>
      <c r="Q768" s="11"/>
    </row>
    <row r="769" spans="14:17" ht="15.75" customHeight="1" x14ac:dyDescent="0.25">
      <c r="N769" s="11"/>
      <c r="O769" s="11"/>
      <c r="P769" s="11"/>
      <c r="Q769" s="11"/>
    </row>
    <row r="770" spans="14:17" ht="15.75" customHeight="1" x14ac:dyDescent="0.25">
      <c r="N770" s="11"/>
      <c r="O770" s="11"/>
      <c r="P770" s="11"/>
      <c r="Q770" s="11"/>
    </row>
    <row r="771" spans="14:17" ht="15.75" customHeight="1" x14ac:dyDescent="0.25">
      <c r="N771" s="11"/>
      <c r="O771" s="11"/>
      <c r="P771" s="11"/>
      <c r="Q771" s="11"/>
    </row>
    <row r="772" spans="14:17" ht="15.75" customHeight="1" x14ac:dyDescent="0.25">
      <c r="N772" s="11"/>
      <c r="O772" s="11"/>
      <c r="P772" s="11"/>
      <c r="Q772" s="11"/>
    </row>
    <row r="773" spans="14:17" ht="15.75" customHeight="1" x14ac:dyDescent="0.25">
      <c r="N773" s="11"/>
      <c r="O773" s="11"/>
      <c r="P773" s="11"/>
      <c r="Q773" s="11"/>
    </row>
    <row r="774" spans="14:17" ht="15.75" customHeight="1" x14ac:dyDescent="0.25">
      <c r="N774" s="11"/>
      <c r="O774" s="11"/>
      <c r="P774" s="11"/>
      <c r="Q774" s="11"/>
    </row>
    <row r="775" spans="14:17" ht="15.75" customHeight="1" x14ac:dyDescent="0.25">
      <c r="N775" s="11"/>
      <c r="O775" s="11"/>
      <c r="P775" s="11"/>
      <c r="Q775" s="11"/>
    </row>
    <row r="776" spans="14:17" ht="15.75" customHeight="1" x14ac:dyDescent="0.25">
      <c r="N776" s="11"/>
      <c r="O776" s="11"/>
      <c r="P776" s="11"/>
      <c r="Q776" s="11"/>
    </row>
    <row r="777" spans="14:17" ht="15.75" customHeight="1" x14ac:dyDescent="0.25">
      <c r="N777" s="11"/>
      <c r="O777" s="11"/>
      <c r="P777" s="11"/>
      <c r="Q777" s="11"/>
    </row>
    <row r="778" spans="14:17" ht="15.75" customHeight="1" x14ac:dyDescent="0.25">
      <c r="N778" s="11"/>
      <c r="O778" s="11"/>
      <c r="P778" s="11"/>
      <c r="Q778" s="11"/>
    </row>
    <row r="779" spans="14:17" ht="15.75" customHeight="1" x14ac:dyDescent="0.25">
      <c r="N779" s="11"/>
      <c r="O779" s="11"/>
      <c r="P779" s="11"/>
      <c r="Q779" s="11"/>
    </row>
    <row r="780" spans="14:17" ht="15.75" customHeight="1" x14ac:dyDescent="0.25">
      <c r="N780" s="11"/>
      <c r="O780" s="11"/>
      <c r="P780" s="11"/>
      <c r="Q780" s="11"/>
    </row>
    <row r="781" spans="14:17" ht="15.75" customHeight="1" x14ac:dyDescent="0.25">
      <c r="N781" s="11"/>
      <c r="O781" s="11"/>
      <c r="P781" s="11"/>
      <c r="Q781" s="11"/>
    </row>
    <row r="782" spans="14:17" ht="15.75" customHeight="1" x14ac:dyDescent="0.25">
      <c r="N782" s="11"/>
      <c r="O782" s="11"/>
      <c r="P782" s="11"/>
      <c r="Q782" s="11"/>
    </row>
    <row r="783" spans="14:17" ht="15.75" customHeight="1" x14ac:dyDescent="0.25">
      <c r="N783" s="11"/>
      <c r="O783" s="11"/>
      <c r="P783" s="11"/>
      <c r="Q783" s="11"/>
    </row>
    <row r="784" spans="14:17" ht="15.75" customHeight="1" x14ac:dyDescent="0.25">
      <c r="N784" s="11"/>
      <c r="O784" s="11"/>
      <c r="P784" s="11"/>
      <c r="Q784" s="11"/>
    </row>
    <row r="785" spans="14:17" ht="15.75" customHeight="1" x14ac:dyDescent="0.25">
      <c r="N785" s="11"/>
      <c r="O785" s="11"/>
      <c r="P785" s="11"/>
      <c r="Q785" s="11"/>
    </row>
    <row r="786" spans="14:17" ht="15.75" customHeight="1" x14ac:dyDescent="0.25">
      <c r="N786" s="11"/>
      <c r="O786" s="11"/>
      <c r="P786" s="11"/>
      <c r="Q786" s="11"/>
    </row>
    <row r="787" spans="14:17" ht="15.75" customHeight="1" x14ac:dyDescent="0.25">
      <c r="N787" s="11"/>
      <c r="O787" s="11"/>
      <c r="P787" s="11"/>
      <c r="Q787" s="11"/>
    </row>
    <row r="788" spans="14:17" ht="15.75" customHeight="1" x14ac:dyDescent="0.25">
      <c r="N788" s="11"/>
      <c r="O788" s="11"/>
      <c r="P788" s="11"/>
      <c r="Q788" s="11"/>
    </row>
    <row r="789" spans="14:17" ht="15.75" customHeight="1" x14ac:dyDescent="0.25">
      <c r="N789" s="11"/>
      <c r="O789" s="11"/>
      <c r="P789" s="11"/>
      <c r="Q789" s="11"/>
    </row>
    <row r="790" spans="14:17" ht="15.75" customHeight="1" x14ac:dyDescent="0.25">
      <c r="N790" s="11"/>
      <c r="O790" s="11"/>
      <c r="P790" s="11"/>
      <c r="Q790" s="11"/>
    </row>
    <row r="791" spans="14:17" ht="15.75" customHeight="1" x14ac:dyDescent="0.25">
      <c r="N791" s="11"/>
      <c r="O791" s="11"/>
      <c r="P791" s="11"/>
      <c r="Q791" s="11"/>
    </row>
    <row r="792" spans="14:17" ht="15.75" customHeight="1" x14ac:dyDescent="0.25">
      <c r="N792" s="11"/>
      <c r="O792" s="11"/>
      <c r="P792" s="11"/>
      <c r="Q792" s="11"/>
    </row>
    <row r="793" spans="14:17" ht="15.75" customHeight="1" x14ac:dyDescent="0.25">
      <c r="N793" s="11"/>
      <c r="O793" s="11"/>
      <c r="P793" s="11"/>
      <c r="Q793" s="11"/>
    </row>
    <row r="794" spans="14:17" ht="15.75" customHeight="1" x14ac:dyDescent="0.25">
      <c r="N794" s="11"/>
      <c r="O794" s="11"/>
      <c r="P794" s="11"/>
      <c r="Q794" s="11"/>
    </row>
    <row r="795" spans="14:17" ht="15.75" customHeight="1" x14ac:dyDescent="0.25">
      <c r="N795" s="11"/>
      <c r="O795" s="11"/>
      <c r="P795" s="11"/>
      <c r="Q795" s="11"/>
    </row>
    <row r="796" spans="14:17" ht="15.75" customHeight="1" x14ac:dyDescent="0.25">
      <c r="N796" s="11"/>
      <c r="O796" s="11"/>
      <c r="P796" s="11"/>
      <c r="Q796" s="11"/>
    </row>
    <row r="797" spans="14:17" ht="15.75" customHeight="1" x14ac:dyDescent="0.25">
      <c r="N797" s="11"/>
      <c r="O797" s="11"/>
      <c r="P797" s="11"/>
      <c r="Q797" s="11"/>
    </row>
    <row r="798" spans="14:17" ht="15.75" customHeight="1" x14ac:dyDescent="0.25">
      <c r="N798" s="11"/>
      <c r="O798" s="11"/>
      <c r="P798" s="11"/>
      <c r="Q798" s="11"/>
    </row>
    <row r="799" spans="14:17" ht="15.75" customHeight="1" x14ac:dyDescent="0.25">
      <c r="N799" s="11"/>
      <c r="O799" s="11"/>
      <c r="P799" s="11"/>
      <c r="Q799" s="11"/>
    </row>
    <row r="800" spans="14:17" ht="15.75" customHeight="1" x14ac:dyDescent="0.25">
      <c r="N800" s="11"/>
      <c r="O800" s="11"/>
      <c r="P800" s="11"/>
      <c r="Q800" s="11"/>
    </row>
    <row r="801" spans="14:17" ht="15.75" customHeight="1" x14ac:dyDescent="0.25">
      <c r="N801" s="11"/>
      <c r="O801" s="11"/>
      <c r="P801" s="11"/>
      <c r="Q801" s="11"/>
    </row>
    <row r="802" spans="14:17" ht="15.75" customHeight="1" x14ac:dyDescent="0.25">
      <c r="N802" s="11"/>
      <c r="O802" s="11"/>
      <c r="P802" s="11"/>
      <c r="Q802" s="11"/>
    </row>
    <row r="803" spans="14:17" ht="15.75" customHeight="1" x14ac:dyDescent="0.25">
      <c r="N803" s="11"/>
      <c r="O803" s="11"/>
      <c r="P803" s="11"/>
      <c r="Q803" s="11"/>
    </row>
    <row r="804" spans="14:17" ht="15.75" customHeight="1" x14ac:dyDescent="0.25">
      <c r="N804" s="11"/>
      <c r="O804" s="11"/>
      <c r="P804" s="11"/>
      <c r="Q804" s="11"/>
    </row>
    <row r="805" spans="14:17" ht="15.75" customHeight="1" x14ac:dyDescent="0.25">
      <c r="N805" s="11"/>
      <c r="O805" s="11"/>
      <c r="P805" s="11"/>
      <c r="Q805" s="11"/>
    </row>
    <row r="806" spans="14:17" ht="15.75" customHeight="1" x14ac:dyDescent="0.25">
      <c r="N806" s="11"/>
      <c r="O806" s="11"/>
      <c r="P806" s="11"/>
      <c r="Q806" s="11"/>
    </row>
    <row r="807" spans="14:17" ht="15.75" customHeight="1" x14ac:dyDescent="0.25">
      <c r="N807" s="11"/>
      <c r="O807" s="11"/>
      <c r="P807" s="11"/>
      <c r="Q807" s="11"/>
    </row>
    <row r="808" spans="14:17" ht="15.75" customHeight="1" x14ac:dyDescent="0.25">
      <c r="N808" s="11"/>
      <c r="O808" s="11"/>
      <c r="P808" s="11"/>
      <c r="Q808" s="11"/>
    </row>
    <row r="809" spans="14:17" ht="15.75" customHeight="1" x14ac:dyDescent="0.25">
      <c r="N809" s="11"/>
      <c r="O809" s="11"/>
      <c r="P809" s="11"/>
      <c r="Q809" s="11"/>
    </row>
    <row r="810" spans="14:17" ht="15.75" customHeight="1" x14ac:dyDescent="0.25">
      <c r="N810" s="11"/>
      <c r="O810" s="11"/>
      <c r="P810" s="11"/>
      <c r="Q810" s="11"/>
    </row>
    <row r="811" spans="14:17" ht="15.75" customHeight="1" x14ac:dyDescent="0.25">
      <c r="N811" s="11"/>
      <c r="O811" s="11"/>
      <c r="P811" s="11"/>
      <c r="Q811" s="11"/>
    </row>
    <row r="812" spans="14:17" ht="15.75" customHeight="1" x14ac:dyDescent="0.25">
      <c r="N812" s="11"/>
      <c r="O812" s="11"/>
      <c r="P812" s="11"/>
      <c r="Q812" s="11"/>
    </row>
    <row r="813" spans="14:17" ht="15.75" customHeight="1" x14ac:dyDescent="0.25">
      <c r="N813" s="11"/>
      <c r="O813" s="11"/>
      <c r="P813" s="11"/>
      <c r="Q813" s="11"/>
    </row>
    <row r="814" spans="14:17" ht="15.75" customHeight="1" x14ac:dyDescent="0.25">
      <c r="N814" s="11"/>
      <c r="O814" s="11"/>
      <c r="P814" s="11"/>
      <c r="Q814" s="11"/>
    </row>
    <row r="815" spans="14:17" ht="15.75" customHeight="1" x14ac:dyDescent="0.25">
      <c r="N815" s="11"/>
      <c r="O815" s="11"/>
      <c r="P815" s="11"/>
      <c r="Q815" s="11"/>
    </row>
    <row r="816" spans="14:17" ht="15.75" customHeight="1" x14ac:dyDescent="0.25">
      <c r="N816" s="11"/>
      <c r="O816" s="11"/>
      <c r="P816" s="11"/>
      <c r="Q816" s="11"/>
    </row>
    <row r="817" spans="14:17" ht="15.75" customHeight="1" x14ac:dyDescent="0.25">
      <c r="N817" s="11"/>
      <c r="O817" s="11"/>
      <c r="P817" s="11"/>
      <c r="Q817" s="11"/>
    </row>
    <row r="818" spans="14:17" ht="15.75" customHeight="1" x14ac:dyDescent="0.25">
      <c r="N818" s="11"/>
      <c r="O818" s="11"/>
      <c r="P818" s="11"/>
      <c r="Q818" s="11"/>
    </row>
    <row r="819" spans="14:17" ht="15.75" customHeight="1" x14ac:dyDescent="0.25">
      <c r="N819" s="11"/>
      <c r="O819" s="11"/>
      <c r="P819" s="11"/>
      <c r="Q819" s="11"/>
    </row>
    <row r="820" spans="14:17" ht="15.75" customHeight="1" x14ac:dyDescent="0.25">
      <c r="N820" s="11"/>
      <c r="O820" s="11"/>
      <c r="P820" s="11"/>
      <c r="Q820" s="11"/>
    </row>
    <row r="821" spans="14:17" ht="15.75" customHeight="1" x14ac:dyDescent="0.25">
      <c r="N821" s="11"/>
      <c r="O821" s="11"/>
      <c r="P821" s="11"/>
      <c r="Q821" s="11"/>
    </row>
    <row r="822" spans="14:17" ht="15.75" customHeight="1" x14ac:dyDescent="0.25">
      <c r="N822" s="11"/>
      <c r="O822" s="11"/>
      <c r="P822" s="11"/>
      <c r="Q822" s="11"/>
    </row>
    <row r="823" spans="14:17" ht="15.75" customHeight="1" x14ac:dyDescent="0.25">
      <c r="N823" s="11"/>
      <c r="O823" s="11"/>
      <c r="P823" s="11"/>
      <c r="Q823" s="11"/>
    </row>
    <row r="824" spans="14:17" ht="15.75" customHeight="1" x14ac:dyDescent="0.25">
      <c r="N824" s="11"/>
      <c r="O824" s="11"/>
      <c r="P824" s="11"/>
      <c r="Q824" s="11"/>
    </row>
    <row r="825" spans="14:17" ht="15.75" customHeight="1" x14ac:dyDescent="0.25">
      <c r="N825" s="11"/>
      <c r="O825" s="11"/>
      <c r="P825" s="11"/>
      <c r="Q825" s="11"/>
    </row>
    <row r="826" spans="14:17" ht="15.75" customHeight="1" x14ac:dyDescent="0.25">
      <c r="N826" s="11"/>
      <c r="O826" s="11"/>
      <c r="P826" s="11"/>
      <c r="Q826" s="11"/>
    </row>
    <row r="827" spans="14:17" ht="15.75" customHeight="1" x14ac:dyDescent="0.25">
      <c r="N827" s="11"/>
      <c r="O827" s="11"/>
      <c r="P827" s="11"/>
      <c r="Q827" s="11"/>
    </row>
    <row r="828" spans="14:17" ht="15.75" customHeight="1" x14ac:dyDescent="0.25">
      <c r="N828" s="11"/>
      <c r="O828" s="11"/>
      <c r="P828" s="11"/>
      <c r="Q828" s="11"/>
    </row>
    <row r="829" spans="14:17" ht="15.75" customHeight="1" x14ac:dyDescent="0.25">
      <c r="N829" s="11"/>
      <c r="O829" s="11"/>
      <c r="P829" s="11"/>
      <c r="Q829" s="11"/>
    </row>
    <row r="830" spans="14:17" ht="15.75" customHeight="1" x14ac:dyDescent="0.25">
      <c r="N830" s="11"/>
      <c r="O830" s="11"/>
      <c r="P830" s="11"/>
      <c r="Q830" s="11"/>
    </row>
    <row r="831" spans="14:17" ht="15.75" customHeight="1" x14ac:dyDescent="0.25">
      <c r="N831" s="11"/>
      <c r="O831" s="11"/>
      <c r="P831" s="11"/>
      <c r="Q831" s="11"/>
    </row>
    <row r="832" spans="14:17" ht="15.75" customHeight="1" x14ac:dyDescent="0.25">
      <c r="N832" s="11"/>
      <c r="O832" s="11"/>
      <c r="P832" s="11"/>
      <c r="Q832" s="11"/>
    </row>
    <row r="833" spans="14:17" ht="15.75" customHeight="1" x14ac:dyDescent="0.25">
      <c r="N833" s="11"/>
      <c r="O833" s="11"/>
      <c r="P833" s="11"/>
      <c r="Q833" s="11"/>
    </row>
    <row r="834" spans="14:17" ht="15.75" customHeight="1" x14ac:dyDescent="0.25">
      <c r="N834" s="11"/>
      <c r="O834" s="11"/>
      <c r="P834" s="11"/>
      <c r="Q834" s="11"/>
    </row>
    <row r="835" spans="14:17" ht="15.75" customHeight="1" x14ac:dyDescent="0.25">
      <c r="N835" s="11"/>
      <c r="O835" s="11"/>
      <c r="P835" s="11"/>
      <c r="Q835" s="11"/>
    </row>
    <row r="836" spans="14:17" ht="15.75" customHeight="1" x14ac:dyDescent="0.25">
      <c r="N836" s="11"/>
      <c r="O836" s="11"/>
      <c r="P836" s="11"/>
      <c r="Q836" s="11"/>
    </row>
    <row r="837" spans="14:17" ht="15.75" customHeight="1" x14ac:dyDescent="0.25">
      <c r="N837" s="11"/>
      <c r="O837" s="11"/>
      <c r="P837" s="11"/>
      <c r="Q837" s="11"/>
    </row>
    <row r="838" spans="14:17" ht="15.75" customHeight="1" x14ac:dyDescent="0.25">
      <c r="N838" s="11"/>
      <c r="O838" s="11"/>
      <c r="P838" s="11"/>
      <c r="Q838" s="11"/>
    </row>
    <row r="839" spans="14:17" ht="15.75" customHeight="1" x14ac:dyDescent="0.25">
      <c r="N839" s="11"/>
      <c r="O839" s="11"/>
      <c r="P839" s="11"/>
      <c r="Q839" s="11"/>
    </row>
    <row r="840" spans="14:17" ht="15.75" customHeight="1" x14ac:dyDescent="0.25">
      <c r="N840" s="11"/>
      <c r="O840" s="11"/>
      <c r="P840" s="11"/>
      <c r="Q840" s="11"/>
    </row>
    <row r="841" spans="14:17" ht="15.75" customHeight="1" x14ac:dyDescent="0.25">
      <c r="N841" s="11"/>
      <c r="O841" s="11"/>
      <c r="P841" s="11"/>
      <c r="Q841" s="11"/>
    </row>
    <row r="842" spans="14:17" ht="15.75" customHeight="1" x14ac:dyDescent="0.25">
      <c r="N842" s="11"/>
      <c r="O842" s="11"/>
      <c r="P842" s="11"/>
      <c r="Q842" s="11"/>
    </row>
    <row r="843" spans="14:17" ht="15.75" customHeight="1" x14ac:dyDescent="0.25">
      <c r="N843" s="11"/>
      <c r="O843" s="11"/>
      <c r="P843" s="11"/>
      <c r="Q843" s="11"/>
    </row>
    <row r="844" spans="14:17" ht="15.75" customHeight="1" x14ac:dyDescent="0.25">
      <c r="N844" s="11"/>
      <c r="O844" s="11"/>
      <c r="P844" s="11"/>
      <c r="Q844" s="11"/>
    </row>
    <row r="845" spans="14:17" ht="15.75" customHeight="1" x14ac:dyDescent="0.25">
      <c r="N845" s="11"/>
      <c r="O845" s="11"/>
      <c r="P845" s="11"/>
      <c r="Q845" s="11"/>
    </row>
    <row r="846" spans="14:17" ht="15.75" customHeight="1" x14ac:dyDescent="0.25">
      <c r="N846" s="11"/>
      <c r="O846" s="11"/>
      <c r="P846" s="11"/>
      <c r="Q846" s="11"/>
    </row>
    <row r="847" spans="14:17" ht="15.75" customHeight="1" x14ac:dyDescent="0.25">
      <c r="N847" s="11"/>
      <c r="O847" s="11"/>
      <c r="P847" s="11"/>
      <c r="Q847" s="11"/>
    </row>
    <row r="848" spans="14:17" ht="15.75" customHeight="1" x14ac:dyDescent="0.25">
      <c r="N848" s="11"/>
      <c r="O848" s="11"/>
      <c r="P848" s="11"/>
      <c r="Q848" s="11"/>
    </row>
    <row r="849" spans="14:17" ht="15.75" customHeight="1" x14ac:dyDescent="0.25">
      <c r="N849" s="11"/>
      <c r="O849" s="11"/>
      <c r="P849" s="11"/>
      <c r="Q849" s="11"/>
    </row>
    <row r="850" spans="14:17" ht="15.75" customHeight="1" x14ac:dyDescent="0.25">
      <c r="N850" s="11"/>
      <c r="O850" s="11"/>
      <c r="P850" s="11"/>
      <c r="Q850" s="11"/>
    </row>
    <row r="851" spans="14:17" ht="15.75" customHeight="1" x14ac:dyDescent="0.25">
      <c r="N851" s="11"/>
      <c r="O851" s="11"/>
      <c r="P851" s="11"/>
      <c r="Q851" s="11"/>
    </row>
    <row r="852" spans="14:17" ht="15.75" customHeight="1" x14ac:dyDescent="0.25">
      <c r="N852" s="11"/>
      <c r="O852" s="11"/>
      <c r="P852" s="11"/>
      <c r="Q852" s="11"/>
    </row>
    <row r="853" spans="14:17" ht="15.75" customHeight="1" x14ac:dyDescent="0.25">
      <c r="N853" s="11"/>
      <c r="O853" s="11"/>
      <c r="P853" s="11"/>
      <c r="Q853" s="11"/>
    </row>
    <row r="854" spans="14:17" ht="15.75" customHeight="1" x14ac:dyDescent="0.25">
      <c r="N854" s="11"/>
      <c r="O854" s="11"/>
      <c r="P854" s="11"/>
      <c r="Q854" s="11"/>
    </row>
    <row r="855" spans="14:17" ht="15.75" customHeight="1" x14ac:dyDescent="0.25">
      <c r="N855" s="11"/>
      <c r="O855" s="11"/>
      <c r="P855" s="11"/>
      <c r="Q855" s="11"/>
    </row>
    <row r="856" spans="14:17" ht="15.75" customHeight="1" x14ac:dyDescent="0.25">
      <c r="N856" s="11"/>
      <c r="O856" s="11"/>
      <c r="P856" s="11"/>
      <c r="Q856" s="11"/>
    </row>
    <row r="857" spans="14:17" ht="15.75" customHeight="1" x14ac:dyDescent="0.25">
      <c r="N857" s="11"/>
      <c r="O857" s="11"/>
      <c r="P857" s="11"/>
      <c r="Q857" s="11"/>
    </row>
    <row r="858" spans="14:17" ht="15.75" customHeight="1" x14ac:dyDescent="0.25">
      <c r="N858" s="11"/>
      <c r="O858" s="11"/>
      <c r="P858" s="11"/>
      <c r="Q858" s="11"/>
    </row>
    <row r="859" spans="14:17" ht="15.75" customHeight="1" x14ac:dyDescent="0.25">
      <c r="N859" s="11"/>
      <c r="O859" s="11"/>
      <c r="P859" s="11"/>
      <c r="Q859" s="11"/>
    </row>
    <row r="860" spans="14:17" ht="15.75" customHeight="1" x14ac:dyDescent="0.25">
      <c r="N860" s="11"/>
      <c r="O860" s="11"/>
      <c r="P860" s="11"/>
      <c r="Q860" s="11"/>
    </row>
    <row r="861" spans="14:17" ht="15.75" customHeight="1" x14ac:dyDescent="0.25">
      <c r="N861" s="11"/>
      <c r="O861" s="11"/>
      <c r="P861" s="11"/>
      <c r="Q861" s="11"/>
    </row>
    <row r="862" spans="14:17" ht="15.75" customHeight="1" x14ac:dyDescent="0.25">
      <c r="N862" s="11"/>
      <c r="O862" s="11"/>
      <c r="P862" s="11"/>
      <c r="Q862" s="11"/>
    </row>
    <row r="863" spans="14:17" ht="15.75" customHeight="1" x14ac:dyDescent="0.25">
      <c r="N863" s="11"/>
      <c r="O863" s="11"/>
      <c r="P863" s="11"/>
      <c r="Q863" s="11"/>
    </row>
    <row r="864" spans="14:17" ht="15.75" customHeight="1" x14ac:dyDescent="0.25">
      <c r="N864" s="11"/>
      <c r="O864" s="11"/>
      <c r="P864" s="11"/>
      <c r="Q864" s="11"/>
    </row>
    <row r="865" spans="14:17" ht="15.75" customHeight="1" x14ac:dyDescent="0.25">
      <c r="N865" s="11"/>
      <c r="O865" s="11"/>
      <c r="P865" s="11"/>
      <c r="Q865" s="11"/>
    </row>
    <row r="866" spans="14:17" ht="15.75" customHeight="1" x14ac:dyDescent="0.25">
      <c r="N866" s="11"/>
      <c r="O866" s="11"/>
      <c r="P866" s="11"/>
      <c r="Q866" s="11"/>
    </row>
    <row r="867" spans="14:17" ht="15.75" customHeight="1" x14ac:dyDescent="0.25">
      <c r="N867" s="11"/>
      <c r="O867" s="11"/>
      <c r="P867" s="11"/>
      <c r="Q867" s="11"/>
    </row>
    <row r="868" spans="14:17" ht="15.75" customHeight="1" x14ac:dyDescent="0.25">
      <c r="N868" s="11"/>
      <c r="O868" s="11"/>
      <c r="P868" s="11"/>
      <c r="Q868" s="11"/>
    </row>
    <row r="869" spans="14:17" ht="15.75" customHeight="1" x14ac:dyDescent="0.25">
      <c r="N869" s="11"/>
      <c r="O869" s="11"/>
      <c r="P869" s="11"/>
      <c r="Q869" s="11"/>
    </row>
    <row r="870" spans="14:17" ht="15.75" customHeight="1" x14ac:dyDescent="0.25">
      <c r="N870" s="11"/>
      <c r="O870" s="11"/>
      <c r="P870" s="11"/>
      <c r="Q870" s="11"/>
    </row>
    <row r="871" spans="14:17" ht="15.75" customHeight="1" x14ac:dyDescent="0.25">
      <c r="N871" s="11"/>
      <c r="O871" s="11"/>
      <c r="P871" s="11"/>
      <c r="Q871" s="11"/>
    </row>
    <row r="872" spans="14:17" ht="15.75" customHeight="1" x14ac:dyDescent="0.25">
      <c r="N872" s="11"/>
      <c r="O872" s="11"/>
      <c r="P872" s="11"/>
      <c r="Q872" s="11"/>
    </row>
    <row r="873" spans="14:17" ht="15.75" customHeight="1" x14ac:dyDescent="0.25">
      <c r="N873" s="11"/>
      <c r="O873" s="11"/>
      <c r="P873" s="11"/>
      <c r="Q873" s="11"/>
    </row>
    <row r="874" spans="14:17" ht="15.75" customHeight="1" x14ac:dyDescent="0.25">
      <c r="N874" s="11"/>
      <c r="O874" s="11"/>
      <c r="P874" s="11"/>
      <c r="Q874" s="11"/>
    </row>
    <row r="875" spans="14:17" ht="15.75" customHeight="1" x14ac:dyDescent="0.25">
      <c r="N875" s="11"/>
      <c r="O875" s="11"/>
      <c r="P875" s="11"/>
      <c r="Q875" s="11"/>
    </row>
    <row r="876" spans="14:17" ht="15.75" customHeight="1" x14ac:dyDescent="0.25">
      <c r="N876" s="11"/>
      <c r="O876" s="11"/>
      <c r="P876" s="11"/>
      <c r="Q876" s="11"/>
    </row>
    <row r="877" spans="14:17" ht="15.75" customHeight="1" x14ac:dyDescent="0.25">
      <c r="N877" s="11"/>
      <c r="O877" s="11"/>
      <c r="P877" s="11"/>
      <c r="Q877" s="11"/>
    </row>
    <row r="878" spans="14:17" ht="15.75" customHeight="1" x14ac:dyDescent="0.25">
      <c r="N878" s="11"/>
      <c r="O878" s="11"/>
      <c r="P878" s="11"/>
      <c r="Q878" s="11"/>
    </row>
    <row r="879" spans="14:17" ht="15.75" customHeight="1" x14ac:dyDescent="0.25">
      <c r="N879" s="11"/>
      <c r="O879" s="11"/>
      <c r="P879" s="11"/>
      <c r="Q879" s="11"/>
    </row>
    <row r="880" spans="14:17" ht="15.75" customHeight="1" x14ac:dyDescent="0.25">
      <c r="N880" s="11"/>
      <c r="O880" s="11"/>
      <c r="P880" s="11"/>
      <c r="Q880" s="11"/>
    </row>
    <row r="881" spans="14:17" ht="15.75" customHeight="1" x14ac:dyDescent="0.25">
      <c r="N881" s="11"/>
      <c r="O881" s="11"/>
      <c r="P881" s="11"/>
      <c r="Q881" s="11"/>
    </row>
    <row r="882" spans="14:17" ht="15.75" customHeight="1" x14ac:dyDescent="0.25">
      <c r="N882" s="11"/>
      <c r="O882" s="11"/>
      <c r="P882" s="11"/>
      <c r="Q882" s="11"/>
    </row>
    <row r="883" spans="14:17" ht="15.75" customHeight="1" x14ac:dyDescent="0.25">
      <c r="N883" s="11"/>
      <c r="O883" s="11"/>
      <c r="P883" s="11"/>
      <c r="Q883" s="11"/>
    </row>
    <row r="884" spans="14:17" ht="15.75" customHeight="1" x14ac:dyDescent="0.25">
      <c r="N884" s="11"/>
      <c r="O884" s="11"/>
      <c r="P884" s="11"/>
      <c r="Q884" s="11"/>
    </row>
    <row r="885" spans="14:17" ht="15.75" customHeight="1" x14ac:dyDescent="0.25">
      <c r="N885" s="11"/>
      <c r="O885" s="11"/>
      <c r="P885" s="11"/>
      <c r="Q885" s="11"/>
    </row>
    <row r="886" spans="14:17" ht="15.75" customHeight="1" x14ac:dyDescent="0.25">
      <c r="N886" s="11"/>
      <c r="O886" s="11"/>
      <c r="P886" s="11"/>
      <c r="Q886" s="11"/>
    </row>
    <row r="887" spans="14:17" ht="15.75" customHeight="1" x14ac:dyDescent="0.25">
      <c r="N887" s="11"/>
      <c r="O887" s="11"/>
      <c r="P887" s="11"/>
      <c r="Q887" s="11"/>
    </row>
    <row r="888" spans="14:17" ht="15.75" customHeight="1" x14ac:dyDescent="0.25">
      <c r="N888" s="11"/>
      <c r="O888" s="11"/>
      <c r="P888" s="11"/>
      <c r="Q888" s="11"/>
    </row>
    <row r="889" spans="14:17" ht="15.75" customHeight="1" x14ac:dyDescent="0.25">
      <c r="N889" s="11"/>
      <c r="O889" s="11"/>
      <c r="P889" s="11"/>
      <c r="Q889" s="11"/>
    </row>
    <row r="890" spans="14:17" ht="15.75" customHeight="1" x14ac:dyDescent="0.25">
      <c r="N890" s="11"/>
      <c r="O890" s="11"/>
      <c r="P890" s="11"/>
      <c r="Q890" s="11"/>
    </row>
    <row r="891" spans="14:17" ht="15.75" customHeight="1" x14ac:dyDescent="0.25">
      <c r="N891" s="11"/>
      <c r="O891" s="11"/>
      <c r="P891" s="11"/>
      <c r="Q891" s="11"/>
    </row>
    <row r="892" spans="14:17" ht="15.75" customHeight="1" x14ac:dyDescent="0.25">
      <c r="N892" s="11"/>
      <c r="O892" s="11"/>
      <c r="P892" s="11"/>
      <c r="Q892" s="11"/>
    </row>
    <row r="893" spans="14:17" ht="15.75" customHeight="1" x14ac:dyDescent="0.25">
      <c r="N893" s="11"/>
      <c r="O893" s="11"/>
      <c r="P893" s="11"/>
      <c r="Q893" s="11"/>
    </row>
    <row r="894" spans="14:17" ht="15.75" customHeight="1" x14ac:dyDescent="0.25">
      <c r="N894" s="11"/>
      <c r="O894" s="11"/>
      <c r="P894" s="11"/>
      <c r="Q894" s="11"/>
    </row>
    <row r="895" spans="14:17" ht="15.75" customHeight="1" x14ac:dyDescent="0.25">
      <c r="N895" s="11"/>
      <c r="O895" s="11"/>
      <c r="P895" s="11"/>
      <c r="Q895" s="11"/>
    </row>
    <row r="896" spans="14:17" ht="15.75" customHeight="1" x14ac:dyDescent="0.25">
      <c r="N896" s="11"/>
      <c r="O896" s="11"/>
      <c r="P896" s="11"/>
      <c r="Q896" s="11"/>
    </row>
    <row r="897" spans="14:17" ht="15.75" customHeight="1" x14ac:dyDescent="0.25">
      <c r="N897" s="11"/>
      <c r="O897" s="11"/>
      <c r="P897" s="11"/>
      <c r="Q897" s="11"/>
    </row>
    <row r="898" spans="14:17" ht="15.75" customHeight="1" x14ac:dyDescent="0.25">
      <c r="N898" s="11"/>
      <c r="O898" s="11"/>
      <c r="P898" s="11"/>
      <c r="Q898" s="11"/>
    </row>
    <row r="899" spans="14:17" ht="15.75" customHeight="1" x14ac:dyDescent="0.25">
      <c r="N899" s="11"/>
      <c r="O899" s="11"/>
      <c r="P899" s="11"/>
      <c r="Q899" s="11"/>
    </row>
    <row r="900" spans="14:17" ht="15.75" customHeight="1" x14ac:dyDescent="0.25">
      <c r="N900" s="11"/>
      <c r="O900" s="11"/>
      <c r="P900" s="11"/>
      <c r="Q900" s="11"/>
    </row>
    <row r="901" spans="14:17" ht="15.75" customHeight="1" x14ac:dyDescent="0.25">
      <c r="N901" s="11"/>
      <c r="O901" s="11"/>
      <c r="P901" s="11"/>
      <c r="Q901" s="11"/>
    </row>
    <row r="902" spans="14:17" ht="15.75" customHeight="1" x14ac:dyDescent="0.25">
      <c r="N902" s="11"/>
      <c r="O902" s="11"/>
      <c r="P902" s="11"/>
      <c r="Q902" s="11"/>
    </row>
    <row r="903" spans="14:17" ht="15.75" customHeight="1" x14ac:dyDescent="0.25">
      <c r="N903" s="11"/>
      <c r="O903" s="11"/>
      <c r="P903" s="11"/>
      <c r="Q903" s="11"/>
    </row>
    <row r="904" spans="14:17" ht="15.75" customHeight="1" x14ac:dyDescent="0.25">
      <c r="N904" s="11"/>
      <c r="O904" s="11"/>
      <c r="P904" s="11"/>
      <c r="Q904" s="11"/>
    </row>
    <row r="905" spans="14:17" ht="15.75" customHeight="1" x14ac:dyDescent="0.25">
      <c r="N905" s="11"/>
      <c r="O905" s="11"/>
      <c r="P905" s="11"/>
      <c r="Q905" s="11"/>
    </row>
    <row r="906" spans="14:17" ht="15.75" customHeight="1" x14ac:dyDescent="0.25">
      <c r="N906" s="11"/>
      <c r="O906" s="11"/>
      <c r="P906" s="11"/>
      <c r="Q906" s="11"/>
    </row>
    <row r="907" spans="14:17" ht="15.75" customHeight="1" x14ac:dyDescent="0.25">
      <c r="N907" s="11"/>
      <c r="O907" s="11"/>
      <c r="P907" s="11"/>
      <c r="Q907" s="11"/>
    </row>
    <row r="908" spans="14:17" ht="15.75" customHeight="1" x14ac:dyDescent="0.25">
      <c r="N908" s="11"/>
      <c r="O908" s="11"/>
      <c r="P908" s="11"/>
      <c r="Q908" s="11"/>
    </row>
    <row r="909" spans="14:17" ht="15.75" customHeight="1" x14ac:dyDescent="0.25">
      <c r="N909" s="11"/>
      <c r="O909" s="11"/>
      <c r="P909" s="11"/>
      <c r="Q909" s="11"/>
    </row>
    <row r="910" spans="14:17" ht="15.75" customHeight="1" x14ac:dyDescent="0.25">
      <c r="N910" s="11"/>
      <c r="O910" s="11"/>
      <c r="P910" s="11"/>
      <c r="Q910" s="11"/>
    </row>
    <row r="911" spans="14:17" ht="15.75" customHeight="1" x14ac:dyDescent="0.25">
      <c r="N911" s="11"/>
      <c r="O911" s="11"/>
      <c r="P911" s="11"/>
      <c r="Q911" s="11"/>
    </row>
    <row r="912" spans="14:17" ht="15.75" customHeight="1" x14ac:dyDescent="0.25">
      <c r="N912" s="11"/>
      <c r="O912" s="11"/>
      <c r="P912" s="11"/>
      <c r="Q912" s="11"/>
    </row>
    <row r="913" spans="14:17" ht="15.75" customHeight="1" x14ac:dyDescent="0.25">
      <c r="N913" s="11"/>
      <c r="O913" s="11"/>
      <c r="P913" s="11"/>
      <c r="Q913" s="11"/>
    </row>
    <row r="914" spans="14:17" ht="15.75" customHeight="1" x14ac:dyDescent="0.25">
      <c r="N914" s="11"/>
      <c r="O914" s="11"/>
      <c r="P914" s="11"/>
      <c r="Q914" s="11"/>
    </row>
    <row r="915" spans="14:17" ht="15.75" customHeight="1" x14ac:dyDescent="0.25">
      <c r="N915" s="11"/>
      <c r="O915" s="11"/>
      <c r="P915" s="11"/>
      <c r="Q915" s="11"/>
    </row>
    <row r="916" spans="14:17" ht="15.75" customHeight="1" x14ac:dyDescent="0.25">
      <c r="N916" s="11"/>
      <c r="O916" s="11"/>
      <c r="P916" s="11"/>
      <c r="Q916" s="11"/>
    </row>
    <row r="917" spans="14:17" ht="15.75" customHeight="1" x14ac:dyDescent="0.25">
      <c r="N917" s="11"/>
      <c r="O917" s="11"/>
      <c r="P917" s="11"/>
      <c r="Q917" s="11"/>
    </row>
    <row r="918" spans="14:17" ht="15.75" customHeight="1" x14ac:dyDescent="0.25">
      <c r="N918" s="11"/>
      <c r="O918" s="11"/>
      <c r="P918" s="11"/>
      <c r="Q918" s="11"/>
    </row>
    <row r="919" spans="14:17" ht="15.75" customHeight="1" x14ac:dyDescent="0.25">
      <c r="N919" s="11"/>
      <c r="O919" s="11"/>
      <c r="P919" s="11"/>
      <c r="Q919" s="11"/>
    </row>
    <row r="920" spans="14:17" ht="15.75" customHeight="1" x14ac:dyDescent="0.25">
      <c r="N920" s="11"/>
      <c r="O920" s="11"/>
      <c r="P920" s="11"/>
      <c r="Q920" s="11"/>
    </row>
    <row r="921" spans="14:17" ht="15.75" customHeight="1" x14ac:dyDescent="0.25">
      <c r="N921" s="11"/>
      <c r="O921" s="11"/>
      <c r="P921" s="11"/>
      <c r="Q921" s="11"/>
    </row>
    <row r="922" spans="14:17" ht="15.75" customHeight="1" x14ac:dyDescent="0.25">
      <c r="N922" s="11"/>
      <c r="O922" s="11"/>
      <c r="P922" s="11"/>
      <c r="Q922" s="11"/>
    </row>
    <row r="923" spans="14:17" ht="15.75" customHeight="1" x14ac:dyDescent="0.25">
      <c r="N923" s="11"/>
      <c r="O923" s="11"/>
      <c r="P923" s="11"/>
      <c r="Q923" s="11"/>
    </row>
    <row r="924" spans="14:17" ht="15.75" customHeight="1" x14ac:dyDescent="0.25">
      <c r="N924" s="11"/>
      <c r="O924" s="11"/>
      <c r="P924" s="11"/>
      <c r="Q924" s="11"/>
    </row>
    <row r="925" spans="14:17" ht="15.75" customHeight="1" x14ac:dyDescent="0.25">
      <c r="N925" s="11"/>
      <c r="O925" s="11"/>
      <c r="P925" s="11"/>
      <c r="Q925" s="11"/>
    </row>
    <row r="926" spans="14:17" ht="15.75" customHeight="1" x14ac:dyDescent="0.25">
      <c r="N926" s="11"/>
      <c r="O926" s="11"/>
      <c r="P926" s="11"/>
      <c r="Q926" s="11"/>
    </row>
    <row r="927" spans="14:17" ht="15.75" customHeight="1" x14ac:dyDescent="0.25">
      <c r="N927" s="11"/>
      <c r="O927" s="11"/>
      <c r="P927" s="11"/>
      <c r="Q927" s="11"/>
    </row>
    <row r="928" spans="14:17" ht="15.75" customHeight="1" x14ac:dyDescent="0.25">
      <c r="N928" s="11"/>
      <c r="O928" s="11"/>
      <c r="P928" s="11"/>
      <c r="Q928" s="11"/>
    </row>
    <row r="929" spans="14:17" ht="15.75" customHeight="1" x14ac:dyDescent="0.25">
      <c r="N929" s="11"/>
      <c r="O929" s="11"/>
      <c r="P929" s="11"/>
      <c r="Q929" s="11"/>
    </row>
    <row r="930" spans="14:17" ht="15.75" customHeight="1" x14ac:dyDescent="0.25">
      <c r="N930" s="11"/>
      <c r="O930" s="11"/>
      <c r="P930" s="11"/>
      <c r="Q930" s="11"/>
    </row>
    <row r="931" spans="14:17" ht="15.75" customHeight="1" x14ac:dyDescent="0.25">
      <c r="N931" s="11"/>
      <c r="O931" s="11"/>
      <c r="P931" s="11"/>
      <c r="Q931" s="11"/>
    </row>
    <row r="932" spans="14:17" ht="15.75" customHeight="1" x14ac:dyDescent="0.25">
      <c r="N932" s="11"/>
      <c r="O932" s="11"/>
      <c r="P932" s="11"/>
      <c r="Q932" s="11"/>
    </row>
    <row r="933" spans="14:17" ht="15.75" customHeight="1" x14ac:dyDescent="0.25">
      <c r="N933" s="11"/>
      <c r="O933" s="11"/>
      <c r="P933" s="11"/>
      <c r="Q933" s="11"/>
    </row>
    <row r="934" spans="14:17" ht="15.75" customHeight="1" x14ac:dyDescent="0.25">
      <c r="N934" s="11"/>
      <c r="O934" s="11"/>
      <c r="P934" s="11"/>
      <c r="Q934" s="11"/>
    </row>
    <row r="935" spans="14:17" ht="15.75" customHeight="1" x14ac:dyDescent="0.25">
      <c r="N935" s="11"/>
      <c r="O935" s="11"/>
      <c r="P935" s="11"/>
      <c r="Q935" s="11"/>
    </row>
    <row r="936" spans="14:17" ht="15.75" customHeight="1" x14ac:dyDescent="0.25">
      <c r="N936" s="11"/>
      <c r="O936" s="11"/>
      <c r="P936" s="11"/>
      <c r="Q936" s="11"/>
    </row>
    <row r="937" spans="14:17" ht="15.75" customHeight="1" x14ac:dyDescent="0.25">
      <c r="N937" s="11"/>
      <c r="O937" s="11"/>
      <c r="P937" s="11"/>
      <c r="Q937" s="11"/>
    </row>
    <row r="938" spans="14:17" ht="15.75" customHeight="1" x14ac:dyDescent="0.25">
      <c r="N938" s="11"/>
      <c r="O938" s="11"/>
      <c r="P938" s="11"/>
      <c r="Q938" s="11"/>
    </row>
    <row r="939" spans="14:17" ht="15.75" customHeight="1" x14ac:dyDescent="0.25">
      <c r="N939" s="11"/>
      <c r="O939" s="11"/>
      <c r="P939" s="11"/>
      <c r="Q939" s="11"/>
    </row>
    <row r="940" spans="14:17" ht="15.75" customHeight="1" x14ac:dyDescent="0.25">
      <c r="N940" s="11"/>
      <c r="O940" s="11"/>
      <c r="P940" s="11"/>
      <c r="Q940" s="11"/>
    </row>
    <row r="941" spans="14:17" ht="15.75" customHeight="1" x14ac:dyDescent="0.25">
      <c r="N941" s="11"/>
      <c r="O941" s="11"/>
      <c r="P941" s="11"/>
      <c r="Q941" s="11"/>
    </row>
    <row r="942" spans="14:17" ht="15.75" customHeight="1" x14ac:dyDescent="0.25">
      <c r="N942" s="11"/>
      <c r="O942" s="11"/>
      <c r="P942" s="11"/>
      <c r="Q942" s="11"/>
    </row>
    <row r="943" spans="14:17" ht="15.75" customHeight="1" x14ac:dyDescent="0.25">
      <c r="N943" s="11"/>
      <c r="O943" s="11"/>
      <c r="P943" s="11"/>
      <c r="Q943" s="11"/>
    </row>
    <row r="944" spans="14:17" ht="15.75" customHeight="1" x14ac:dyDescent="0.25">
      <c r="N944" s="11"/>
      <c r="O944" s="11"/>
      <c r="P944" s="11"/>
      <c r="Q944" s="11"/>
    </row>
    <row r="945" spans="14:17" ht="15.75" customHeight="1" x14ac:dyDescent="0.25">
      <c r="N945" s="11"/>
      <c r="O945" s="11"/>
      <c r="P945" s="11"/>
      <c r="Q945" s="11"/>
    </row>
    <row r="946" spans="14:17" ht="15.75" customHeight="1" x14ac:dyDescent="0.25">
      <c r="N946" s="11"/>
      <c r="O946" s="11"/>
      <c r="P946" s="11"/>
      <c r="Q946" s="11"/>
    </row>
    <row r="947" spans="14:17" ht="15.75" customHeight="1" x14ac:dyDescent="0.25">
      <c r="N947" s="11"/>
      <c r="O947" s="11"/>
      <c r="P947" s="11"/>
      <c r="Q947" s="11"/>
    </row>
    <row r="948" spans="14:17" ht="15.75" customHeight="1" x14ac:dyDescent="0.25">
      <c r="N948" s="11"/>
      <c r="O948" s="11"/>
      <c r="P948" s="11"/>
      <c r="Q948" s="11"/>
    </row>
    <row r="949" spans="14:17" ht="15.75" customHeight="1" x14ac:dyDescent="0.25">
      <c r="N949" s="11"/>
      <c r="O949" s="11"/>
      <c r="P949" s="11"/>
      <c r="Q949" s="11"/>
    </row>
    <row r="950" spans="14:17" ht="15.75" customHeight="1" x14ac:dyDescent="0.25">
      <c r="N950" s="11"/>
      <c r="O950" s="11"/>
      <c r="P950" s="11"/>
      <c r="Q950" s="11"/>
    </row>
    <row r="951" spans="14:17" ht="15.75" customHeight="1" x14ac:dyDescent="0.25">
      <c r="N951" s="11"/>
      <c r="O951" s="11"/>
      <c r="P951" s="11"/>
      <c r="Q951" s="11"/>
    </row>
    <row r="952" spans="14:17" ht="15.75" customHeight="1" x14ac:dyDescent="0.25">
      <c r="N952" s="11"/>
      <c r="O952" s="11"/>
      <c r="P952" s="11"/>
      <c r="Q952" s="11"/>
    </row>
    <row r="953" spans="14:17" ht="15.75" customHeight="1" x14ac:dyDescent="0.25">
      <c r="N953" s="11"/>
      <c r="O953" s="11"/>
      <c r="P953" s="11"/>
      <c r="Q953" s="11"/>
    </row>
    <row r="954" spans="14:17" ht="15.75" customHeight="1" x14ac:dyDescent="0.25">
      <c r="N954" s="11"/>
      <c r="O954" s="11"/>
      <c r="P954" s="11"/>
      <c r="Q954" s="11"/>
    </row>
    <row r="955" spans="14:17" ht="15.75" customHeight="1" x14ac:dyDescent="0.25">
      <c r="N955" s="11"/>
      <c r="O955" s="11"/>
      <c r="P955" s="11"/>
      <c r="Q955" s="11"/>
    </row>
    <row r="956" spans="14:17" ht="15.75" customHeight="1" x14ac:dyDescent="0.25">
      <c r="N956" s="11"/>
      <c r="O956" s="11"/>
      <c r="P956" s="11"/>
      <c r="Q956" s="11"/>
    </row>
    <row r="957" spans="14:17" ht="15.75" customHeight="1" x14ac:dyDescent="0.25">
      <c r="N957" s="11"/>
      <c r="O957" s="11"/>
      <c r="P957" s="11"/>
      <c r="Q957" s="11"/>
    </row>
    <row r="958" spans="14:17" ht="15.75" customHeight="1" x14ac:dyDescent="0.25">
      <c r="N958" s="11"/>
      <c r="O958" s="11"/>
      <c r="P958" s="11"/>
      <c r="Q958" s="11"/>
    </row>
    <row r="959" spans="14:17" ht="15.75" customHeight="1" x14ac:dyDescent="0.25">
      <c r="N959" s="11"/>
      <c r="O959" s="11"/>
      <c r="P959" s="11"/>
      <c r="Q959" s="11"/>
    </row>
    <row r="960" spans="14:17" ht="15.75" customHeight="1" x14ac:dyDescent="0.25">
      <c r="N960" s="11"/>
      <c r="O960" s="11"/>
      <c r="P960" s="11"/>
      <c r="Q960" s="11"/>
    </row>
    <row r="961" spans="14:17" ht="15.75" customHeight="1" x14ac:dyDescent="0.25">
      <c r="N961" s="11"/>
      <c r="O961" s="11"/>
      <c r="P961" s="11"/>
      <c r="Q961" s="11"/>
    </row>
    <row r="962" spans="14:17" ht="15.75" customHeight="1" x14ac:dyDescent="0.25">
      <c r="N962" s="11"/>
      <c r="O962" s="11"/>
      <c r="P962" s="11"/>
      <c r="Q962" s="11"/>
    </row>
    <row r="963" spans="14:17" ht="15.75" customHeight="1" x14ac:dyDescent="0.25">
      <c r="N963" s="11"/>
      <c r="O963" s="11"/>
      <c r="P963" s="11"/>
      <c r="Q963" s="11"/>
    </row>
    <row r="964" spans="14:17" ht="15.75" customHeight="1" x14ac:dyDescent="0.25">
      <c r="N964" s="11"/>
      <c r="O964" s="11"/>
      <c r="P964" s="11"/>
      <c r="Q964" s="11"/>
    </row>
    <row r="965" spans="14:17" ht="15.75" customHeight="1" x14ac:dyDescent="0.25">
      <c r="N965" s="11"/>
      <c r="O965" s="11"/>
      <c r="P965" s="11"/>
      <c r="Q965" s="11"/>
    </row>
    <row r="966" spans="14:17" ht="15.75" customHeight="1" x14ac:dyDescent="0.25">
      <c r="N966" s="11"/>
      <c r="O966" s="11"/>
      <c r="P966" s="11"/>
      <c r="Q966" s="11"/>
    </row>
    <row r="967" spans="14:17" ht="15.75" customHeight="1" x14ac:dyDescent="0.25">
      <c r="N967" s="11"/>
      <c r="O967" s="11"/>
      <c r="P967" s="11"/>
      <c r="Q967" s="11"/>
    </row>
    <row r="968" spans="14:17" ht="15.75" customHeight="1" x14ac:dyDescent="0.25">
      <c r="N968" s="11"/>
      <c r="O968" s="11"/>
      <c r="P968" s="11"/>
      <c r="Q968" s="11"/>
    </row>
    <row r="969" spans="14:17" ht="15.75" customHeight="1" x14ac:dyDescent="0.25">
      <c r="N969" s="11"/>
      <c r="O969" s="11"/>
      <c r="P969" s="11"/>
      <c r="Q969" s="11"/>
    </row>
    <row r="970" spans="14:17" ht="15.75" customHeight="1" x14ac:dyDescent="0.25">
      <c r="N970" s="11"/>
      <c r="O970" s="11"/>
      <c r="P970" s="11"/>
      <c r="Q970" s="11"/>
    </row>
    <row r="971" spans="14:17" ht="15.75" customHeight="1" x14ac:dyDescent="0.25">
      <c r="N971" s="11"/>
      <c r="O971" s="11"/>
      <c r="P971" s="11"/>
      <c r="Q971" s="11"/>
    </row>
    <row r="972" spans="14:17" ht="15.75" customHeight="1" x14ac:dyDescent="0.25">
      <c r="N972" s="11"/>
      <c r="O972" s="11"/>
      <c r="P972" s="11"/>
      <c r="Q972" s="11"/>
    </row>
    <row r="973" spans="14:17" ht="15.75" customHeight="1" x14ac:dyDescent="0.25">
      <c r="N973" s="11"/>
      <c r="O973" s="11"/>
      <c r="P973" s="11"/>
      <c r="Q973" s="11"/>
    </row>
    <row r="974" spans="14:17" ht="15.75" customHeight="1" x14ac:dyDescent="0.25">
      <c r="N974" s="11"/>
      <c r="O974" s="11"/>
      <c r="P974" s="11"/>
      <c r="Q974" s="11"/>
    </row>
    <row r="975" spans="14:17" ht="15.75" customHeight="1" x14ac:dyDescent="0.25">
      <c r="N975" s="11"/>
      <c r="O975" s="11"/>
      <c r="P975" s="11"/>
      <c r="Q975" s="11"/>
    </row>
    <row r="976" spans="14:17" ht="15.75" customHeight="1" x14ac:dyDescent="0.25">
      <c r="N976" s="11"/>
      <c r="O976" s="11"/>
      <c r="P976" s="11"/>
      <c r="Q976" s="11"/>
    </row>
    <row r="977" spans="14:17" ht="15.75" customHeight="1" x14ac:dyDescent="0.25">
      <c r="N977" s="11"/>
      <c r="O977" s="11"/>
      <c r="P977" s="11"/>
      <c r="Q977" s="11"/>
    </row>
    <row r="978" spans="14:17" ht="15.75" customHeight="1" x14ac:dyDescent="0.25">
      <c r="N978" s="11"/>
      <c r="O978" s="11"/>
      <c r="P978" s="11"/>
      <c r="Q978" s="11"/>
    </row>
    <row r="979" spans="14:17" ht="15.75" customHeight="1" x14ac:dyDescent="0.25">
      <c r="N979" s="11"/>
      <c r="O979" s="11"/>
      <c r="P979" s="11"/>
      <c r="Q979" s="11"/>
    </row>
    <row r="980" spans="14:17" ht="15.75" customHeight="1" x14ac:dyDescent="0.25">
      <c r="N980" s="11"/>
      <c r="O980" s="11"/>
      <c r="P980" s="11"/>
      <c r="Q980" s="11"/>
    </row>
    <row r="981" spans="14:17" ht="15.75" customHeight="1" x14ac:dyDescent="0.25">
      <c r="N981" s="11"/>
      <c r="O981" s="11"/>
      <c r="P981" s="11"/>
      <c r="Q981" s="11"/>
    </row>
    <row r="982" spans="14:17" ht="15.75" customHeight="1" x14ac:dyDescent="0.25">
      <c r="N982" s="11"/>
      <c r="O982" s="11"/>
      <c r="P982" s="11"/>
      <c r="Q982" s="11"/>
    </row>
    <row r="983" spans="14:17" ht="15.75" customHeight="1" x14ac:dyDescent="0.25">
      <c r="N983" s="11"/>
      <c r="O983" s="11"/>
      <c r="P983" s="11"/>
      <c r="Q983" s="11"/>
    </row>
    <row r="984" spans="14:17" ht="15.75" customHeight="1" x14ac:dyDescent="0.25">
      <c r="N984" s="11"/>
      <c r="O984" s="11"/>
      <c r="P984" s="11"/>
      <c r="Q984" s="11"/>
    </row>
    <row r="985" spans="14:17" ht="15.75" customHeight="1" x14ac:dyDescent="0.25">
      <c r="N985" s="11"/>
      <c r="O985" s="11"/>
      <c r="P985" s="11"/>
      <c r="Q985" s="11"/>
    </row>
    <row r="986" spans="14:17" ht="15.75" customHeight="1" x14ac:dyDescent="0.25">
      <c r="N986" s="11"/>
      <c r="O986" s="11"/>
      <c r="P986" s="11"/>
      <c r="Q986" s="11"/>
    </row>
    <row r="987" spans="14:17" ht="15.75" customHeight="1" x14ac:dyDescent="0.25">
      <c r="N987" s="11"/>
      <c r="O987" s="11"/>
      <c r="P987" s="11"/>
      <c r="Q987" s="11"/>
    </row>
    <row r="988" spans="14:17" ht="15.75" customHeight="1" x14ac:dyDescent="0.25">
      <c r="N988" s="11"/>
      <c r="O988" s="11"/>
      <c r="P988" s="11"/>
      <c r="Q988" s="11"/>
    </row>
    <row r="989" spans="14:17" ht="15.75" customHeight="1" x14ac:dyDescent="0.25">
      <c r="N989" s="11"/>
      <c r="O989" s="11"/>
      <c r="P989" s="11"/>
      <c r="Q989" s="11"/>
    </row>
    <row r="990" spans="14:17" ht="15.75" customHeight="1" x14ac:dyDescent="0.25">
      <c r="N990" s="11"/>
      <c r="O990" s="11"/>
      <c r="P990" s="11"/>
      <c r="Q990" s="11"/>
    </row>
    <row r="991" spans="14:17" ht="15.75" customHeight="1" x14ac:dyDescent="0.25">
      <c r="N991" s="11"/>
      <c r="O991" s="11"/>
      <c r="P991" s="11"/>
      <c r="Q991" s="11"/>
    </row>
    <row r="992" spans="14:17" ht="15.75" customHeight="1" x14ac:dyDescent="0.25">
      <c r="N992" s="11"/>
      <c r="O992" s="11"/>
      <c r="P992" s="11"/>
      <c r="Q992" s="11"/>
    </row>
    <row r="993" spans="14:17" ht="15.75" customHeight="1" x14ac:dyDescent="0.25">
      <c r="N993" s="11"/>
      <c r="O993" s="11"/>
      <c r="P993" s="11"/>
      <c r="Q993" s="11"/>
    </row>
    <row r="994" spans="14:17" ht="15.75" customHeight="1" x14ac:dyDescent="0.25">
      <c r="N994" s="11"/>
      <c r="O994" s="11"/>
      <c r="P994" s="11"/>
      <c r="Q994" s="11"/>
    </row>
    <row r="995" spans="14:17" ht="15.75" customHeight="1" x14ac:dyDescent="0.25">
      <c r="N995" s="11"/>
      <c r="O995" s="11"/>
      <c r="P995" s="11"/>
      <c r="Q995" s="11"/>
    </row>
    <row r="996" spans="14:17" ht="15.75" customHeight="1" x14ac:dyDescent="0.25">
      <c r="N996" s="11"/>
      <c r="O996" s="11"/>
      <c r="P996" s="11"/>
      <c r="Q996" s="11"/>
    </row>
    <row r="997" spans="14:17" ht="15.75" customHeight="1" x14ac:dyDescent="0.25">
      <c r="N997" s="11"/>
      <c r="O997" s="11"/>
      <c r="P997" s="11"/>
      <c r="Q997" s="11"/>
    </row>
    <row r="998" spans="14:17" ht="15.75" customHeight="1" x14ac:dyDescent="0.25">
      <c r="N998" s="11"/>
      <c r="O998" s="11"/>
      <c r="P998" s="11"/>
      <c r="Q998" s="11"/>
    </row>
    <row r="999" spans="14:17" ht="15.75" customHeight="1" x14ac:dyDescent="0.25">
      <c r="N999" s="11"/>
      <c r="O999" s="11"/>
      <c r="P999" s="11"/>
      <c r="Q999" s="11"/>
    </row>
    <row r="1000" spans="14:17" ht="15.75" customHeight="1" x14ac:dyDescent="0.25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2578125" defaultRowHeight="15" customHeight="1" x14ac:dyDescent="0.25"/>
  <cols>
    <col min="1" max="1" width="2" customWidth="1"/>
    <col min="2" max="2" width="3" customWidth="1"/>
    <col min="3" max="3" width="26.5703125" customWidth="1"/>
    <col min="4" max="4" width="13.140625" customWidth="1"/>
    <col min="5" max="5" width="8" customWidth="1"/>
    <col min="6" max="6" width="14.140625" customWidth="1"/>
    <col min="7" max="7" width="12" customWidth="1"/>
    <col min="8" max="8" width="1.7109375" customWidth="1"/>
    <col min="9" max="9" width="22.42578125" customWidth="1"/>
    <col min="10" max="10" width="14.140625" customWidth="1"/>
    <col min="11" max="11" width="8" customWidth="1"/>
    <col min="12" max="12" width="14.140625" customWidth="1"/>
    <col min="13" max="13" width="13.140625" customWidth="1"/>
    <col min="14" max="14" width="18.28515625" customWidth="1"/>
    <col min="15" max="15" width="13.140625" customWidth="1"/>
  </cols>
  <sheetData>
    <row r="1" spans="1:26" ht="11.25" customHeight="1" x14ac:dyDescent="0.25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25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25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25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25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25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25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25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25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25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25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25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25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25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25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25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25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25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25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25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25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25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25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25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25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25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25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25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25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25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25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25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25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25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25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25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25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25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25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25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25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25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25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25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25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25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25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25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25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25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25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25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25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25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25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25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25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25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25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25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25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25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25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25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25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25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25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25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25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25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25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25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25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25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25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25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25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25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25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25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25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25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2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25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25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25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25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25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25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25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25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25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25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25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25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25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25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25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25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25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25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2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25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25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25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25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25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25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25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25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2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25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25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25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25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25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25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25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25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25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25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25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25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25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25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25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25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25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2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25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25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25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25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25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25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25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25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2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25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25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25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25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25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25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25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25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25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2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25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25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25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25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25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25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25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25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2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25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25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25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25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25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25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25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25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25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2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25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25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25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25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25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25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25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25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25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2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25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25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25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25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25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25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25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25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25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2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25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25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25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25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25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25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25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25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25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2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25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25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25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25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25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25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25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25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25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2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25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25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25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25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25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25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25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25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25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25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25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25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25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25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25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25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25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25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2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25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25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25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25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25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25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25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25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25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2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25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25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25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25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25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25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25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25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25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2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25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25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25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25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25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25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25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25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25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2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25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25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25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25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25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25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25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25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25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2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25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25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25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25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25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25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25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25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25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2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25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25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25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25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25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25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25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25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25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2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25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25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25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25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25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25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25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25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25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2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25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25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25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25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25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25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25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25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25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2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25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25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25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25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25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25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25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25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25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25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25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25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25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25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25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25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25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25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2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25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25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25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25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25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25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25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25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25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2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25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25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25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25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25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25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25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25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25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2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25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25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25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25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25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25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25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25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25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2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25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25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25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25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25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25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25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25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25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2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25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25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25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25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25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25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25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25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25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2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25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25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25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25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25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25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25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25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25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2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25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25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25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25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25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25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25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25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25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2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25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25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25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25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25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25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25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25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25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2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25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25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25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25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25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25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25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25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25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25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25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25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25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25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25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25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25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25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2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25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25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25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25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25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25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25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25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25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2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25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25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25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25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25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25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25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25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25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2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25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25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25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25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25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25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25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25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25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2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25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25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25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25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25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25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25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25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25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2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25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25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25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25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25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25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25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25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25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2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25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25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25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25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25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25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25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25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25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2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25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25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25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25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25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25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25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25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25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2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25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25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25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25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25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25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25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25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25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2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25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25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25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25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25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25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25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25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25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25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25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25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25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25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25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25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25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25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2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25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25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25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25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25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25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25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25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25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2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25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25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25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25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25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25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25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25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25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2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25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25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25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25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25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25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25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25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25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2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25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25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25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25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25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25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25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25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25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2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25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25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25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25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25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25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25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25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25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2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25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25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25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25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25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25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25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25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25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2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25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25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25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25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25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25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25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25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25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2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25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25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25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25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25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25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25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25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25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2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25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25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25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25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25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25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25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25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25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25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25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25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25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25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25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25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25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25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2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25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25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25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25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25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25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25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25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25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2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25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25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25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25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25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25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25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25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25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2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25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25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25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25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25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25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25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25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25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2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25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25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25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25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25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25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25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25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25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2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25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25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25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25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25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25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25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25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25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2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25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25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25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25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25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25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25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25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25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2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25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25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25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25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25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25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25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25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25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2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25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25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25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25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25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25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25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25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25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2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25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25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25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25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25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25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25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25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25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25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25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25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25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25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25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25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25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25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2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25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25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25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25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25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25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25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25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25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2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25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25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25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25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25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25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25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25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25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2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25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25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25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25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25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25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25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25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25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2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25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25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25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25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25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25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25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25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25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2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25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25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25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25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25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25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25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25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25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2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25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25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25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25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25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25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25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25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25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2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25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25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25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25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25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25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25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25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25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2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25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25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25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25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25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25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25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25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25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2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25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25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25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25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25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25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25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25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25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25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25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25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25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25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25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25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25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25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2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25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25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25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25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25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25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25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25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25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2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25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25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25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25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25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25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25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25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25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2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25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25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25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25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25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25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25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25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25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2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25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25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25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25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25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25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25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25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25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2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25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25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25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25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25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25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25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25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25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2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25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25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25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25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25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25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25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25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25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2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25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25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25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25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25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25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25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25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25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2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25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25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25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25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25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25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25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25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25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2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25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25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25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25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25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25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25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25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25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25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25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25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25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25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25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25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25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25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2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25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25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25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25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25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25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25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25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25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2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25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25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25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25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25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25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25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25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25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2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25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25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25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25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25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25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25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25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25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2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25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25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25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25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25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25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25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25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25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2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25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25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25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25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25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25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25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25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25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2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25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25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25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25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25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25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25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25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25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2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25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25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25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25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25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13" workbookViewId="0">
      <pane xSplit="8" topLeftCell="W1" activePane="topRight" state="frozen"/>
      <selection pane="topRight" activeCell="W39" sqref="W39"/>
    </sheetView>
  </sheetViews>
  <sheetFormatPr defaultColWidth="14.42578125" defaultRowHeight="15" customHeight="1" x14ac:dyDescent="0.25"/>
  <cols>
    <col min="1" max="1" width="3.85546875" customWidth="1"/>
    <col min="2" max="2" width="2.85546875" customWidth="1"/>
    <col min="3" max="3" width="25.7109375" customWidth="1"/>
    <col min="4" max="4" width="12" customWidth="1"/>
    <col min="5" max="6" width="13.7109375" customWidth="1"/>
    <col min="7" max="7" width="9.7109375" bestFit="1" customWidth="1"/>
    <col min="8" max="11" width="12.7109375" customWidth="1"/>
    <col min="12" max="12" width="11.7109375" customWidth="1"/>
    <col min="13" max="13" width="12.7109375" customWidth="1"/>
    <col min="14" max="14" width="11.7109375" customWidth="1"/>
    <col min="15" max="17" width="12.7109375" customWidth="1"/>
    <col min="18" max="18" width="11.7109375" customWidth="1"/>
    <col min="19" max="21" width="12.7109375" customWidth="1"/>
    <col min="22" max="22" width="12.7109375" bestFit="1" customWidth="1"/>
    <col min="23" max="30" width="12.7109375" customWidth="1"/>
    <col min="31" max="32" width="11.7109375" customWidth="1"/>
  </cols>
  <sheetData>
    <row r="1" spans="1:32" ht="11.25" customHeight="1" x14ac:dyDescent="0.25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25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25">
      <c r="A3" s="558" t="s">
        <v>261</v>
      </c>
      <c r="B3" s="559"/>
      <c r="C3" s="266" t="s">
        <v>156</v>
      </c>
      <c r="D3" s="267"/>
      <c r="E3" s="268">
        <f t="shared" ref="E3:F3" si="0">SUM(E5:E46)</f>
        <v>166850.64000000001</v>
      </c>
      <c r="F3" s="268">
        <f t="shared" si="0"/>
        <v>4952.0283849333027</v>
      </c>
      <c r="G3" s="269">
        <f>1-((E3/SUM(E3:F3)))</f>
        <v>2.8823931732177788E-2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13500.990000000002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25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25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1074.9132891089109</v>
      </c>
      <c r="E5" s="289">
        <f>I5+K5+M5+O5+Q5+S5+U5+W5+Y5+AA5+AC5+AE5</f>
        <v>10706.73</v>
      </c>
      <c r="F5" s="289">
        <f t="shared" ref="F5:F12" si="2">J5+L5+N5+P5+R5+T5+V5+X5+Z5+AB5</f>
        <v>1293.2699999999991</v>
      </c>
      <c r="G5" s="269">
        <f t="shared" ref="G5:G12" si="3">1-((E5/SUM(E5:F5)))</f>
        <v>0.10777249999999994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973.69</v>
      </c>
      <c r="AB5" s="278">
        <f t="shared" ref="AB5:AB12" si="13">H5-AA5</f>
        <v>226.30999999999995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25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1068.6566079207919</v>
      </c>
      <c r="E6" s="289">
        <f t="shared" ref="E6:E12" si="16">Q6+S6+U6+W6+Y6+AA6+AC6+AE6+I6+K6+M6+O6</f>
        <v>10644.409999999998</v>
      </c>
      <c r="F6" s="289">
        <f t="shared" si="2"/>
        <v>1355.5900000000011</v>
      </c>
      <c r="G6" s="269">
        <f t="shared" si="3"/>
        <v>0.11296583333333354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980.14999999999986</v>
      </c>
      <c r="AB6" s="278">
        <f t="shared" si="13"/>
        <v>219.85000000000014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25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112.95558415841586</v>
      </c>
      <c r="E7" s="289">
        <f t="shared" si="16"/>
        <v>1125.1000000000001</v>
      </c>
      <c r="F7" s="289">
        <f t="shared" si="2"/>
        <v>374.9</v>
      </c>
      <c r="G7" s="269">
        <f t="shared" si="3"/>
        <v>0.24993333333333323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77.710000000000008</v>
      </c>
      <c r="AB7" s="278">
        <f t="shared" si="13"/>
        <v>72.289999999999992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25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648.35862772277221</v>
      </c>
      <c r="E8" s="289">
        <f t="shared" si="16"/>
        <v>6458.0099999999993</v>
      </c>
      <c r="F8" s="289">
        <f t="shared" si="2"/>
        <v>-458.01000000000022</v>
      </c>
      <c r="G8" s="269">
        <f t="shared" si="3"/>
        <v>-7.6335000000000042E-2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714.09</v>
      </c>
      <c r="AB8" s="278">
        <f t="shared" si="13"/>
        <v>-114.09000000000003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25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804.0889485148515</v>
      </c>
      <c r="E9" s="289">
        <f t="shared" si="16"/>
        <v>8009.17</v>
      </c>
      <c r="F9" s="289">
        <f t="shared" si="2"/>
        <v>-1009.1700000000001</v>
      </c>
      <c r="G9" s="269">
        <f t="shared" si="3"/>
        <v>-0.14416714285714294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944.73</v>
      </c>
      <c r="AB9" s="278">
        <f t="shared" si="13"/>
        <v>-244.73000000000002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25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881.19812673267336</v>
      </c>
      <c r="E10" s="289">
        <f t="shared" si="16"/>
        <v>8777.2200000000012</v>
      </c>
      <c r="F10" s="289">
        <f t="shared" si="2"/>
        <v>222.77999999999952</v>
      </c>
      <c r="G10" s="269">
        <f t="shared" si="3"/>
        <v>2.4753333333333183E-2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1461.26</v>
      </c>
      <c r="AB10" s="278">
        <f t="shared" si="13"/>
        <v>-561.26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25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292.26793069306933</v>
      </c>
      <c r="E11" s="289">
        <f t="shared" si="16"/>
        <v>2911.15</v>
      </c>
      <c r="F11" s="289">
        <f t="shared" si="2"/>
        <v>588.85000000000014</v>
      </c>
      <c r="G11" s="269">
        <f t="shared" si="3"/>
        <v>0.16824285714285714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120.56</v>
      </c>
      <c r="AB11" s="278">
        <f t="shared" si="13"/>
        <v>229.44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25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754.22223564356443</v>
      </c>
      <c r="E12" s="289">
        <f t="shared" si="16"/>
        <v>7512.47</v>
      </c>
      <c r="F12" s="289">
        <f t="shared" si="2"/>
        <v>-512.47000000000025</v>
      </c>
      <c r="G12" s="269">
        <f t="shared" si="3"/>
        <v>-7.3209999999999997E-2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777.40000000000009</v>
      </c>
      <c r="AB12" s="278">
        <f t="shared" si="13"/>
        <v>-77.400000000000091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25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25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1256.5769108910895</v>
      </c>
      <c r="E14" s="289">
        <f t="shared" ref="E14:E31" si="18">Q14+S14+U14+W14+Y14+AA14+AC14+AE14+I14+K14+M14+O14</f>
        <v>12516.200000000003</v>
      </c>
      <c r="F14" s="289">
        <f t="shared" ref="F14:F31" si="19">J14+L14+N14+P14+R14+T14+V14+X14+Z14+AB14</f>
        <v>333.79999999999973</v>
      </c>
      <c r="G14" s="269">
        <f t="shared" ref="G14:G31" si="20">1-((E14/SUM(E14:F14)))</f>
        <v>2.5976653696498042E-2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1231.68</v>
      </c>
      <c r="AB14" s="278">
        <f t="shared" ref="AB14:AB31" si="30">H14-AA14</f>
        <v>53.319999999999936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25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16.173801980198022</v>
      </c>
      <c r="E15" s="289">
        <f t="shared" si="18"/>
        <v>161.10000000000002</v>
      </c>
      <c r="F15" s="289">
        <f t="shared" si="19"/>
        <v>38.900000000000013</v>
      </c>
      <c r="G15" s="269">
        <f t="shared" si="20"/>
        <v>0.19450000000000001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25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285.85563564356431</v>
      </c>
      <c r="E16" s="289">
        <f t="shared" si="18"/>
        <v>2847.2799999999997</v>
      </c>
      <c r="F16" s="289">
        <f t="shared" si="19"/>
        <v>-147.27999999999997</v>
      </c>
      <c r="G16" s="269">
        <f t="shared" si="20"/>
        <v>-5.4548148148148012E-2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256.83999999999997</v>
      </c>
      <c r="AB16" s="278">
        <f t="shared" si="30"/>
        <v>13.160000000000025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25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208.41314257425742</v>
      </c>
      <c r="E17" s="289">
        <f t="shared" si="18"/>
        <v>2075.91</v>
      </c>
      <c r="F17" s="289">
        <f t="shared" si="19"/>
        <v>-25.909999999999968</v>
      </c>
      <c r="G17" s="269">
        <f t="shared" si="20"/>
        <v>-1.2639024390243891E-2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204.48</v>
      </c>
      <c r="AB17" s="278">
        <f t="shared" si="30"/>
        <v>0.52000000000001023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25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207.41520594059406</v>
      </c>
      <c r="E18" s="289">
        <f t="shared" si="18"/>
        <v>2065.9699999999998</v>
      </c>
      <c r="F18" s="289">
        <f t="shared" si="19"/>
        <v>-265.97000000000003</v>
      </c>
      <c r="G18" s="269">
        <f t="shared" si="20"/>
        <v>-0.14776111111111123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360.28</v>
      </c>
      <c r="AB18" s="278">
        <f t="shared" si="30"/>
        <v>-180.27999999999997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25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137.22130693069309</v>
      </c>
      <c r="E19" s="289">
        <f t="shared" si="18"/>
        <v>1366.8000000000002</v>
      </c>
      <c r="F19" s="289">
        <f t="shared" si="19"/>
        <v>33.199999999999903</v>
      </c>
      <c r="G19" s="269">
        <f t="shared" si="20"/>
        <v>2.3714285714285577E-2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139.05000000000001</v>
      </c>
      <c r="AB19" s="278">
        <f t="shared" si="30"/>
        <v>0.94999999999998863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25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107.56030099009901</v>
      </c>
      <c r="E20" s="289">
        <f t="shared" si="18"/>
        <v>1071.3599999999999</v>
      </c>
      <c r="F20" s="289">
        <f t="shared" si="19"/>
        <v>-71.359999999999985</v>
      </c>
      <c r="G20" s="269">
        <f t="shared" si="20"/>
        <v>-7.136000000000009E-2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63.68</v>
      </c>
      <c r="AB20" s="278">
        <f t="shared" si="30"/>
        <v>36.32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25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190.56674257425743</v>
      </c>
      <c r="E21" s="289">
        <f t="shared" si="18"/>
        <v>1898.1499999999999</v>
      </c>
      <c r="F21" s="289">
        <f t="shared" si="19"/>
        <v>-1898.1499999999999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1000.78</v>
      </c>
      <c r="AB21" s="278">
        <f t="shared" si="30"/>
        <v>-1000.78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25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164.55714059405943</v>
      </c>
      <c r="E22" s="289">
        <f t="shared" si="18"/>
        <v>1639.0800000000002</v>
      </c>
      <c r="F22" s="289">
        <f t="shared" si="19"/>
        <v>-189.08000000000004</v>
      </c>
      <c r="G22" s="269">
        <f t="shared" si="20"/>
        <v>-0.13040000000000007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141.65</v>
      </c>
      <c r="AB22" s="278">
        <f t="shared" si="30"/>
        <v>3.3499999999999943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25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200.79207920792081</v>
      </c>
      <c r="E23" s="289">
        <f t="shared" si="18"/>
        <v>2000</v>
      </c>
      <c r="F23" s="289">
        <f t="shared" si="19"/>
        <v>2000</v>
      </c>
      <c r="G23" s="269">
        <f t="shared" si="20"/>
        <v>0.5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25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200.79207920792081</v>
      </c>
      <c r="E24" s="289">
        <f t="shared" si="18"/>
        <v>2000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200</v>
      </c>
      <c r="AB24" s="278">
        <f t="shared" si="30"/>
        <v>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25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361.42574257425747</v>
      </c>
      <c r="E25" s="289">
        <f t="shared" si="18"/>
        <v>3600</v>
      </c>
      <c r="F25" s="289">
        <f t="shared" si="19"/>
        <v>2400</v>
      </c>
      <c r="G25" s="269">
        <f t="shared" si="20"/>
        <v>0.4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600</v>
      </c>
      <c r="AB25" s="278">
        <f t="shared" si="30"/>
        <v>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25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93.843190099009931</v>
      </c>
      <c r="E26" s="289">
        <f t="shared" si="18"/>
        <v>934.73000000000013</v>
      </c>
      <c r="F26" s="289">
        <f t="shared" si="19"/>
        <v>-84.73</v>
      </c>
      <c r="G26" s="269">
        <f t="shared" si="20"/>
        <v>-9.9682352941176555E-2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81</v>
      </c>
      <c r="AB26" s="278">
        <f t="shared" si="30"/>
        <v>4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25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139.56153861386142</v>
      </c>
      <c r="E27" s="289">
        <f t="shared" si="18"/>
        <v>1390.1100000000001</v>
      </c>
      <c r="F27" s="289">
        <f t="shared" si="19"/>
        <v>-390.11000000000007</v>
      </c>
      <c r="G27" s="269">
        <f t="shared" si="20"/>
        <v>-0.39011000000000018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374.78000000000003</v>
      </c>
      <c r="AB27" s="278">
        <f t="shared" si="30"/>
        <v>-274.78000000000003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25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918.50931089108929</v>
      </c>
      <c r="E28" s="289">
        <f t="shared" si="18"/>
        <v>9148.86</v>
      </c>
      <c r="F28" s="289">
        <f t="shared" si="19"/>
        <v>2851.139999999999</v>
      </c>
      <c r="G28" s="269">
        <f t="shared" si="20"/>
        <v>0.237595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529.46</v>
      </c>
      <c r="AB28" s="278">
        <f t="shared" si="30"/>
        <v>670.54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25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102.6549504950495</v>
      </c>
      <c r="E29" s="289">
        <f t="shared" si="18"/>
        <v>1022.5</v>
      </c>
      <c r="F29" s="289">
        <f t="shared" si="19"/>
        <v>177.5</v>
      </c>
      <c r="G29" s="269">
        <f t="shared" si="20"/>
        <v>0.1479166666666667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95.42</v>
      </c>
      <c r="AB29" s="278">
        <f t="shared" si="30"/>
        <v>24.58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25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95.874201980198009</v>
      </c>
      <c r="E30" s="289">
        <f t="shared" si="18"/>
        <v>954.95999999999992</v>
      </c>
      <c r="F30" s="289">
        <f t="shared" si="19"/>
        <v>-204.95999999999998</v>
      </c>
      <c r="G30" s="269">
        <f t="shared" si="20"/>
        <v>-0.27327999999999997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65.19</v>
      </c>
      <c r="AB30" s="278">
        <f t="shared" si="30"/>
        <v>9.8100000000000023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25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67.320564356435639</v>
      </c>
      <c r="E31" s="289">
        <f t="shared" si="18"/>
        <v>670.55</v>
      </c>
      <c r="F31" s="289">
        <f t="shared" si="19"/>
        <v>79.449999999999989</v>
      </c>
      <c r="G31" s="269">
        <f t="shared" si="20"/>
        <v>0.10593333333333343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57.11</v>
      </c>
      <c r="AB31" s="278">
        <f t="shared" si="30"/>
        <v>17.89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25">
      <c r="D32" s="39"/>
    </row>
    <row r="33" spans="1:32" ht="11.25" customHeight="1" x14ac:dyDescent="0.25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351.38613861386142</v>
      </c>
      <c r="E33" s="289">
        <f t="shared" ref="E33:E43" si="34">Q33+S33+U33+W33+Y33+AA33+AC33+AE33+I33+K33+M33+O33</f>
        <v>3500</v>
      </c>
      <c r="F33" s="289">
        <f t="shared" ref="F33:F43" si="35">J33+L33+N33+P33+R33+T33+V33+X33+Z33+AB33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350</v>
      </c>
      <c r="AB33" s="278">
        <f t="shared" ref="AB33:AB43" si="46">H33-AA33</f>
        <v>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25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321.26732673267327</v>
      </c>
      <c r="E34" s="289">
        <f t="shared" si="34"/>
        <v>3200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320</v>
      </c>
      <c r="AB34" s="278">
        <f t="shared" si="46"/>
        <v>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25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25.099009900990101</v>
      </c>
      <c r="E35" s="289">
        <f t="shared" si="34"/>
        <v>250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25</v>
      </c>
      <c r="AB35" s="278">
        <f t="shared" si="46"/>
        <v>0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25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25.099009900990101</v>
      </c>
      <c r="E36" s="289">
        <f t="shared" si="34"/>
        <v>250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25</v>
      </c>
      <c r="AB36" s="278">
        <f t="shared" si="46"/>
        <v>0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25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45.178217821782184</v>
      </c>
      <c r="E37" s="289">
        <f t="shared" si="34"/>
        <v>450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45</v>
      </c>
      <c r="AB37" s="278">
        <f t="shared" si="46"/>
        <v>0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25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401.58415841584161</v>
      </c>
      <c r="E38" s="289">
        <f t="shared" si="34"/>
        <v>4000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400</v>
      </c>
      <c r="AB38" s="278">
        <f t="shared" si="46"/>
        <v>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25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376.48514851485152</v>
      </c>
      <c r="E39" s="289">
        <f t="shared" si="34"/>
        <v>3750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375</v>
      </c>
      <c r="AB39" s="278">
        <f t="shared" si="46"/>
        <v>0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25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100.3960396039604</v>
      </c>
      <c r="E40" s="289">
        <f t="shared" si="34"/>
        <v>1000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100</v>
      </c>
      <c r="AB40" s="278">
        <f t="shared" si="46"/>
        <v>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25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85.336633663366342</v>
      </c>
      <c r="E41" s="289">
        <f t="shared" si="34"/>
        <v>850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85</v>
      </c>
      <c r="AB41" s="278">
        <f t="shared" si="46"/>
        <v>0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25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230.91089108910893</v>
      </c>
      <c r="E42" s="289">
        <f t="shared" si="34"/>
        <v>2300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230</v>
      </c>
      <c r="AB42" s="278">
        <f t="shared" si="46"/>
        <v>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25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45.178217821782184</v>
      </c>
      <c r="E43" s="289">
        <f t="shared" si="34"/>
        <v>450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45</v>
      </c>
      <c r="AB43" s="278">
        <f t="shared" si="46"/>
        <v>0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25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25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45.178217821782184</v>
      </c>
      <c r="E45" s="289">
        <f t="shared" ref="E45:E46" si="50">Q45+S45+U45+W45+Y45+AA45+AC45+AE45+I45+K45+M45+O45</f>
        <v>450</v>
      </c>
      <c r="F45" s="289">
        <f>J45+L45+N45+P45+R45+T45+V45+X45+Z45+AB45</f>
        <v>50</v>
      </c>
      <c r="G45" s="269">
        <f t="shared" ref="G45:G46" si="51">1-((E45/SUM(E45:F45)))</f>
        <v>9.9999999999999978E-2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50</v>
      </c>
      <c r="X45" s="236">
        <f t="shared" ref="X45:X46" si="59">H45-W45</f>
        <v>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25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4306.2692554455443</v>
      </c>
      <c r="E46" s="289">
        <f t="shared" si="50"/>
        <v>42892.82</v>
      </c>
      <c r="F46" s="289">
        <f>J46+L46+N46+P46+R46+T46+V46+X46+Z46+AB46</f>
        <v>-1590.1516150666948</v>
      </c>
      <c r="G46" s="269">
        <f t="shared" si="51"/>
        <v>-3.8499972937505511E-2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6794.38</v>
      </c>
      <c r="X46" s="236">
        <f t="shared" si="59"/>
        <v>-2664.1131615066697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25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25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25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9217.458784158418</v>
      </c>
      <c r="E49" s="268">
        <f t="shared" ref="E49:E52" si="65">Q49+S49+U49+W49+Y49+AA49+AC49+AE49+I49+K49+M49+O49</f>
        <v>91810.98000000001</v>
      </c>
      <c r="F49" s="268">
        <f>E49-('Proposed Budget'!J68*14)</f>
        <v>27441.41195638002</v>
      </c>
      <c r="G49" s="246">
        <f t="shared" ref="G49:G50" si="66">(E49/(E49-F49))-1</f>
        <v>0.42631033251278572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9458.66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25">
      <c r="A50" s="286" t="s">
        <v>226</v>
      </c>
      <c r="B50" s="255">
        <v>39</v>
      </c>
      <c r="C50" s="292" t="s">
        <v>266</v>
      </c>
      <c r="D50" s="288">
        <f t="shared" ca="1" si="64"/>
        <v>6197.3150019801978</v>
      </c>
      <c r="E50" s="268">
        <f t="shared" si="65"/>
        <v>61728.679999999993</v>
      </c>
      <c r="F50" s="268">
        <f>E50-('Proposed Budget'!J44*14)</f>
        <v>23035.710930000001</v>
      </c>
      <c r="G50" s="246">
        <f t="shared" si="66"/>
        <v>0.59534616969625076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8634.61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25">
      <c r="A51" s="286" t="s">
        <v>226</v>
      </c>
      <c r="B51" s="255">
        <v>40</v>
      </c>
      <c r="C51" s="292" t="s">
        <v>267</v>
      </c>
      <c r="D51" s="288">
        <f t="shared" ca="1" si="64"/>
        <v>1238.9313029702973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25">
      <c r="A52" s="286" t="s">
        <v>226</v>
      </c>
      <c r="B52" s="255">
        <v>41</v>
      </c>
      <c r="C52" s="292" t="s">
        <v>189</v>
      </c>
      <c r="D52" s="288">
        <f t="shared" ca="1" si="64"/>
        <v>803.16831683168323</v>
      </c>
      <c r="E52" s="268">
        <f t="shared" si="65"/>
        <v>8000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1600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25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25">
      <c r="A54" s="188"/>
      <c r="B54" s="293"/>
      <c r="C54" s="294"/>
      <c r="D54" s="122"/>
      <c r="E54" s="297">
        <f>SUM(E49:E52)</f>
        <v>173880.1</v>
      </c>
      <c r="F54" s="297">
        <f>F49+F50+E52</f>
        <v>58477.122886380021</v>
      </c>
      <c r="G54" s="246">
        <f>(E54/(E54-F54))-1</f>
        <v>0.50672109462831605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20530.45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25">
      <c r="D55" s="11"/>
    </row>
    <row r="56" spans="1:31" ht="15.75" customHeight="1" x14ac:dyDescent="0.25">
      <c r="D56" s="11"/>
    </row>
    <row r="57" spans="1:31" ht="15.75" customHeight="1" x14ac:dyDescent="0.25">
      <c r="D57" s="11"/>
    </row>
    <row r="58" spans="1:31" ht="15.75" customHeight="1" x14ac:dyDescent="0.25">
      <c r="D58" s="11"/>
    </row>
    <row r="59" spans="1:31" ht="15.75" customHeight="1" x14ac:dyDescent="0.25">
      <c r="D59" s="11"/>
    </row>
    <row r="60" spans="1:31" ht="15.75" customHeight="1" x14ac:dyDescent="0.25">
      <c r="D60" s="11"/>
    </row>
    <row r="61" spans="1:31" ht="15.75" customHeight="1" x14ac:dyDescent="0.25">
      <c r="D61" s="11"/>
    </row>
    <row r="62" spans="1:31" ht="15.75" customHeight="1" x14ac:dyDescent="0.25">
      <c r="D62" s="11"/>
    </row>
    <row r="63" spans="1:31" ht="15.75" customHeight="1" x14ac:dyDescent="0.25">
      <c r="D63" s="11"/>
    </row>
    <row r="64" spans="1:31" ht="15.75" customHeight="1" x14ac:dyDescent="0.25">
      <c r="D64" s="11"/>
    </row>
    <row r="65" spans="4:4" ht="15.75" customHeight="1" x14ac:dyDescent="0.25">
      <c r="D65" s="11"/>
    </row>
    <row r="66" spans="4:4" ht="15.75" customHeight="1" x14ac:dyDescent="0.25">
      <c r="D66" s="11"/>
    </row>
    <row r="67" spans="4:4" ht="15.75" customHeight="1" x14ac:dyDescent="0.25">
      <c r="D67" s="11"/>
    </row>
    <row r="68" spans="4:4" ht="15.75" customHeight="1" x14ac:dyDescent="0.25">
      <c r="D68" s="11"/>
    </row>
    <row r="69" spans="4:4" ht="15.75" customHeight="1" x14ac:dyDescent="0.25">
      <c r="D69" s="11"/>
    </row>
    <row r="70" spans="4:4" ht="15.75" customHeight="1" x14ac:dyDescent="0.25">
      <c r="D70" s="11"/>
    </row>
    <row r="71" spans="4:4" ht="15.75" customHeight="1" x14ac:dyDescent="0.25">
      <c r="D71" s="11"/>
    </row>
    <row r="72" spans="4:4" ht="15.75" customHeight="1" x14ac:dyDescent="0.25">
      <c r="D72" s="11"/>
    </row>
    <row r="73" spans="4:4" ht="15.75" customHeight="1" x14ac:dyDescent="0.25">
      <c r="D73" s="11"/>
    </row>
    <row r="74" spans="4:4" ht="15.75" customHeight="1" x14ac:dyDescent="0.25">
      <c r="D74" s="11"/>
    </row>
    <row r="75" spans="4:4" ht="15.75" customHeight="1" x14ac:dyDescent="0.25">
      <c r="D75" s="11"/>
    </row>
    <row r="76" spans="4:4" ht="15.75" customHeight="1" x14ac:dyDescent="0.25">
      <c r="D76" s="11"/>
    </row>
    <row r="77" spans="4:4" ht="15.75" customHeight="1" x14ac:dyDescent="0.25">
      <c r="D77" s="11"/>
    </row>
    <row r="78" spans="4:4" ht="15.75" customHeight="1" x14ac:dyDescent="0.25">
      <c r="D78" s="11"/>
    </row>
    <row r="79" spans="4:4" ht="15.75" customHeight="1" x14ac:dyDescent="0.25">
      <c r="D79" s="11"/>
    </row>
    <row r="80" spans="4:4" ht="15.75" customHeight="1" x14ac:dyDescent="0.25">
      <c r="D80" s="11"/>
    </row>
    <row r="81" spans="4:4" ht="15.75" customHeight="1" x14ac:dyDescent="0.25">
      <c r="D81" s="11"/>
    </row>
    <row r="82" spans="4:4" ht="15.75" customHeight="1" x14ac:dyDescent="0.25">
      <c r="D82" s="11"/>
    </row>
    <row r="83" spans="4:4" ht="15.75" customHeight="1" x14ac:dyDescent="0.25">
      <c r="D83" s="11"/>
    </row>
    <row r="84" spans="4:4" ht="15.75" customHeight="1" x14ac:dyDescent="0.25">
      <c r="D84" s="11"/>
    </row>
    <row r="85" spans="4:4" ht="15.75" customHeight="1" x14ac:dyDescent="0.25">
      <c r="D85" s="11"/>
    </row>
    <row r="86" spans="4:4" ht="15.75" customHeight="1" x14ac:dyDescent="0.25">
      <c r="D86" s="11"/>
    </row>
    <row r="87" spans="4:4" ht="15.75" customHeight="1" x14ac:dyDescent="0.25">
      <c r="D87" s="11"/>
    </row>
    <row r="88" spans="4:4" ht="15.75" customHeight="1" x14ac:dyDescent="0.25">
      <c r="D88" s="11"/>
    </row>
    <row r="89" spans="4:4" ht="15.75" customHeight="1" x14ac:dyDescent="0.25">
      <c r="D89" s="11"/>
    </row>
    <row r="90" spans="4:4" ht="15.75" customHeight="1" x14ac:dyDescent="0.25">
      <c r="D90" s="11"/>
    </row>
    <row r="91" spans="4:4" ht="15.75" customHeight="1" x14ac:dyDescent="0.25">
      <c r="D91" s="11"/>
    </row>
    <row r="92" spans="4:4" ht="15.75" customHeight="1" x14ac:dyDescent="0.25">
      <c r="D92" s="11"/>
    </row>
    <row r="93" spans="4:4" ht="15.75" customHeight="1" x14ac:dyDescent="0.25">
      <c r="D93" s="11"/>
    </row>
    <row r="94" spans="4:4" ht="15.75" customHeight="1" x14ac:dyDescent="0.25">
      <c r="D94" s="11"/>
    </row>
    <row r="95" spans="4:4" ht="15.75" customHeight="1" x14ac:dyDescent="0.25">
      <c r="D95" s="11"/>
    </row>
    <row r="96" spans="4:4" ht="15.75" customHeight="1" x14ac:dyDescent="0.25">
      <c r="D96" s="11"/>
    </row>
    <row r="97" spans="4:4" ht="15.75" customHeight="1" x14ac:dyDescent="0.25">
      <c r="D97" s="11"/>
    </row>
    <row r="98" spans="4:4" ht="15.75" customHeight="1" x14ac:dyDescent="0.25">
      <c r="D98" s="11"/>
    </row>
    <row r="99" spans="4:4" ht="15.75" customHeight="1" x14ac:dyDescent="0.25">
      <c r="D99" s="11"/>
    </row>
    <row r="100" spans="4:4" ht="15.75" customHeight="1" x14ac:dyDescent="0.25">
      <c r="D100" s="11"/>
    </row>
    <row r="101" spans="4:4" ht="15.75" customHeight="1" x14ac:dyDescent="0.25">
      <c r="D101" s="11"/>
    </row>
    <row r="102" spans="4:4" ht="15.75" customHeight="1" x14ac:dyDescent="0.25">
      <c r="D102" s="11"/>
    </row>
    <row r="103" spans="4:4" ht="15.75" customHeight="1" x14ac:dyDescent="0.25">
      <c r="D103" s="11"/>
    </row>
    <row r="104" spans="4:4" ht="15.75" customHeight="1" x14ac:dyDescent="0.25">
      <c r="D104" s="11"/>
    </row>
    <row r="105" spans="4:4" ht="15.75" customHeight="1" x14ac:dyDescent="0.25">
      <c r="D105" s="11"/>
    </row>
    <row r="106" spans="4:4" ht="15.75" customHeight="1" x14ac:dyDescent="0.25">
      <c r="D106" s="11"/>
    </row>
    <row r="107" spans="4:4" ht="15.75" customHeight="1" x14ac:dyDescent="0.25">
      <c r="D107" s="11"/>
    </row>
    <row r="108" spans="4:4" ht="15.75" customHeight="1" x14ac:dyDescent="0.25">
      <c r="D108" s="11"/>
    </row>
    <row r="109" spans="4:4" ht="15.75" customHeight="1" x14ac:dyDescent="0.25">
      <c r="D109" s="11"/>
    </row>
    <row r="110" spans="4:4" ht="15.75" customHeight="1" x14ac:dyDescent="0.25">
      <c r="D110" s="11"/>
    </row>
    <row r="111" spans="4:4" ht="15.75" customHeight="1" x14ac:dyDescent="0.25">
      <c r="D111" s="11"/>
    </row>
    <row r="112" spans="4:4" ht="15.75" customHeight="1" x14ac:dyDescent="0.25">
      <c r="D112" s="11"/>
    </row>
    <row r="113" spans="4:4" ht="15.75" customHeight="1" x14ac:dyDescent="0.25">
      <c r="D113" s="11"/>
    </row>
    <row r="114" spans="4:4" ht="15.75" customHeight="1" x14ac:dyDescent="0.25">
      <c r="D114" s="11"/>
    </row>
    <row r="115" spans="4:4" ht="15.75" customHeight="1" x14ac:dyDescent="0.25">
      <c r="D115" s="11"/>
    </row>
    <row r="116" spans="4:4" ht="15.75" customHeight="1" x14ac:dyDescent="0.25">
      <c r="D116" s="11"/>
    </row>
    <row r="117" spans="4:4" ht="15.75" customHeight="1" x14ac:dyDescent="0.25">
      <c r="D117" s="11"/>
    </row>
    <row r="118" spans="4:4" ht="15.75" customHeight="1" x14ac:dyDescent="0.25">
      <c r="D118" s="11"/>
    </row>
    <row r="119" spans="4:4" ht="15.75" customHeight="1" x14ac:dyDescent="0.25">
      <c r="D119" s="11"/>
    </row>
    <row r="120" spans="4:4" ht="15.75" customHeight="1" x14ac:dyDescent="0.25">
      <c r="D120" s="11"/>
    </row>
    <row r="121" spans="4:4" ht="15.75" customHeight="1" x14ac:dyDescent="0.25">
      <c r="D121" s="11"/>
    </row>
    <row r="122" spans="4:4" ht="15.75" customHeight="1" x14ac:dyDescent="0.25">
      <c r="D122" s="11"/>
    </row>
    <row r="123" spans="4:4" ht="15.75" customHeight="1" x14ac:dyDescent="0.25">
      <c r="D123" s="11"/>
    </row>
    <row r="124" spans="4:4" ht="15.75" customHeight="1" x14ac:dyDescent="0.25">
      <c r="D124" s="11"/>
    </row>
    <row r="125" spans="4:4" ht="15.75" customHeight="1" x14ac:dyDescent="0.25">
      <c r="D125" s="11"/>
    </row>
    <row r="126" spans="4:4" ht="15.75" customHeight="1" x14ac:dyDescent="0.25">
      <c r="D126" s="11"/>
    </row>
    <row r="127" spans="4:4" ht="15.75" customHeight="1" x14ac:dyDescent="0.25">
      <c r="D127" s="11"/>
    </row>
    <row r="128" spans="4:4" ht="15.75" customHeight="1" x14ac:dyDescent="0.25">
      <c r="D128" s="11"/>
    </row>
    <row r="129" spans="4:4" ht="15.75" customHeight="1" x14ac:dyDescent="0.25">
      <c r="D129" s="11"/>
    </row>
    <row r="130" spans="4:4" ht="15.75" customHeight="1" x14ac:dyDescent="0.25">
      <c r="D130" s="11"/>
    </row>
    <row r="131" spans="4:4" ht="15.75" customHeight="1" x14ac:dyDescent="0.25">
      <c r="D131" s="11"/>
    </row>
    <row r="132" spans="4:4" ht="15.75" customHeight="1" x14ac:dyDescent="0.25">
      <c r="D132" s="11"/>
    </row>
    <row r="133" spans="4:4" ht="15.75" customHeight="1" x14ac:dyDescent="0.25">
      <c r="D133" s="11"/>
    </row>
    <row r="134" spans="4:4" ht="15.75" customHeight="1" x14ac:dyDescent="0.25">
      <c r="D134" s="11"/>
    </row>
    <row r="135" spans="4:4" ht="15.75" customHeight="1" x14ac:dyDescent="0.25">
      <c r="D135" s="11"/>
    </row>
    <row r="136" spans="4:4" ht="15.75" customHeight="1" x14ac:dyDescent="0.25">
      <c r="D136" s="11"/>
    </row>
    <row r="137" spans="4:4" ht="15.75" customHeight="1" x14ac:dyDescent="0.25">
      <c r="D137" s="11"/>
    </row>
    <row r="138" spans="4:4" ht="15.75" customHeight="1" x14ac:dyDescent="0.25">
      <c r="D138" s="11"/>
    </row>
    <row r="139" spans="4:4" ht="15.75" customHeight="1" x14ac:dyDescent="0.25">
      <c r="D139" s="11"/>
    </row>
    <row r="140" spans="4:4" ht="15.75" customHeight="1" x14ac:dyDescent="0.25">
      <c r="D140" s="11"/>
    </row>
    <row r="141" spans="4:4" ht="15.75" customHeight="1" x14ac:dyDescent="0.25">
      <c r="D141" s="11"/>
    </row>
    <row r="142" spans="4:4" ht="15.75" customHeight="1" x14ac:dyDescent="0.25">
      <c r="D142" s="11"/>
    </row>
    <row r="143" spans="4:4" ht="15.75" customHeight="1" x14ac:dyDescent="0.25">
      <c r="D143" s="11"/>
    </row>
    <row r="144" spans="4:4" ht="15.75" customHeight="1" x14ac:dyDescent="0.25">
      <c r="D144" s="11"/>
    </row>
    <row r="145" spans="4:4" ht="15.75" customHeight="1" x14ac:dyDescent="0.25">
      <c r="D145" s="11"/>
    </row>
    <row r="146" spans="4:4" ht="15.75" customHeight="1" x14ac:dyDescent="0.25">
      <c r="D146" s="11"/>
    </row>
    <row r="147" spans="4:4" ht="15.75" customHeight="1" x14ac:dyDescent="0.25">
      <c r="D147" s="11"/>
    </row>
    <row r="148" spans="4:4" ht="15.75" customHeight="1" x14ac:dyDescent="0.25">
      <c r="D148" s="11"/>
    </row>
    <row r="149" spans="4:4" ht="15.75" customHeight="1" x14ac:dyDescent="0.25">
      <c r="D149" s="11"/>
    </row>
    <row r="150" spans="4:4" ht="15.75" customHeight="1" x14ac:dyDescent="0.25">
      <c r="D150" s="11"/>
    </row>
    <row r="151" spans="4:4" ht="15.75" customHeight="1" x14ac:dyDescent="0.25">
      <c r="D151" s="11"/>
    </row>
    <row r="152" spans="4:4" ht="15.75" customHeight="1" x14ac:dyDescent="0.25">
      <c r="D152" s="11"/>
    </row>
    <row r="153" spans="4:4" ht="15.75" customHeight="1" x14ac:dyDescent="0.25">
      <c r="D153" s="11"/>
    </row>
    <row r="154" spans="4:4" ht="15.75" customHeight="1" x14ac:dyDescent="0.25">
      <c r="D154" s="11"/>
    </row>
    <row r="155" spans="4:4" ht="15.75" customHeight="1" x14ac:dyDescent="0.25">
      <c r="D155" s="11"/>
    </row>
    <row r="156" spans="4:4" ht="15.75" customHeight="1" x14ac:dyDescent="0.25">
      <c r="D156" s="11"/>
    </row>
    <row r="157" spans="4:4" ht="15.75" customHeight="1" x14ac:dyDescent="0.25">
      <c r="D157" s="11"/>
    </row>
    <row r="158" spans="4:4" ht="15.75" customHeight="1" x14ac:dyDescent="0.25">
      <c r="D158" s="11"/>
    </row>
    <row r="159" spans="4:4" ht="15.75" customHeight="1" x14ac:dyDescent="0.25">
      <c r="D159" s="11"/>
    </row>
    <row r="160" spans="4:4" ht="15.75" customHeight="1" x14ac:dyDescent="0.25">
      <c r="D160" s="11"/>
    </row>
    <row r="161" spans="4:4" ht="15.75" customHeight="1" x14ac:dyDescent="0.25">
      <c r="D161" s="11"/>
    </row>
    <row r="162" spans="4:4" ht="15.75" customHeight="1" x14ac:dyDescent="0.25">
      <c r="D162" s="11"/>
    </row>
    <row r="163" spans="4:4" ht="15.75" customHeight="1" x14ac:dyDescent="0.25">
      <c r="D163" s="11"/>
    </row>
    <row r="164" spans="4:4" ht="15.75" customHeight="1" x14ac:dyDescent="0.25">
      <c r="D164" s="11"/>
    </row>
    <row r="165" spans="4:4" ht="15.75" customHeight="1" x14ac:dyDescent="0.25">
      <c r="D165" s="11"/>
    </row>
    <row r="166" spans="4:4" ht="15.75" customHeight="1" x14ac:dyDescent="0.25">
      <c r="D166" s="11"/>
    </row>
    <row r="167" spans="4:4" ht="15.75" customHeight="1" x14ac:dyDescent="0.25">
      <c r="D167" s="11"/>
    </row>
    <row r="168" spans="4:4" ht="15.75" customHeight="1" x14ac:dyDescent="0.25">
      <c r="D168" s="11"/>
    </row>
    <row r="169" spans="4:4" ht="15.75" customHeight="1" x14ac:dyDescent="0.25">
      <c r="D169" s="11"/>
    </row>
    <row r="170" spans="4:4" ht="15.75" customHeight="1" x14ac:dyDescent="0.25">
      <c r="D170" s="11"/>
    </row>
    <row r="171" spans="4:4" ht="15.75" customHeight="1" x14ac:dyDescent="0.25">
      <c r="D171" s="11"/>
    </row>
    <row r="172" spans="4:4" ht="15.75" customHeight="1" x14ac:dyDescent="0.25">
      <c r="D172" s="11"/>
    </row>
    <row r="173" spans="4:4" ht="15.75" customHeight="1" x14ac:dyDescent="0.25">
      <c r="D173" s="11"/>
    </row>
    <row r="174" spans="4:4" ht="15.75" customHeight="1" x14ac:dyDescent="0.25">
      <c r="D174" s="11"/>
    </row>
    <row r="175" spans="4:4" ht="15.75" customHeight="1" x14ac:dyDescent="0.25">
      <c r="D175" s="11"/>
    </row>
    <row r="176" spans="4:4" ht="15.75" customHeight="1" x14ac:dyDescent="0.25">
      <c r="D176" s="11"/>
    </row>
    <row r="177" spans="4:4" ht="15.75" customHeight="1" x14ac:dyDescent="0.25">
      <c r="D177" s="11"/>
    </row>
    <row r="178" spans="4:4" ht="15.75" customHeight="1" x14ac:dyDescent="0.25">
      <c r="D178" s="11"/>
    </row>
    <row r="179" spans="4:4" ht="15.75" customHeight="1" x14ac:dyDescent="0.25">
      <c r="D179" s="11"/>
    </row>
    <row r="180" spans="4:4" ht="15.75" customHeight="1" x14ac:dyDescent="0.25">
      <c r="D180" s="11"/>
    </row>
    <row r="181" spans="4:4" ht="15.75" customHeight="1" x14ac:dyDescent="0.25">
      <c r="D181" s="11"/>
    </row>
    <row r="182" spans="4:4" ht="15.75" customHeight="1" x14ac:dyDescent="0.25">
      <c r="D182" s="11"/>
    </row>
    <row r="183" spans="4:4" ht="15.75" customHeight="1" x14ac:dyDescent="0.25">
      <c r="D183" s="11"/>
    </row>
    <row r="184" spans="4:4" ht="15.75" customHeight="1" x14ac:dyDescent="0.25">
      <c r="D184" s="11"/>
    </row>
    <row r="185" spans="4:4" ht="15.75" customHeight="1" x14ac:dyDescent="0.25">
      <c r="D185" s="11"/>
    </row>
    <row r="186" spans="4:4" ht="15.75" customHeight="1" x14ac:dyDescent="0.25">
      <c r="D186" s="11"/>
    </row>
    <row r="187" spans="4:4" ht="15.75" customHeight="1" x14ac:dyDescent="0.25">
      <c r="D187" s="11"/>
    </row>
    <row r="188" spans="4:4" ht="15.75" customHeight="1" x14ac:dyDescent="0.25">
      <c r="D188" s="11"/>
    </row>
    <row r="189" spans="4:4" ht="15.75" customHeight="1" x14ac:dyDescent="0.25">
      <c r="D189" s="11"/>
    </row>
    <row r="190" spans="4:4" ht="15.75" customHeight="1" x14ac:dyDescent="0.25">
      <c r="D190" s="11"/>
    </row>
    <row r="191" spans="4:4" ht="15.75" customHeight="1" x14ac:dyDescent="0.25">
      <c r="D191" s="11"/>
    </row>
    <row r="192" spans="4:4" ht="15.75" customHeight="1" x14ac:dyDescent="0.25">
      <c r="D192" s="11"/>
    </row>
    <row r="193" spans="4:4" ht="15.75" customHeight="1" x14ac:dyDescent="0.25">
      <c r="D193" s="11"/>
    </row>
    <row r="194" spans="4:4" ht="15.75" customHeight="1" x14ac:dyDescent="0.25">
      <c r="D194" s="11"/>
    </row>
    <row r="195" spans="4:4" ht="15.75" customHeight="1" x14ac:dyDescent="0.25">
      <c r="D195" s="11"/>
    </row>
    <row r="196" spans="4:4" ht="15.75" customHeight="1" x14ac:dyDescent="0.25">
      <c r="D196" s="11"/>
    </row>
    <row r="197" spans="4:4" ht="15.75" customHeight="1" x14ac:dyDescent="0.25">
      <c r="D197" s="11"/>
    </row>
    <row r="198" spans="4:4" ht="15.75" customHeight="1" x14ac:dyDescent="0.25">
      <c r="D198" s="11"/>
    </row>
    <row r="199" spans="4:4" ht="15.75" customHeight="1" x14ac:dyDescent="0.25">
      <c r="D199" s="11"/>
    </row>
    <row r="200" spans="4:4" ht="15.75" customHeight="1" x14ac:dyDescent="0.25">
      <c r="D200" s="11"/>
    </row>
    <row r="201" spans="4:4" ht="15.75" customHeight="1" x14ac:dyDescent="0.25">
      <c r="D201" s="11"/>
    </row>
    <row r="202" spans="4:4" ht="15.75" customHeight="1" x14ac:dyDescent="0.25">
      <c r="D202" s="11"/>
    </row>
    <row r="203" spans="4:4" ht="15.75" customHeight="1" x14ac:dyDescent="0.25">
      <c r="D203" s="11"/>
    </row>
    <row r="204" spans="4:4" ht="15.75" customHeight="1" x14ac:dyDescent="0.25">
      <c r="D204" s="11"/>
    </row>
    <row r="205" spans="4:4" ht="15.75" customHeight="1" x14ac:dyDescent="0.25">
      <c r="D205" s="11"/>
    </row>
    <row r="206" spans="4:4" ht="15.75" customHeight="1" x14ac:dyDescent="0.25">
      <c r="D206" s="11"/>
    </row>
    <row r="207" spans="4:4" ht="15.75" customHeight="1" x14ac:dyDescent="0.25">
      <c r="D207" s="11"/>
    </row>
    <row r="208" spans="4:4" ht="15.75" customHeight="1" x14ac:dyDescent="0.25">
      <c r="D208" s="11"/>
    </row>
    <row r="209" spans="4:4" ht="15.75" customHeight="1" x14ac:dyDescent="0.25">
      <c r="D209" s="11"/>
    </row>
    <row r="210" spans="4:4" ht="15.75" customHeight="1" x14ac:dyDescent="0.25">
      <c r="D210" s="11"/>
    </row>
    <row r="211" spans="4:4" ht="15.75" customHeight="1" x14ac:dyDescent="0.25">
      <c r="D211" s="11"/>
    </row>
    <row r="212" spans="4:4" ht="15.75" customHeight="1" x14ac:dyDescent="0.25">
      <c r="D212" s="11"/>
    </row>
    <row r="213" spans="4:4" ht="15.75" customHeight="1" x14ac:dyDescent="0.25">
      <c r="D213" s="11"/>
    </row>
    <row r="214" spans="4:4" ht="15.75" customHeight="1" x14ac:dyDescent="0.25">
      <c r="D214" s="11"/>
    </row>
    <row r="215" spans="4:4" ht="15.75" customHeight="1" x14ac:dyDescent="0.25">
      <c r="D215" s="11"/>
    </row>
    <row r="216" spans="4:4" ht="15.75" customHeight="1" x14ac:dyDescent="0.25">
      <c r="D216" s="11"/>
    </row>
    <row r="217" spans="4:4" ht="15.75" customHeight="1" x14ac:dyDescent="0.25">
      <c r="D217" s="11"/>
    </row>
    <row r="218" spans="4:4" ht="15.75" customHeight="1" x14ac:dyDescent="0.25">
      <c r="D218" s="11"/>
    </row>
    <row r="219" spans="4:4" ht="15.75" customHeight="1" x14ac:dyDescent="0.25">
      <c r="D219" s="11"/>
    </row>
    <row r="220" spans="4:4" ht="15.75" customHeight="1" x14ac:dyDescent="0.25">
      <c r="D220" s="11"/>
    </row>
    <row r="221" spans="4:4" ht="15.75" customHeight="1" x14ac:dyDescent="0.25">
      <c r="D221" s="11"/>
    </row>
    <row r="222" spans="4:4" ht="15.75" customHeight="1" x14ac:dyDescent="0.25">
      <c r="D222" s="11"/>
    </row>
    <row r="223" spans="4:4" ht="15.75" customHeight="1" x14ac:dyDescent="0.25">
      <c r="D223" s="11"/>
    </row>
    <row r="224" spans="4:4" ht="15.75" customHeight="1" x14ac:dyDescent="0.25">
      <c r="D224" s="11"/>
    </row>
    <row r="225" spans="4:4" ht="15.75" customHeight="1" x14ac:dyDescent="0.25">
      <c r="D225" s="11"/>
    </row>
    <row r="226" spans="4:4" ht="15.75" customHeight="1" x14ac:dyDescent="0.25">
      <c r="D226" s="11"/>
    </row>
    <row r="227" spans="4:4" ht="15.75" customHeight="1" x14ac:dyDescent="0.25">
      <c r="D227" s="11"/>
    </row>
    <row r="228" spans="4:4" ht="15.75" customHeight="1" x14ac:dyDescent="0.25">
      <c r="D228" s="11"/>
    </row>
    <row r="229" spans="4:4" ht="15.75" customHeight="1" x14ac:dyDescent="0.25">
      <c r="D229" s="11"/>
    </row>
    <row r="230" spans="4:4" ht="15.75" customHeight="1" x14ac:dyDescent="0.25">
      <c r="D230" s="11"/>
    </row>
    <row r="231" spans="4:4" ht="15.75" customHeight="1" x14ac:dyDescent="0.25">
      <c r="D231" s="11"/>
    </row>
    <row r="232" spans="4:4" ht="15.75" customHeight="1" x14ac:dyDescent="0.25">
      <c r="D232" s="11"/>
    </row>
    <row r="233" spans="4:4" ht="15.75" customHeight="1" x14ac:dyDescent="0.25">
      <c r="D233" s="11"/>
    </row>
    <row r="234" spans="4:4" ht="15.75" customHeight="1" x14ac:dyDescent="0.25">
      <c r="D234" s="11"/>
    </row>
    <row r="235" spans="4:4" ht="15.75" customHeight="1" x14ac:dyDescent="0.25">
      <c r="D235" s="11"/>
    </row>
    <row r="236" spans="4:4" ht="15.75" customHeight="1" x14ac:dyDescent="0.25">
      <c r="D236" s="11"/>
    </row>
    <row r="237" spans="4:4" ht="15.75" customHeight="1" x14ac:dyDescent="0.25">
      <c r="D237" s="11"/>
    </row>
    <row r="238" spans="4:4" ht="15.75" customHeight="1" x14ac:dyDescent="0.25">
      <c r="D238" s="11"/>
    </row>
    <row r="239" spans="4:4" ht="15.75" customHeight="1" x14ac:dyDescent="0.25">
      <c r="D239" s="11"/>
    </row>
    <row r="240" spans="4:4" ht="15.75" customHeight="1" x14ac:dyDescent="0.25">
      <c r="D240" s="11"/>
    </row>
    <row r="241" spans="4:4" ht="15.75" customHeight="1" x14ac:dyDescent="0.25">
      <c r="D241" s="11"/>
    </row>
    <row r="242" spans="4:4" ht="15.75" customHeight="1" x14ac:dyDescent="0.25">
      <c r="D242" s="11"/>
    </row>
    <row r="243" spans="4:4" ht="15.75" customHeight="1" x14ac:dyDescent="0.25">
      <c r="D243" s="11"/>
    </row>
    <row r="244" spans="4:4" ht="15.75" customHeight="1" x14ac:dyDescent="0.25">
      <c r="D244" s="11"/>
    </row>
    <row r="245" spans="4:4" ht="15.75" customHeight="1" x14ac:dyDescent="0.25">
      <c r="D245" s="11"/>
    </row>
    <row r="246" spans="4:4" ht="15.75" customHeight="1" x14ac:dyDescent="0.25">
      <c r="D246" s="11"/>
    </row>
    <row r="247" spans="4:4" ht="15.75" customHeight="1" x14ac:dyDescent="0.25">
      <c r="D247" s="11"/>
    </row>
    <row r="248" spans="4:4" ht="15.75" customHeight="1" x14ac:dyDescent="0.25">
      <c r="D248" s="11"/>
    </row>
    <row r="249" spans="4:4" ht="15.75" customHeight="1" x14ac:dyDescent="0.25">
      <c r="D249" s="11"/>
    </row>
    <row r="250" spans="4:4" ht="15.75" customHeight="1" x14ac:dyDescent="0.25">
      <c r="D250" s="11"/>
    </row>
    <row r="251" spans="4:4" ht="15.75" customHeight="1" x14ac:dyDescent="0.25">
      <c r="D251" s="11"/>
    </row>
    <row r="252" spans="4:4" ht="15.75" customHeight="1" x14ac:dyDescent="0.25">
      <c r="D252" s="11"/>
    </row>
    <row r="253" spans="4:4" ht="15.75" customHeight="1" x14ac:dyDescent="0.25">
      <c r="D253" s="11"/>
    </row>
    <row r="254" spans="4:4" ht="15.75" customHeight="1" x14ac:dyDescent="0.25">
      <c r="D254" s="11"/>
    </row>
    <row r="255" spans="4:4" ht="15.75" customHeight="1" x14ac:dyDescent="0.25">
      <c r="D255" s="11"/>
    </row>
    <row r="256" spans="4:4" ht="15.75" customHeight="1" x14ac:dyDescent="0.25">
      <c r="D256" s="11"/>
    </row>
    <row r="257" spans="4:4" ht="15.75" customHeight="1" x14ac:dyDescent="0.25">
      <c r="D257" s="11"/>
    </row>
    <row r="258" spans="4:4" ht="15.75" customHeight="1" x14ac:dyDescent="0.25">
      <c r="D258" s="11"/>
    </row>
    <row r="259" spans="4:4" ht="15.75" customHeight="1" x14ac:dyDescent="0.25">
      <c r="D259" s="11"/>
    </row>
    <row r="260" spans="4:4" ht="15.75" customHeight="1" x14ac:dyDescent="0.25">
      <c r="D260" s="11"/>
    </row>
    <row r="261" spans="4:4" ht="15.75" customHeight="1" x14ac:dyDescent="0.25">
      <c r="D261" s="11"/>
    </row>
    <row r="262" spans="4:4" ht="15.75" customHeight="1" x14ac:dyDescent="0.25">
      <c r="D262" s="11"/>
    </row>
    <row r="263" spans="4:4" ht="15.75" customHeight="1" x14ac:dyDescent="0.25">
      <c r="D263" s="11"/>
    </row>
    <row r="264" spans="4:4" ht="15.75" customHeight="1" x14ac:dyDescent="0.25">
      <c r="D264" s="11"/>
    </row>
    <row r="265" spans="4:4" ht="15.75" customHeight="1" x14ac:dyDescent="0.25">
      <c r="D265" s="11"/>
    </row>
    <row r="266" spans="4:4" ht="15.75" customHeight="1" x14ac:dyDescent="0.25">
      <c r="D266" s="11"/>
    </row>
    <row r="267" spans="4:4" ht="15.75" customHeight="1" x14ac:dyDescent="0.25">
      <c r="D267" s="11"/>
    </row>
    <row r="268" spans="4:4" ht="15.75" customHeight="1" x14ac:dyDescent="0.25">
      <c r="D268" s="11"/>
    </row>
    <row r="269" spans="4:4" ht="15.75" customHeight="1" x14ac:dyDescent="0.25">
      <c r="D269" s="11"/>
    </row>
    <row r="270" spans="4:4" ht="15.75" customHeight="1" x14ac:dyDescent="0.25">
      <c r="D270" s="11"/>
    </row>
    <row r="271" spans="4:4" ht="15.75" customHeight="1" x14ac:dyDescent="0.25">
      <c r="D271" s="11"/>
    </row>
    <row r="272" spans="4:4" ht="15.75" customHeight="1" x14ac:dyDescent="0.25">
      <c r="D272" s="11"/>
    </row>
    <row r="273" spans="4:4" ht="15.75" customHeight="1" x14ac:dyDescent="0.25">
      <c r="D273" s="11"/>
    </row>
    <row r="274" spans="4:4" ht="15.75" customHeight="1" x14ac:dyDescent="0.25">
      <c r="D274" s="11"/>
    </row>
    <row r="275" spans="4:4" ht="15.75" customHeight="1" x14ac:dyDescent="0.25">
      <c r="D275" s="11"/>
    </row>
    <row r="276" spans="4:4" ht="15.75" customHeight="1" x14ac:dyDescent="0.25">
      <c r="D276" s="11"/>
    </row>
    <row r="277" spans="4:4" ht="15.75" customHeight="1" x14ac:dyDescent="0.25">
      <c r="D277" s="11"/>
    </row>
    <row r="278" spans="4:4" ht="15.75" customHeight="1" x14ac:dyDescent="0.25">
      <c r="D278" s="11"/>
    </row>
    <row r="279" spans="4:4" ht="15.75" customHeight="1" x14ac:dyDescent="0.25">
      <c r="D279" s="11"/>
    </row>
    <row r="280" spans="4:4" ht="15.75" customHeight="1" x14ac:dyDescent="0.25">
      <c r="D280" s="11"/>
    </row>
    <row r="281" spans="4:4" ht="15.75" customHeight="1" x14ac:dyDescent="0.25">
      <c r="D281" s="11"/>
    </row>
    <row r="282" spans="4:4" ht="15.75" customHeight="1" x14ac:dyDescent="0.25">
      <c r="D282" s="11"/>
    </row>
    <row r="283" spans="4:4" ht="15.75" customHeight="1" x14ac:dyDescent="0.25">
      <c r="D283" s="11"/>
    </row>
    <row r="284" spans="4:4" ht="15.75" customHeight="1" x14ac:dyDescent="0.25">
      <c r="D284" s="11"/>
    </row>
    <row r="285" spans="4:4" ht="15.75" customHeight="1" x14ac:dyDescent="0.25">
      <c r="D285" s="11"/>
    </row>
    <row r="286" spans="4:4" ht="15.75" customHeight="1" x14ac:dyDescent="0.25">
      <c r="D286" s="11"/>
    </row>
    <row r="287" spans="4:4" ht="15.75" customHeight="1" x14ac:dyDescent="0.25">
      <c r="D287" s="11"/>
    </row>
    <row r="288" spans="4:4" ht="15.75" customHeight="1" x14ac:dyDescent="0.25">
      <c r="D288" s="11"/>
    </row>
    <row r="289" spans="4:4" ht="15.75" customHeight="1" x14ac:dyDescent="0.25">
      <c r="D289" s="11"/>
    </row>
    <row r="290" spans="4:4" ht="15.75" customHeight="1" x14ac:dyDescent="0.25">
      <c r="D290" s="11"/>
    </row>
    <row r="291" spans="4:4" ht="15.75" customHeight="1" x14ac:dyDescent="0.25">
      <c r="D291" s="11"/>
    </row>
    <row r="292" spans="4:4" ht="15.75" customHeight="1" x14ac:dyDescent="0.25">
      <c r="D292" s="11"/>
    </row>
    <row r="293" spans="4:4" ht="15.75" customHeight="1" x14ac:dyDescent="0.25">
      <c r="D293" s="11"/>
    </row>
    <row r="294" spans="4:4" ht="15.75" customHeight="1" x14ac:dyDescent="0.25">
      <c r="D294" s="11"/>
    </row>
    <row r="295" spans="4:4" ht="15.75" customHeight="1" x14ac:dyDescent="0.25">
      <c r="D295" s="11"/>
    </row>
    <row r="296" spans="4:4" ht="15.75" customHeight="1" x14ac:dyDescent="0.25">
      <c r="D296" s="11"/>
    </row>
    <row r="297" spans="4:4" ht="15.75" customHeight="1" x14ac:dyDescent="0.25">
      <c r="D297" s="11"/>
    </row>
    <row r="298" spans="4:4" ht="15.75" customHeight="1" x14ac:dyDescent="0.25">
      <c r="D298" s="11"/>
    </row>
    <row r="299" spans="4:4" ht="15.75" customHeight="1" x14ac:dyDescent="0.25">
      <c r="D299" s="11"/>
    </row>
    <row r="300" spans="4:4" ht="15.75" customHeight="1" x14ac:dyDescent="0.25">
      <c r="D300" s="11"/>
    </row>
    <row r="301" spans="4:4" ht="15.75" customHeight="1" x14ac:dyDescent="0.25">
      <c r="D301" s="11"/>
    </row>
    <row r="302" spans="4:4" ht="15.75" customHeight="1" x14ac:dyDescent="0.25">
      <c r="D302" s="11"/>
    </row>
    <row r="303" spans="4:4" ht="15.75" customHeight="1" x14ac:dyDescent="0.25">
      <c r="D303" s="11"/>
    </row>
    <row r="304" spans="4:4" ht="15.75" customHeight="1" x14ac:dyDescent="0.25">
      <c r="D304" s="11"/>
    </row>
    <row r="305" spans="4:4" ht="15.75" customHeight="1" x14ac:dyDescent="0.25">
      <c r="D305" s="11"/>
    </row>
    <row r="306" spans="4:4" ht="15.75" customHeight="1" x14ac:dyDescent="0.25">
      <c r="D306" s="11"/>
    </row>
    <row r="307" spans="4:4" ht="15.75" customHeight="1" x14ac:dyDescent="0.25">
      <c r="D307" s="11"/>
    </row>
    <row r="308" spans="4:4" ht="15.75" customHeight="1" x14ac:dyDescent="0.25">
      <c r="D308" s="11"/>
    </row>
    <row r="309" spans="4:4" ht="15.75" customHeight="1" x14ac:dyDescent="0.25">
      <c r="D309" s="11"/>
    </row>
    <row r="310" spans="4:4" ht="15.75" customHeight="1" x14ac:dyDescent="0.25">
      <c r="D310" s="11"/>
    </row>
    <row r="311" spans="4:4" ht="15.75" customHeight="1" x14ac:dyDescent="0.25">
      <c r="D311" s="11"/>
    </row>
    <row r="312" spans="4:4" ht="15.75" customHeight="1" x14ac:dyDescent="0.25">
      <c r="D312" s="11"/>
    </row>
    <row r="313" spans="4:4" ht="15.75" customHeight="1" x14ac:dyDescent="0.25">
      <c r="D313" s="11"/>
    </row>
    <row r="314" spans="4:4" ht="15.75" customHeight="1" x14ac:dyDescent="0.25">
      <c r="D314" s="11"/>
    </row>
    <row r="315" spans="4:4" ht="15.75" customHeight="1" x14ac:dyDescent="0.25">
      <c r="D315" s="11"/>
    </row>
    <row r="316" spans="4:4" ht="15.75" customHeight="1" x14ac:dyDescent="0.25">
      <c r="D316" s="11"/>
    </row>
    <row r="317" spans="4:4" ht="15.75" customHeight="1" x14ac:dyDescent="0.25">
      <c r="D317" s="11"/>
    </row>
    <row r="318" spans="4:4" ht="15.75" customHeight="1" x14ac:dyDescent="0.25">
      <c r="D318" s="11"/>
    </row>
    <row r="319" spans="4:4" ht="15.75" customHeight="1" x14ac:dyDescent="0.25">
      <c r="D319" s="11"/>
    </row>
    <row r="320" spans="4:4" ht="15.75" customHeight="1" x14ac:dyDescent="0.25">
      <c r="D320" s="11"/>
    </row>
    <row r="321" spans="4:4" ht="15.75" customHeight="1" x14ac:dyDescent="0.25">
      <c r="D321" s="11"/>
    </row>
    <row r="322" spans="4:4" ht="15.75" customHeight="1" x14ac:dyDescent="0.25">
      <c r="D322" s="11"/>
    </row>
    <row r="323" spans="4:4" ht="15.75" customHeight="1" x14ac:dyDescent="0.25">
      <c r="D323" s="11"/>
    </row>
    <row r="324" spans="4:4" ht="15.75" customHeight="1" x14ac:dyDescent="0.25">
      <c r="D324" s="11"/>
    </row>
    <row r="325" spans="4:4" ht="15.75" customHeight="1" x14ac:dyDescent="0.25">
      <c r="D325" s="11"/>
    </row>
    <row r="326" spans="4:4" ht="15.75" customHeight="1" x14ac:dyDescent="0.25">
      <c r="D326" s="11"/>
    </row>
    <row r="327" spans="4:4" ht="15.75" customHeight="1" x14ac:dyDescent="0.25">
      <c r="D327" s="11"/>
    </row>
    <row r="328" spans="4:4" ht="15.75" customHeight="1" x14ac:dyDescent="0.25">
      <c r="D328" s="11"/>
    </row>
    <row r="329" spans="4:4" ht="15.75" customHeight="1" x14ac:dyDescent="0.25">
      <c r="D329" s="11"/>
    </row>
    <row r="330" spans="4:4" ht="15.75" customHeight="1" x14ac:dyDescent="0.25">
      <c r="D330" s="11"/>
    </row>
    <row r="331" spans="4:4" ht="15.75" customHeight="1" x14ac:dyDescent="0.25">
      <c r="D331" s="11"/>
    </row>
    <row r="332" spans="4:4" ht="15.75" customHeight="1" x14ac:dyDescent="0.25">
      <c r="D332" s="11"/>
    </row>
    <row r="333" spans="4:4" ht="15.75" customHeight="1" x14ac:dyDescent="0.25">
      <c r="D333" s="11"/>
    </row>
    <row r="334" spans="4:4" ht="15.75" customHeight="1" x14ac:dyDescent="0.25">
      <c r="D334" s="11"/>
    </row>
    <row r="335" spans="4:4" ht="15.75" customHeight="1" x14ac:dyDescent="0.25">
      <c r="D335" s="11"/>
    </row>
    <row r="336" spans="4:4" ht="15.75" customHeight="1" x14ac:dyDescent="0.25">
      <c r="D336" s="11"/>
    </row>
    <row r="337" spans="4:4" ht="15.75" customHeight="1" x14ac:dyDescent="0.25">
      <c r="D337" s="11"/>
    </row>
    <row r="338" spans="4:4" ht="15.75" customHeight="1" x14ac:dyDescent="0.25">
      <c r="D338" s="11"/>
    </row>
    <row r="339" spans="4:4" ht="15.75" customHeight="1" x14ac:dyDescent="0.25">
      <c r="D339" s="11"/>
    </row>
    <row r="340" spans="4:4" ht="15.75" customHeight="1" x14ac:dyDescent="0.25">
      <c r="D340" s="11"/>
    </row>
    <row r="341" spans="4:4" ht="15.75" customHeight="1" x14ac:dyDescent="0.25">
      <c r="D341" s="11"/>
    </row>
    <row r="342" spans="4:4" ht="15.75" customHeight="1" x14ac:dyDescent="0.25">
      <c r="D342" s="11"/>
    </row>
    <row r="343" spans="4:4" ht="15.75" customHeight="1" x14ac:dyDescent="0.25">
      <c r="D343" s="11"/>
    </row>
    <row r="344" spans="4:4" ht="15.75" customHeight="1" x14ac:dyDescent="0.25">
      <c r="D344" s="11"/>
    </row>
    <row r="345" spans="4:4" ht="15.75" customHeight="1" x14ac:dyDescent="0.25">
      <c r="D345" s="11"/>
    </row>
    <row r="346" spans="4:4" ht="15.75" customHeight="1" x14ac:dyDescent="0.25">
      <c r="D346" s="11"/>
    </row>
    <row r="347" spans="4:4" ht="15.75" customHeight="1" x14ac:dyDescent="0.25">
      <c r="D347" s="11"/>
    </row>
    <row r="348" spans="4:4" ht="15.75" customHeight="1" x14ac:dyDescent="0.25">
      <c r="D348" s="11"/>
    </row>
    <row r="349" spans="4:4" ht="15.75" customHeight="1" x14ac:dyDescent="0.25">
      <c r="D349" s="11"/>
    </row>
    <row r="350" spans="4:4" ht="15.75" customHeight="1" x14ac:dyDescent="0.25">
      <c r="D350" s="11"/>
    </row>
    <row r="351" spans="4:4" ht="15.75" customHeight="1" x14ac:dyDescent="0.25">
      <c r="D351" s="11"/>
    </row>
    <row r="352" spans="4:4" ht="15.75" customHeight="1" x14ac:dyDescent="0.25">
      <c r="D352" s="11"/>
    </row>
    <row r="353" spans="4:4" ht="15.75" customHeight="1" x14ac:dyDescent="0.25">
      <c r="D353" s="11"/>
    </row>
    <row r="354" spans="4:4" ht="15.75" customHeight="1" x14ac:dyDescent="0.25">
      <c r="D354" s="11"/>
    </row>
    <row r="355" spans="4:4" ht="15.75" customHeight="1" x14ac:dyDescent="0.25">
      <c r="D355" s="11"/>
    </row>
    <row r="356" spans="4:4" ht="15.75" customHeight="1" x14ac:dyDescent="0.25">
      <c r="D356" s="11"/>
    </row>
    <row r="357" spans="4:4" ht="15.75" customHeight="1" x14ac:dyDescent="0.25">
      <c r="D357" s="11"/>
    </row>
    <row r="358" spans="4:4" ht="15.75" customHeight="1" x14ac:dyDescent="0.25">
      <c r="D358" s="11"/>
    </row>
    <row r="359" spans="4:4" ht="15.75" customHeight="1" x14ac:dyDescent="0.25">
      <c r="D359" s="11"/>
    </row>
    <row r="360" spans="4:4" ht="15.75" customHeight="1" x14ac:dyDescent="0.25">
      <c r="D360" s="11"/>
    </row>
    <row r="361" spans="4:4" ht="15.75" customHeight="1" x14ac:dyDescent="0.25">
      <c r="D361" s="11"/>
    </row>
    <row r="362" spans="4:4" ht="15.75" customHeight="1" x14ac:dyDescent="0.25">
      <c r="D362" s="11"/>
    </row>
    <row r="363" spans="4:4" ht="15.75" customHeight="1" x14ac:dyDescent="0.25">
      <c r="D363" s="11"/>
    </row>
    <row r="364" spans="4:4" ht="15.75" customHeight="1" x14ac:dyDescent="0.25">
      <c r="D364" s="11"/>
    </row>
    <row r="365" spans="4:4" ht="15.75" customHeight="1" x14ac:dyDescent="0.25">
      <c r="D365" s="11"/>
    </row>
    <row r="366" spans="4:4" ht="15.75" customHeight="1" x14ac:dyDescent="0.25">
      <c r="D366" s="11"/>
    </row>
    <row r="367" spans="4:4" ht="15.75" customHeight="1" x14ac:dyDescent="0.25">
      <c r="D367" s="11"/>
    </row>
    <row r="368" spans="4:4" ht="15.75" customHeight="1" x14ac:dyDescent="0.25">
      <c r="D368" s="11"/>
    </row>
    <row r="369" spans="4:4" ht="15.75" customHeight="1" x14ac:dyDescent="0.25">
      <c r="D369" s="11"/>
    </row>
    <row r="370" spans="4:4" ht="15.75" customHeight="1" x14ac:dyDescent="0.25">
      <c r="D370" s="11"/>
    </row>
    <row r="371" spans="4:4" ht="15.75" customHeight="1" x14ac:dyDescent="0.25">
      <c r="D371" s="11"/>
    </row>
    <row r="372" spans="4:4" ht="15.75" customHeight="1" x14ac:dyDescent="0.25">
      <c r="D372" s="11"/>
    </row>
    <row r="373" spans="4:4" ht="15.75" customHeight="1" x14ac:dyDescent="0.25">
      <c r="D373" s="11"/>
    </row>
    <row r="374" spans="4:4" ht="15.75" customHeight="1" x14ac:dyDescent="0.25">
      <c r="D374" s="11"/>
    </row>
    <row r="375" spans="4:4" ht="15.75" customHeight="1" x14ac:dyDescent="0.25">
      <c r="D375" s="11"/>
    </row>
    <row r="376" spans="4:4" ht="15.75" customHeight="1" x14ac:dyDescent="0.25">
      <c r="D376" s="11"/>
    </row>
    <row r="377" spans="4:4" ht="15.75" customHeight="1" x14ac:dyDescent="0.25">
      <c r="D377" s="11"/>
    </row>
    <row r="378" spans="4:4" ht="15.75" customHeight="1" x14ac:dyDescent="0.25">
      <c r="D378" s="11"/>
    </row>
    <row r="379" spans="4:4" ht="15.75" customHeight="1" x14ac:dyDescent="0.25">
      <c r="D379" s="11"/>
    </row>
    <row r="380" spans="4:4" ht="15.75" customHeight="1" x14ac:dyDescent="0.25">
      <c r="D380" s="11"/>
    </row>
    <row r="381" spans="4:4" ht="15.75" customHeight="1" x14ac:dyDescent="0.25">
      <c r="D381" s="11"/>
    </row>
    <row r="382" spans="4:4" ht="15.75" customHeight="1" x14ac:dyDescent="0.25">
      <c r="D382" s="11"/>
    </row>
    <row r="383" spans="4:4" ht="15.75" customHeight="1" x14ac:dyDescent="0.25">
      <c r="D383" s="11"/>
    </row>
    <row r="384" spans="4:4" ht="15.75" customHeight="1" x14ac:dyDescent="0.25">
      <c r="D384" s="11"/>
    </row>
    <row r="385" spans="4:4" ht="15.75" customHeight="1" x14ac:dyDescent="0.25">
      <c r="D385" s="11"/>
    </row>
    <row r="386" spans="4:4" ht="15.75" customHeight="1" x14ac:dyDescent="0.25">
      <c r="D386" s="11"/>
    </row>
    <row r="387" spans="4:4" ht="15.75" customHeight="1" x14ac:dyDescent="0.25">
      <c r="D387" s="11"/>
    </row>
    <row r="388" spans="4:4" ht="15.75" customHeight="1" x14ac:dyDescent="0.25">
      <c r="D388" s="11"/>
    </row>
    <row r="389" spans="4:4" ht="15.75" customHeight="1" x14ac:dyDescent="0.25">
      <c r="D389" s="11"/>
    </row>
    <row r="390" spans="4:4" ht="15.75" customHeight="1" x14ac:dyDescent="0.25">
      <c r="D390" s="11"/>
    </row>
    <row r="391" spans="4:4" ht="15.75" customHeight="1" x14ac:dyDescent="0.25">
      <c r="D391" s="11"/>
    </row>
    <row r="392" spans="4:4" ht="15.75" customHeight="1" x14ac:dyDescent="0.25">
      <c r="D392" s="11"/>
    </row>
    <row r="393" spans="4:4" ht="15.75" customHeight="1" x14ac:dyDescent="0.25">
      <c r="D393" s="11"/>
    </row>
    <row r="394" spans="4:4" ht="15.75" customHeight="1" x14ac:dyDescent="0.25">
      <c r="D394" s="11"/>
    </row>
    <row r="395" spans="4:4" ht="15.75" customHeight="1" x14ac:dyDescent="0.25">
      <c r="D395" s="11"/>
    </row>
    <row r="396" spans="4:4" ht="15.75" customHeight="1" x14ac:dyDescent="0.25">
      <c r="D396" s="11"/>
    </row>
    <row r="397" spans="4:4" ht="15.75" customHeight="1" x14ac:dyDescent="0.25">
      <c r="D397" s="11"/>
    </row>
    <row r="398" spans="4:4" ht="15.75" customHeight="1" x14ac:dyDescent="0.25">
      <c r="D398" s="11"/>
    </row>
    <row r="399" spans="4:4" ht="15.75" customHeight="1" x14ac:dyDescent="0.25">
      <c r="D399" s="11"/>
    </row>
    <row r="400" spans="4:4" ht="15.75" customHeight="1" x14ac:dyDescent="0.25">
      <c r="D400" s="11"/>
    </row>
    <row r="401" spans="4:4" ht="15.75" customHeight="1" x14ac:dyDescent="0.25">
      <c r="D401" s="11"/>
    </row>
    <row r="402" spans="4:4" ht="15.75" customHeight="1" x14ac:dyDescent="0.25">
      <c r="D402" s="11"/>
    </row>
    <row r="403" spans="4:4" ht="15.75" customHeight="1" x14ac:dyDescent="0.25">
      <c r="D403" s="11"/>
    </row>
    <row r="404" spans="4:4" ht="15.75" customHeight="1" x14ac:dyDescent="0.25">
      <c r="D404" s="11"/>
    </row>
    <row r="405" spans="4:4" ht="15.75" customHeight="1" x14ac:dyDescent="0.25">
      <c r="D405" s="11"/>
    </row>
    <row r="406" spans="4:4" ht="15.75" customHeight="1" x14ac:dyDescent="0.25">
      <c r="D406" s="11"/>
    </row>
    <row r="407" spans="4:4" ht="15.75" customHeight="1" x14ac:dyDescent="0.25">
      <c r="D407" s="11"/>
    </row>
    <row r="408" spans="4:4" ht="15.75" customHeight="1" x14ac:dyDescent="0.25">
      <c r="D408" s="11"/>
    </row>
    <row r="409" spans="4:4" ht="15.75" customHeight="1" x14ac:dyDescent="0.25">
      <c r="D409" s="11"/>
    </row>
    <row r="410" spans="4:4" ht="15.75" customHeight="1" x14ac:dyDescent="0.25">
      <c r="D410" s="11"/>
    </row>
    <row r="411" spans="4:4" ht="15.75" customHeight="1" x14ac:dyDescent="0.25">
      <c r="D411" s="11"/>
    </row>
    <row r="412" spans="4:4" ht="15.75" customHeight="1" x14ac:dyDescent="0.25">
      <c r="D412" s="11"/>
    </row>
    <row r="413" spans="4:4" ht="15.75" customHeight="1" x14ac:dyDescent="0.25">
      <c r="D413" s="11"/>
    </row>
    <row r="414" spans="4:4" ht="15.75" customHeight="1" x14ac:dyDescent="0.25">
      <c r="D414" s="11"/>
    </row>
    <row r="415" spans="4:4" ht="15.75" customHeight="1" x14ac:dyDescent="0.25">
      <c r="D415" s="11"/>
    </row>
    <row r="416" spans="4:4" ht="15.75" customHeight="1" x14ac:dyDescent="0.25">
      <c r="D416" s="11"/>
    </row>
    <row r="417" spans="4:4" ht="15.75" customHeight="1" x14ac:dyDescent="0.25">
      <c r="D417" s="11"/>
    </row>
    <row r="418" spans="4:4" ht="15.75" customHeight="1" x14ac:dyDescent="0.25">
      <c r="D418" s="11"/>
    </row>
    <row r="419" spans="4:4" ht="15.75" customHeight="1" x14ac:dyDescent="0.25">
      <c r="D419" s="11"/>
    </row>
    <row r="420" spans="4:4" ht="15.75" customHeight="1" x14ac:dyDescent="0.25">
      <c r="D420" s="11"/>
    </row>
    <row r="421" spans="4:4" ht="15.75" customHeight="1" x14ac:dyDescent="0.25">
      <c r="D421" s="11"/>
    </row>
    <row r="422" spans="4:4" ht="15.75" customHeight="1" x14ac:dyDescent="0.25">
      <c r="D422" s="11"/>
    </row>
    <row r="423" spans="4:4" ht="15.75" customHeight="1" x14ac:dyDescent="0.25">
      <c r="D423" s="11"/>
    </row>
    <row r="424" spans="4:4" ht="15.75" customHeight="1" x14ac:dyDescent="0.25">
      <c r="D424" s="11"/>
    </row>
    <row r="425" spans="4:4" ht="15.75" customHeight="1" x14ac:dyDescent="0.25">
      <c r="D425" s="11"/>
    </row>
    <row r="426" spans="4:4" ht="15.75" customHeight="1" x14ac:dyDescent="0.25">
      <c r="D426" s="11"/>
    </row>
    <row r="427" spans="4:4" ht="15.75" customHeight="1" x14ac:dyDescent="0.25">
      <c r="D427" s="11"/>
    </row>
    <row r="428" spans="4:4" ht="15.75" customHeight="1" x14ac:dyDescent="0.25">
      <c r="D428" s="11"/>
    </row>
    <row r="429" spans="4:4" ht="15.75" customHeight="1" x14ac:dyDescent="0.25">
      <c r="D429" s="11"/>
    </row>
    <row r="430" spans="4:4" ht="15.75" customHeight="1" x14ac:dyDescent="0.25">
      <c r="D430" s="11"/>
    </row>
    <row r="431" spans="4:4" ht="15.75" customHeight="1" x14ac:dyDescent="0.25">
      <c r="D431" s="11"/>
    </row>
    <row r="432" spans="4:4" ht="15.75" customHeight="1" x14ac:dyDescent="0.25">
      <c r="D432" s="11"/>
    </row>
    <row r="433" spans="4:4" ht="15.75" customHeight="1" x14ac:dyDescent="0.25">
      <c r="D433" s="11"/>
    </row>
    <row r="434" spans="4:4" ht="15.75" customHeight="1" x14ac:dyDescent="0.25">
      <c r="D434" s="11"/>
    </row>
    <row r="435" spans="4:4" ht="15.75" customHeight="1" x14ac:dyDescent="0.25">
      <c r="D435" s="11"/>
    </row>
    <row r="436" spans="4:4" ht="15.75" customHeight="1" x14ac:dyDescent="0.25">
      <c r="D436" s="11"/>
    </row>
    <row r="437" spans="4:4" ht="15.75" customHeight="1" x14ac:dyDescent="0.25">
      <c r="D437" s="11"/>
    </row>
    <row r="438" spans="4:4" ht="15.75" customHeight="1" x14ac:dyDescent="0.25">
      <c r="D438" s="11"/>
    </row>
    <row r="439" spans="4:4" ht="15.75" customHeight="1" x14ac:dyDescent="0.25">
      <c r="D439" s="11"/>
    </row>
    <row r="440" spans="4:4" ht="15.75" customHeight="1" x14ac:dyDescent="0.25">
      <c r="D440" s="11"/>
    </row>
    <row r="441" spans="4:4" ht="15.75" customHeight="1" x14ac:dyDescent="0.25">
      <c r="D441" s="11"/>
    </row>
    <row r="442" spans="4:4" ht="15.75" customHeight="1" x14ac:dyDescent="0.25">
      <c r="D442" s="11"/>
    </row>
    <row r="443" spans="4:4" ht="15.75" customHeight="1" x14ac:dyDescent="0.25">
      <c r="D443" s="11"/>
    </row>
    <row r="444" spans="4:4" ht="15.75" customHeight="1" x14ac:dyDescent="0.25">
      <c r="D444" s="11"/>
    </row>
    <row r="445" spans="4:4" ht="15.75" customHeight="1" x14ac:dyDescent="0.25">
      <c r="D445" s="11"/>
    </row>
    <row r="446" spans="4:4" ht="15.75" customHeight="1" x14ac:dyDescent="0.25">
      <c r="D446" s="11"/>
    </row>
    <row r="447" spans="4:4" ht="15.75" customHeight="1" x14ac:dyDescent="0.25">
      <c r="D447" s="11"/>
    </row>
    <row r="448" spans="4:4" ht="15.75" customHeight="1" x14ac:dyDescent="0.25">
      <c r="D448" s="11"/>
    </row>
    <row r="449" spans="4:4" ht="15.75" customHeight="1" x14ac:dyDescent="0.25">
      <c r="D449" s="11"/>
    </row>
    <row r="450" spans="4:4" ht="15.75" customHeight="1" x14ac:dyDescent="0.25">
      <c r="D450" s="11"/>
    </row>
    <row r="451" spans="4:4" ht="15.75" customHeight="1" x14ac:dyDescent="0.25">
      <c r="D451" s="11"/>
    </row>
    <row r="452" spans="4:4" ht="15.75" customHeight="1" x14ac:dyDescent="0.25">
      <c r="D452" s="11"/>
    </row>
    <row r="453" spans="4:4" ht="15.75" customHeight="1" x14ac:dyDescent="0.25">
      <c r="D453" s="11"/>
    </row>
    <row r="454" spans="4:4" ht="15.75" customHeight="1" x14ac:dyDescent="0.25">
      <c r="D454" s="11"/>
    </row>
    <row r="455" spans="4:4" ht="15.75" customHeight="1" x14ac:dyDescent="0.25">
      <c r="D455" s="11"/>
    </row>
    <row r="456" spans="4:4" ht="15.75" customHeight="1" x14ac:dyDescent="0.25">
      <c r="D456" s="11"/>
    </row>
    <row r="457" spans="4:4" ht="15.75" customHeight="1" x14ac:dyDescent="0.25">
      <c r="D457" s="11"/>
    </row>
    <row r="458" spans="4:4" ht="15.75" customHeight="1" x14ac:dyDescent="0.25">
      <c r="D458" s="11"/>
    </row>
    <row r="459" spans="4:4" ht="15.75" customHeight="1" x14ac:dyDescent="0.25">
      <c r="D459" s="11"/>
    </row>
    <row r="460" spans="4:4" ht="15.75" customHeight="1" x14ac:dyDescent="0.25">
      <c r="D460" s="11"/>
    </row>
    <row r="461" spans="4:4" ht="15.75" customHeight="1" x14ac:dyDescent="0.25">
      <c r="D461" s="11"/>
    </row>
    <row r="462" spans="4:4" ht="15.75" customHeight="1" x14ac:dyDescent="0.25">
      <c r="D462" s="11"/>
    </row>
    <row r="463" spans="4:4" ht="15.75" customHeight="1" x14ac:dyDescent="0.25">
      <c r="D463" s="11"/>
    </row>
    <row r="464" spans="4:4" ht="15.75" customHeight="1" x14ac:dyDescent="0.25">
      <c r="D464" s="11"/>
    </row>
    <row r="465" spans="4:4" ht="15.75" customHeight="1" x14ac:dyDescent="0.25">
      <c r="D465" s="11"/>
    </row>
    <row r="466" spans="4:4" ht="15.75" customHeight="1" x14ac:dyDescent="0.25">
      <c r="D466" s="11"/>
    </row>
    <row r="467" spans="4:4" ht="15.75" customHeight="1" x14ac:dyDescent="0.25">
      <c r="D467" s="11"/>
    </row>
    <row r="468" spans="4:4" ht="15.75" customHeight="1" x14ac:dyDescent="0.25">
      <c r="D468" s="11"/>
    </row>
    <row r="469" spans="4:4" ht="15.75" customHeight="1" x14ac:dyDescent="0.25">
      <c r="D469" s="11"/>
    </row>
    <row r="470" spans="4:4" ht="15.75" customHeight="1" x14ac:dyDescent="0.25">
      <c r="D470" s="11"/>
    </row>
    <row r="471" spans="4:4" ht="15.75" customHeight="1" x14ac:dyDescent="0.25">
      <c r="D471" s="11"/>
    </row>
    <row r="472" spans="4:4" ht="15.75" customHeight="1" x14ac:dyDescent="0.25">
      <c r="D472" s="11"/>
    </row>
    <row r="473" spans="4:4" ht="15.75" customHeight="1" x14ac:dyDescent="0.25">
      <c r="D473" s="11"/>
    </row>
    <row r="474" spans="4:4" ht="15.75" customHeight="1" x14ac:dyDescent="0.25">
      <c r="D474" s="11"/>
    </row>
    <row r="475" spans="4:4" ht="15.75" customHeight="1" x14ac:dyDescent="0.25">
      <c r="D475" s="11"/>
    </row>
    <row r="476" spans="4:4" ht="15.75" customHeight="1" x14ac:dyDescent="0.25">
      <c r="D476" s="11"/>
    </row>
    <row r="477" spans="4:4" ht="15.75" customHeight="1" x14ac:dyDescent="0.25">
      <c r="D477" s="11"/>
    </row>
    <row r="478" spans="4:4" ht="15.75" customHeight="1" x14ac:dyDescent="0.25">
      <c r="D478" s="11"/>
    </row>
    <row r="479" spans="4:4" ht="15.75" customHeight="1" x14ac:dyDescent="0.25">
      <c r="D479" s="11"/>
    </row>
    <row r="480" spans="4:4" ht="15.75" customHeight="1" x14ac:dyDescent="0.25">
      <c r="D480" s="11"/>
    </row>
    <row r="481" spans="4:4" ht="15.75" customHeight="1" x14ac:dyDescent="0.25">
      <c r="D481" s="11"/>
    </row>
    <row r="482" spans="4:4" ht="15.75" customHeight="1" x14ac:dyDescent="0.25">
      <c r="D482" s="11"/>
    </row>
    <row r="483" spans="4:4" ht="15.75" customHeight="1" x14ac:dyDescent="0.25">
      <c r="D483" s="11"/>
    </row>
    <row r="484" spans="4:4" ht="15.75" customHeight="1" x14ac:dyDescent="0.25">
      <c r="D484" s="11"/>
    </row>
    <row r="485" spans="4:4" ht="15.75" customHeight="1" x14ac:dyDescent="0.25">
      <c r="D485" s="11"/>
    </row>
    <row r="486" spans="4:4" ht="15.75" customHeight="1" x14ac:dyDescent="0.25">
      <c r="D486" s="11"/>
    </row>
    <row r="487" spans="4:4" ht="15.75" customHeight="1" x14ac:dyDescent="0.25">
      <c r="D487" s="11"/>
    </row>
    <row r="488" spans="4:4" ht="15.75" customHeight="1" x14ac:dyDescent="0.25">
      <c r="D488" s="11"/>
    </row>
    <row r="489" spans="4:4" ht="15.75" customHeight="1" x14ac:dyDescent="0.25">
      <c r="D489" s="11"/>
    </row>
    <row r="490" spans="4:4" ht="15.75" customHeight="1" x14ac:dyDescent="0.25">
      <c r="D490" s="11"/>
    </row>
    <row r="491" spans="4:4" ht="15.75" customHeight="1" x14ac:dyDescent="0.25">
      <c r="D491" s="11"/>
    </row>
    <row r="492" spans="4:4" ht="15.75" customHeight="1" x14ac:dyDescent="0.25">
      <c r="D492" s="11"/>
    </row>
    <row r="493" spans="4:4" ht="15.75" customHeight="1" x14ac:dyDescent="0.25">
      <c r="D493" s="11"/>
    </row>
    <row r="494" spans="4:4" ht="15.75" customHeight="1" x14ac:dyDescent="0.25">
      <c r="D494" s="11"/>
    </row>
    <row r="495" spans="4:4" ht="15.75" customHeight="1" x14ac:dyDescent="0.25">
      <c r="D495" s="11"/>
    </row>
    <row r="496" spans="4:4" ht="15.75" customHeight="1" x14ac:dyDescent="0.25">
      <c r="D496" s="11"/>
    </row>
    <row r="497" spans="4:4" ht="15.75" customHeight="1" x14ac:dyDescent="0.25">
      <c r="D497" s="11"/>
    </row>
    <row r="498" spans="4:4" ht="15.75" customHeight="1" x14ac:dyDescent="0.25">
      <c r="D498" s="11"/>
    </row>
    <row r="499" spans="4:4" ht="15.75" customHeight="1" x14ac:dyDescent="0.25">
      <c r="D499" s="11"/>
    </row>
    <row r="500" spans="4:4" ht="15.75" customHeight="1" x14ac:dyDescent="0.25">
      <c r="D500" s="11"/>
    </row>
    <row r="501" spans="4:4" ht="15.75" customHeight="1" x14ac:dyDescent="0.25">
      <c r="D501" s="11"/>
    </row>
    <row r="502" spans="4:4" ht="15.75" customHeight="1" x14ac:dyDescent="0.25">
      <c r="D502" s="11"/>
    </row>
    <row r="503" spans="4:4" ht="15.75" customHeight="1" x14ac:dyDescent="0.25">
      <c r="D503" s="11"/>
    </row>
    <row r="504" spans="4:4" ht="15.75" customHeight="1" x14ac:dyDescent="0.25">
      <c r="D504" s="11"/>
    </row>
    <row r="505" spans="4:4" ht="15.75" customHeight="1" x14ac:dyDescent="0.25">
      <c r="D505" s="11"/>
    </row>
    <row r="506" spans="4:4" ht="15.75" customHeight="1" x14ac:dyDescent="0.25">
      <c r="D506" s="11"/>
    </row>
    <row r="507" spans="4:4" ht="15.75" customHeight="1" x14ac:dyDescent="0.25">
      <c r="D507" s="11"/>
    </row>
    <row r="508" spans="4:4" ht="15.75" customHeight="1" x14ac:dyDescent="0.25">
      <c r="D508" s="11"/>
    </row>
    <row r="509" spans="4:4" ht="15.75" customHeight="1" x14ac:dyDescent="0.25">
      <c r="D509" s="11"/>
    </row>
    <row r="510" spans="4:4" ht="15.75" customHeight="1" x14ac:dyDescent="0.25">
      <c r="D510" s="11"/>
    </row>
    <row r="511" spans="4:4" ht="15.75" customHeight="1" x14ac:dyDescent="0.25">
      <c r="D511" s="11"/>
    </row>
    <row r="512" spans="4:4" ht="15.75" customHeight="1" x14ac:dyDescent="0.25">
      <c r="D512" s="11"/>
    </row>
    <row r="513" spans="4:4" ht="15.75" customHeight="1" x14ac:dyDescent="0.25">
      <c r="D513" s="11"/>
    </row>
    <row r="514" spans="4:4" ht="15.75" customHeight="1" x14ac:dyDescent="0.25">
      <c r="D514" s="11"/>
    </row>
    <row r="515" spans="4:4" ht="15.75" customHeight="1" x14ac:dyDescent="0.25">
      <c r="D515" s="11"/>
    </row>
    <row r="516" spans="4:4" ht="15.75" customHeight="1" x14ac:dyDescent="0.25">
      <c r="D516" s="11"/>
    </row>
    <row r="517" spans="4:4" ht="15.75" customHeight="1" x14ac:dyDescent="0.25">
      <c r="D517" s="11"/>
    </row>
    <row r="518" spans="4:4" ht="15.75" customHeight="1" x14ac:dyDescent="0.25">
      <c r="D518" s="11"/>
    </row>
    <row r="519" spans="4:4" ht="15.75" customHeight="1" x14ac:dyDescent="0.25">
      <c r="D519" s="11"/>
    </row>
    <row r="520" spans="4:4" ht="15.75" customHeight="1" x14ac:dyDescent="0.25">
      <c r="D520" s="11"/>
    </row>
    <row r="521" spans="4:4" ht="15.75" customHeight="1" x14ac:dyDescent="0.25">
      <c r="D521" s="11"/>
    </row>
    <row r="522" spans="4:4" ht="15.75" customHeight="1" x14ac:dyDescent="0.25">
      <c r="D522" s="11"/>
    </row>
    <row r="523" spans="4:4" ht="15.75" customHeight="1" x14ac:dyDescent="0.25">
      <c r="D523" s="11"/>
    </row>
    <row r="524" spans="4:4" ht="15.75" customHeight="1" x14ac:dyDescent="0.25">
      <c r="D524" s="11"/>
    </row>
    <row r="525" spans="4:4" ht="15.75" customHeight="1" x14ac:dyDescent="0.25">
      <c r="D525" s="11"/>
    </row>
    <row r="526" spans="4:4" ht="15.75" customHeight="1" x14ac:dyDescent="0.25">
      <c r="D526" s="11"/>
    </row>
    <row r="527" spans="4:4" ht="15.75" customHeight="1" x14ac:dyDescent="0.25">
      <c r="D527" s="11"/>
    </row>
    <row r="528" spans="4:4" ht="15.75" customHeight="1" x14ac:dyDescent="0.25">
      <c r="D528" s="11"/>
    </row>
    <row r="529" spans="4:4" ht="15.75" customHeight="1" x14ac:dyDescent="0.25">
      <c r="D529" s="11"/>
    </row>
    <row r="530" spans="4:4" ht="15.75" customHeight="1" x14ac:dyDescent="0.25">
      <c r="D530" s="11"/>
    </row>
    <row r="531" spans="4:4" ht="15.75" customHeight="1" x14ac:dyDescent="0.25">
      <c r="D531" s="11"/>
    </row>
    <row r="532" spans="4:4" ht="15.75" customHeight="1" x14ac:dyDescent="0.25">
      <c r="D532" s="11"/>
    </row>
    <row r="533" spans="4:4" ht="15.75" customHeight="1" x14ac:dyDescent="0.25">
      <c r="D533" s="11"/>
    </row>
    <row r="534" spans="4:4" ht="15.75" customHeight="1" x14ac:dyDescent="0.25">
      <c r="D534" s="11"/>
    </row>
    <row r="535" spans="4:4" ht="15.75" customHeight="1" x14ac:dyDescent="0.25">
      <c r="D535" s="11"/>
    </row>
    <row r="536" spans="4:4" ht="15.75" customHeight="1" x14ac:dyDescent="0.25">
      <c r="D536" s="11"/>
    </row>
    <row r="537" spans="4:4" ht="15.75" customHeight="1" x14ac:dyDescent="0.25">
      <c r="D537" s="11"/>
    </row>
    <row r="538" spans="4:4" ht="15.75" customHeight="1" x14ac:dyDescent="0.25">
      <c r="D538" s="11"/>
    </row>
    <row r="539" spans="4:4" ht="15.75" customHeight="1" x14ac:dyDescent="0.25">
      <c r="D539" s="11"/>
    </row>
    <row r="540" spans="4:4" ht="15.75" customHeight="1" x14ac:dyDescent="0.25">
      <c r="D540" s="11"/>
    </row>
    <row r="541" spans="4:4" ht="15.75" customHeight="1" x14ac:dyDescent="0.25">
      <c r="D541" s="11"/>
    </row>
    <row r="542" spans="4:4" ht="15.75" customHeight="1" x14ac:dyDescent="0.25">
      <c r="D542" s="11"/>
    </row>
    <row r="543" spans="4:4" ht="15.75" customHeight="1" x14ac:dyDescent="0.25">
      <c r="D543" s="11"/>
    </row>
    <row r="544" spans="4:4" ht="15.75" customHeight="1" x14ac:dyDescent="0.25">
      <c r="D544" s="11"/>
    </row>
    <row r="545" spans="4:4" ht="15.75" customHeight="1" x14ac:dyDescent="0.25">
      <c r="D545" s="11"/>
    </row>
    <row r="546" spans="4:4" ht="15.75" customHeight="1" x14ac:dyDescent="0.25">
      <c r="D546" s="11"/>
    </row>
    <row r="547" spans="4:4" ht="15.75" customHeight="1" x14ac:dyDescent="0.25">
      <c r="D547" s="11"/>
    </row>
    <row r="548" spans="4:4" ht="15.75" customHeight="1" x14ac:dyDescent="0.25">
      <c r="D548" s="11"/>
    </row>
    <row r="549" spans="4:4" ht="15.75" customHeight="1" x14ac:dyDescent="0.25">
      <c r="D549" s="11"/>
    </row>
    <row r="550" spans="4:4" ht="15.75" customHeight="1" x14ac:dyDescent="0.25">
      <c r="D550" s="11"/>
    </row>
    <row r="551" spans="4:4" ht="15.75" customHeight="1" x14ac:dyDescent="0.25">
      <c r="D551" s="11"/>
    </row>
    <row r="552" spans="4:4" ht="15.75" customHeight="1" x14ac:dyDescent="0.25">
      <c r="D552" s="11"/>
    </row>
    <row r="553" spans="4:4" ht="15.75" customHeight="1" x14ac:dyDescent="0.25">
      <c r="D553" s="11"/>
    </row>
    <row r="554" spans="4:4" ht="15.75" customHeight="1" x14ac:dyDescent="0.25">
      <c r="D554" s="11"/>
    </row>
    <row r="555" spans="4:4" ht="15.75" customHeight="1" x14ac:dyDescent="0.25">
      <c r="D555" s="11"/>
    </row>
    <row r="556" spans="4:4" ht="15.75" customHeight="1" x14ac:dyDescent="0.25">
      <c r="D556" s="11"/>
    </row>
    <row r="557" spans="4:4" ht="15.75" customHeight="1" x14ac:dyDescent="0.25">
      <c r="D557" s="11"/>
    </row>
    <row r="558" spans="4:4" ht="15.75" customHeight="1" x14ac:dyDescent="0.25">
      <c r="D558" s="11"/>
    </row>
    <row r="559" spans="4:4" ht="15.75" customHeight="1" x14ac:dyDescent="0.25">
      <c r="D559" s="11"/>
    </row>
    <row r="560" spans="4:4" ht="15.75" customHeight="1" x14ac:dyDescent="0.25">
      <c r="D560" s="11"/>
    </row>
    <row r="561" spans="4:4" ht="15.75" customHeight="1" x14ac:dyDescent="0.25">
      <c r="D561" s="11"/>
    </row>
    <row r="562" spans="4:4" ht="15.75" customHeight="1" x14ac:dyDescent="0.25">
      <c r="D562" s="11"/>
    </row>
    <row r="563" spans="4:4" ht="15.75" customHeight="1" x14ac:dyDescent="0.25">
      <c r="D563" s="11"/>
    </row>
    <row r="564" spans="4:4" ht="15.75" customHeight="1" x14ac:dyDescent="0.25">
      <c r="D564" s="11"/>
    </row>
    <row r="565" spans="4:4" ht="15.75" customHeight="1" x14ac:dyDescent="0.25">
      <c r="D565" s="11"/>
    </row>
    <row r="566" spans="4:4" ht="15.75" customHeight="1" x14ac:dyDescent="0.25">
      <c r="D566" s="11"/>
    </row>
    <row r="567" spans="4:4" ht="15.75" customHeight="1" x14ac:dyDescent="0.25">
      <c r="D567" s="11"/>
    </row>
    <row r="568" spans="4:4" ht="15.75" customHeight="1" x14ac:dyDescent="0.25">
      <c r="D568" s="11"/>
    </row>
    <row r="569" spans="4:4" ht="15.75" customHeight="1" x14ac:dyDescent="0.25">
      <c r="D569" s="11"/>
    </row>
    <row r="570" spans="4:4" ht="15.75" customHeight="1" x14ac:dyDescent="0.25">
      <c r="D570" s="11"/>
    </row>
    <row r="571" spans="4:4" ht="15.75" customHeight="1" x14ac:dyDescent="0.25">
      <c r="D571" s="11"/>
    </row>
    <row r="572" spans="4:4" ht="15.75" customHeight="1" x14ac:dyDescent="0.25">
      <c r="D572" s="11"/>
    </row>
    <row r="573" spans="4:4" ht="15.75" customHeight="1" x14ac:dyDescent="0.25">
      <c r="D573" s="11"/>
    </row>
    <row r="574" spans="4:4" ht="15.75" customHeight="1" x14ac:dyDescent="0.25">
      <c r="D574" s="11"/>
    </row>
    <row r="575" spans="4:4" ht="15.75" customHeight="1" x14ac:dyDescent="0.25">
      <c r="D575" s="11"/>
    </row>
    <row r="576" spans="4:4" ht="15.75" customHeight="1" x14ac:dyDescent="0.25">
      <c r="D576" s="11"/>
    </row>
    <row r="577" spans="4:4" ht="15.75" customHeight="1" x14ac:dyDescent="0.25">
      <c r="D577" s="11"/>
    </row>
    <row r="578" spans="4:4" ht="15.75" customHeight="1" x14ac:dyDescent="0.25">
      <c r="D578" s="11"/>
    </row>
    <row r="579" spans="4:4" ht="15.75" customHeight="1" x14ac:dyDescent="0.25">
      <c r="D579" s="11"/>
    </row>
    <row r="580" spans="4:4" ht="15.75" customHeight="1" x14ac:dyDescent="0.25">
      <c r="D580" s="11"/>
    </row>
    <row r="581" spans="4:4" ht="15.75" customHeight="1" x14ac:dyDescent="0.25">
      <c r="D581" s="11"/>
    </row>
    <row r="582" spans="4:4" ht="15.75" customHeight="1" x14ac:dyDescent="0.25">
      <c r="D582" s="11"/>
    </row>
    <row r="583" spans="4:4" ht="15.75" customHeight="1" x14ac:dyDescent="0.25">
      <c r="D583" s="11"/>
    </row>
    <row r="584" spans="4:4" ht="15.75" customHeight="1" x14ac:dyDescent="0.25">
      <c r="D584" s="11"/>
    </row>
    <row r="585" spans="4:4" ht="15.75" customHeight="1" x14ac:dyDescent="0.25">
      <c r="D585" s="11"/>
    </row>
    <row r="586" spans="4:4" ht="15.75" customHeight="1" x14ac:dyDescent="0.25">
      <c r="D586" s="11"/>
    </row>
    <row r="587" spans="4:4" ht="15.75" customHeight="1" x14ac:dyDescent="0.25">
      <c r="D587" s="11"/>
    </row>
    <row r="588" spans="4:4" ht="15.75" customHeight="1" x14ac:dyDescent="0.25">
      <c r="D588" s="11"/>
    </row>
    <row r="589" spans="4:4" ht="15.75" customHeight="1" x14ac:dyDescent="0.25">
      <c r="D589" s="11"/>
    </row>
    <row r="590" spans="4:4" ht="15.75" customHeight="1" x14ac:dyDescent="0.25">
      <c r="D590" s="11"/>
    </row>
    <row r="591" spans="4:4" ht="15.75" customHeight="1" x14ac:dyDescent="0.25">
      <c r="D591" s="11"/>
    </row>
    <row r="592" spans="4:4" ht="15.75" customHeight="1" x14ac:dyDescent="0.25">
      <c r="D592" s="11"/>
    </row>
    <row r="593" spans="4:4" ht="15.75" customHeight="1" x14ac:dyDescent="0.25">
      <c r="D593" s="11"/>
    </row>
    <row r="594" spans="4:4" ht="15.75" customHeight="1" x14ac:dyDescent="0.25">
      <c r="D594" s="11"/>
    </row>
    <row r="595" spans="4:4" ht="15.75" customHeight="1" x14ac:dyDescent="0.25">
      <c r="D595" s="11"/>
    </row>
    <row r="596" spans="4:4" ht="15.75" customHeight="1" x14ac:dyDescent="0.25">
      <c r="D596" s="11"/>
    </row>
    <row r="597" spans="4:4" ht="15.75" customHeight="1" x14ac:dyDescent="0.25">
      <c r="D597" s="11"/>
    </row>
    <row r="598" spans="4:4" ht="15.75" customHeight="1" x14ac:dyDescent="0.25">
      <c r="D598" s="11"/>
    </row>
    <row r="599" spans="4:4" ht="15.75" customHeight="1" x14ac:dyDescent="0.25">
      <c r="D599" s="11"/>
    </row>
    <row r="600" spans="4:4" ht="15.75" customHeight="1" x14ac:dyDescent="0.25">
      <c r="D600" s="11"/>
    </row>
    <row r="601" spans="4:4" ht="15.75" customHeight="1" x14ac:dyDescent="0.25">
      <c r="D601" s="11"/>
    </row>
    <row r="602" spans="4:4" ht="15.75" customHeight="1" x14ac:dyDescent="0.25">
      <c r="D602" s="11"/>
    </row>
    <row r="603" spans="4:4" ht="15.75" customHeight="1" x14ac:dyDescent="0.25">
      <c r="D603" s="11"/>
    </row>
    <row r="604" spans="4:4" ht="15.75" customHeight="1" x14ac:dyDescent="0.25">
      <c r="D604" s="11"/>
    </row>
    <row r="605" spans="4:4" ht="15.75" customHeight="1" x14ac:dyDescent="0.25">
      <c r="D605" s="11"/>
    </row>
    <row r="606" spans="4:4" ht="15.75" customHeight="1" x14ac:dyDescent="0.25">
      <c r="D606" s="11"/>
    </row>
    <row r="607" spans="4:4" ht="15.75" customHeight="1" x14ac:dyDescent="0.25">
      <c r="D607" s="11"/>
    </row>
    <row r="608" spans="4:4" ht="15.75" customHeight="1" x14ac:dyDescent="0.25">
      <c r="D608" s="11"/>
    </row>
    <row r="609" spans="4:4" ht="15.75" customHeight="1" x14ac:dyDescent="0.25">
      <c r="D609" s="11"/>
    </row>
    <row r="610" spans="4:4" ht="15.75" customHeight="1" x14ac:dyDescent="0.25">
      <c r="D610" s="11"/>
    </row>
    <row r="611" spans="4:4" ht="15.75" customHeight="1" x14ac:dyDescent="0.25">
      <c r="D611" s="11"/>
    </row>
    <row r="612" spans="4:4" ht="15.75" customHeight="1" x14ac:dyDescent="0.25">
      <c r="D612" s="11"/>
    </row>
    <row r="613" spans="4:4" ht="15.75" customHeight="1" x14ac:dyDescent="0.25">
      <c r="D613" s="11"/>
    </row>
    <row r="614" spans="4:4" ht="15.75" customHeight="1" x14ac:dyDescent="0.25">
      <c r="D614" s="11"/>
    </row>
    <row r="615" spans="4:4" ht="15.75" customHeight="1" x14ac:dyDescent="0.25">
      <c r="D615" s="11"/>
    </row>
    <row r="616" spans="4:4" ht="15.75" customHeight="1" x14ac:dyDescent="0.25">
      <c r="D616" s="11"/>
    </row>
    <row r="617" spans="4:4" ht="15.75" customHeight="1" x14ac:dyDescent="0.25">
      <c r="D617" s="11"/>
    </row>
    <row r="618" spans="4:4" ht="15.75" customHeight="1" x14ac:dyDescent="0.25">
      <c r="D618" s="11"/>
    </row>
    <row r="619" spans="4:4" ht="15.75" customHeight="1" x14ac:dyDescent="0.25">
      <c r="D619" s="11"/>
    </row>
    <row r="620" spans="4:4" ht="15.75" customHeight="1" x14ac:dyDescent="0.25">
      <c r="D620" s="11"/>
    </row>
    <row r="621" spans="4:4" ht="15.75" customHeight="1" x14ac:dyDescent="0.25">
      <c r="D621" s="11"/>
    </row>
    <row r="622" spans="4:4" ht="15.75" customHeight="1" x14ac:dyDescent="0.25">
      <c r="D622" s="11"/>
    </row>
    <row r="623" spans="4:4" ht="15.75" customHeight="1" x14ac:dyDescent="0.25">
      <c r="D623" s="11"/>
    </row>
    <row r="624" spans="4:4" ht="15.75" customHeight="1" x14ac:dyDescent="0.25">
      <c r="D624" s="11"/>
    </row>
    <row r="625" spans="4:4" ht="15.75" customHeight="1" x14ac:dyDescent="0.25">
      <c r="D625" s="11"/>
    </row>
    <row r="626" spans="4:4" ht="15.75" customHeight="1" x14ac:dyDescent="0.25">
      <c r="D626" s="11"/>
    </row>
    <row r="627" spans="4:4" ht="15.75" customHeight="1" x14ac:dyDescent="0.25">
      <c r="D627" s="11"/>
    </row>
    <row r="628" spans="4:4" ht="15.75" customHeight="1" x14ac:dyDescent="0.25">
      <c r="D628" s="11"/>
    </row>
    <row r="629" spans="4:4" ht="15.75" customHeight="1" x14ac:dyDescent="0.25">
      <c r="D629" s="11"/>
    </row>
    <row r="630" spans="4:4" ht="15.75" customHeight="1" x14ac:dyDescent="0.25">
      <c r="D630" s="11"/>
    </row>
    <row r="631" spans="4:4" ht="15.75" customHeight="1" x14ac:dyDescent="0.25">
      <c r="D631" s="11"/>
    </row>
    <row r="632" spans="4:4" ht="15.75" customHeight="1" x14ac:dyDescent="0.25">
      <c r="D632" s="11"/>
    </row>
    <row r="633" spans="4:4" ht="15.75" customHeight="1" x14ac:dyDescent="0.25">
      <c r="D633" s="11"/>
    </row>
    <row r="634" spans="4:4" ht="15.75" customHeight="1" x14ac:dyDescent="0.25">
      <c r="D634" s="11"/>
    </row>
    <row r="635" spans="4:4" ht="15.75" customHeight="1" x14ac:dyDescent="0.25">
      <c r="D635" s="11"/>
    </row>
    <row r="636" spans="4:4" ht="15.75" customHeight="1" x14ac:dyDescent="0.25">
      <c r="D636" s="11"/>
    </row>
    <row r="637" spans="4:4" ht="15.75" customHeight="1" x14ac:dyDescent="0.25">
      <c r="D637" s="11"/>
    </row>
    <row r="638" spans="4:4" ht="15.75" customHeight="1" x14ac:dyDescent="0.25">
      <c r="D638" s="11"/>
    </row>
    <row r="639" spans="4:4" ht="15.75" customHeight="1" x14ac:dyDescent="0.25">
      <c r="D639" s="11"/>
    </row>
    <row r="640" spans="4:4" ht="15.75" customHeight="1" x14ac:dyDescent="0.25">
      <c r="D640" s="11"/>
    </row>
    <row r="641" spans="4:4" ht="15.75" customHeight="1" x14ac:dyDescent="0.25">
      <c r="D641" s="11"/>
    </row>
    <row r="642" spans="4:4" ht="15.75" customHeight="1" x14ac:dyDescent="0.25">
      <c r="D642" s="11"/>
    </row>
    <row r="643" spans="4:4" ht="15.75" customHeight="1" x14ac:dyDescent="0.25">
      <c r="D643" s="11"/>
    </row>
    <row r="644" spans="4:4" ht="15.75" customHeight="1" x14ac:dyDescent="0.25">
      <c r="D644" s="11"/>
    </row>
    <row r="645" spans="4:4" ht="15.75" customHeight="1" x14ac:dyDescent="0.25">
      <c r="D645" s="11"/>
    </row>
    <row r="646" spans="4:4" ht="15.75" customHeight="1" x14ac:dyDescent="0.25">
      <c r="D646" s="11"/>
    </row>
    <row r="647" spans="4:4" ht="15.75" customHeight="1" x14ac:dyDescent="0.25">
      <c r="D647" s="11"/>
    </row>
    <row r="648" spans="4:4" ht="15.75" customHeight="1" x14ac:dyDescent="0.25">
      <c r="D648" s="11"/>
    </row>
    <row r="649" spans="4:4" ht="15.75" customHeight="1" x14ac:dyDescent="0.25">
      <c r="D649" s="11"/>
    </row>
    <row r="650" spans="4:4" ht="15.75" customHeight="1" x14ac:dyDescent="0.25">
      <c r="D650" s="11"/>
    </row>
    <row r="651" spans="4:4" ht="15.75" customHeight="1" x14ac:dyDescent="0.25">
      <c r="D651" s="11"/>
    </row>
    <row r="652" spans="4:4" ht="15.75" customHeight="1" x14ac:dyDescent="0.25">
      <c r="D652" s="11"/>
    </row>
    <row r="653" spans="4:4" ht="15.75" customHeight="1" x14ac:dyDescent="0.25">
      <c r="D653" s="11"/>
    </row>
    <row r="654" spans="4:4" ht="15.75" customHeight="1" x14ac:dyDescent="0.25">
      <c r="D654" s="11"/>
    </row>
    <row r="655" spans="4:4" ht="15.75" customHeight="1" x14ac:dyDescent="0.25">
      <c r="D655" s="11"/>
    </row>
    <row r="656" spans="4:4" ht="15.75" customHeight="1" x14ac:dyDescent="0.25">
      <c r="D656" s="11"/>
    </row>
    <row r="657" spans="4:4" ht="15.75" customHeight="1" x14ac:dyDescent="0.25">
      <c r="D657" s="11"/>
    </row>
    <row r="658" spans="4:4" ht="15.75" customHeight="1" x14ac:dyDescent="0.25">
      <c r="D658" s="11"/>
    </row>
    <row r="659" spans="4:4" ht="15.75" customHeight="1" x14ac:dyDescent="0.25">
      <c r="D659" s="11"/>
    </row>
    <row r="660" spans="4:4" ht="15.75" customHeight="1" x14ac:dyDescent="0.25">
      <c r="D660" s="11"/>
    </row>
    <row r="661" spans="4:4" ht="15.75" customHeight="1" x14ac:dyDescent="0.25">
      <c r="D661" s="11"/>
    </row>
    <row r="662" spans="4:4" ht="15.75" customHeight="1" x14ac:dyDescent="0.25">
      <c r="D662" s="11"/>
    </row>
    <row r="663" spans="4:4" ht="15.75" customHeight="1" x14ac:dyDescent="0.25">
      <c r="D663" s="11"/>
    </row>
    <row r="664" spans="4:4" ht="15.75" customHeight="1" x14ac:dyDescent="0.25">
      <c r="D664" s="11"/>
    </row>
    <row r="665" spans="4:4" ht="15.75" customHeight="1" x14ac:dyDescent="0.25">
      <c r="D665" s="11"/>
    </row>
    <row r="666" spans="4:4" ht="15.75" customHeight="1" x14ac:dyDescent="0.25">
      <c r="D666" s="11"/>
    </row>
    <row r="667" spans="4:4" ht="15.75" customHeight="1" x14ac:dyDescent="0.25">
      <c r="D667" s="11"/>
    </row>
    <row r="668" spans="4:4" ht="15.75" customHeight="1" x14ac:dyDescent="0.25">
      <c r="D668" s="11"/>
    </row>
    <row r="669" spans="4:4" ht="15.75" customHeight="1" x14ac:dyDescent="0.25">
      <c r="D669" s="11"/>
    </row>
    <row r="670" spans="4:4" ht="15.75" customHeight="1" x14ac:dyDescent="0.25">
      <c r="D670" s="11"/>
    </row>
    <row r="671" spans="4:4" ht="15.75" customHeight="1" x14ac:dyDescent="0.25">
      <c r="D671" s="11"/>
    </row>
    <row r="672" spans="4:4" ht="15.75" customHeight="1" x14ac:dyDescent="0.25">
      <c r="D672" s="11"/>
    </row>
    <row r="673" spans="4:4" ht="15.75" customHeight="1" x14ac:dyDescent="0.25">
      <c r="D673" s="11"/>
    </row>
    <row r="674" spans="4:4" ht="15.75" customHeight="1" x14ac:dyDescent="0.25">
      <c r="D674" s="11"/>
    </row>
    <row r="675" spans="4:4" ht="15.75" customHeight="1" x14ac:dyDescent="0.25">
      <c r="D675" s="11"/>
    </row>
    <row r="676" spans="4:4" ht="15.75" customHeight="1" x14ac:dyDescent="0.25">
      <c r="D676" s="11"/>
    </row>
    <row r="677" spans="4:4" ht="15.75" customHeight="1" x14ac:dyDescent="0.25">
      <c r="D677" s="11"/>
    </row>
    <row r="678" spans="4:4" ht="15.75" customHeight="1" x14ac:dyDescent="0.25">
      <c r="D678" s="11"/>
    </row>
    <row r="679" spans="4:4" ht="15.75" customHeight="1" x14ac:dyDescent="0.25">
      <c r="D679" s="11"/>
    </row>
    <row r="680" spans="4:4" ht="15.75" customHeight="1" x14ac:dyDescent="0.25">
      <c r="D680" s="11"/>
    </row>
    <row r="681" spans="4:4" ht="15.75" customHeight="1" x14ac:dyDescent="0.25">
      <c r="D681" s="11"/>
    </row>
    <row r="682" spans="4:4" ht="15.75" customHeight="1" x14ac:dyDescent="0.25">
      <c r="D682" s="11"/>
    </row>
    <row r="683" spans="4:4" ht="15.75" customHeight="1" x14ac:dyDescent="0.25">
      <c r="D683" s="11"/>
    </row>
    <row r="684" spans="4:4" ht="15.75" customHeight="1" x14ac:dyDescent="0.25">
      <c r="D684" s="11"/>
    </row>
    <row r="685" spans="4:4" ht="15.75" customHeight="1" x14ac:dyDescent="0.25">
      <c r="D685" s="11"/>
    </row>
    <row r="686" spans="4:4" ht="15.75" customHeight="1" x14ac:dyDescent="0.25">
      <c r="D686" s="11"/>
    </row>
    <row r="687" spans="4:4" ht="15.75" customHeight="1" x14ac:dyDescent="0.25">
      <c r="D687" s="11"/>
    </row>
    <row r="688" spans="4:4" ht="15.75" customHeight="1" x14ac:dyDescent="0.25">
      <c r="D688" s="11"/>
    </row>
    <row r="689" spans="4:4" ht="15.75" customHeight="1" x14ac:dyDescent="0.25">
      <c r="D689" s="11"/>
    </row>
    <row r="690" spans="4:4" ht="15.75" customHeight="1" x14ac:dyDescent="0.25">
      <c r="D690" s="11"/>
    </row>
    <row r="691" spans="4:4" ht="15.75" customHeight="1" x14ac:dyDescent="0.25">
      <c r="D691" s="11"/>
    </row>
    <row r="692" spans="4:4" ht="15.75" customHeight="1" x14ac:dyDescent="0.25">
      <c r="D692" s="11"/>
    </row>
    <row r="693" spans="4:4" ht="15.75" customHeight="1" x14ac:dyDescent="0.25">
      <c r="D693" s="11"/>
    </row>
    <row r="694" spans="4:4" ht="15.75" customHeight="1" x14ac:dyDescent="0.25">
      <c r="D694" s="11"/>
    </row>
    <row r="695" spans="4:4" ht="15.75" customHeight="1" x14ac:dyDescent="0.25">
      <c r="D695" s="11"/>
    </row>
    <row r="696" spans="4:4" ht="15.75" customHeight="1" x14ac:dyDescent="0.25">
      <c r="D696" s="11"/>
    </row>
    <row r="697" spans="4:4" ht="15.75" customHeight="1" x14ac:dyDescent="0.25">
      <c r="D697" s="11"/>
    </row>
    <row r="698" spans="4:4" ht="15.75" customHeight="1" x14ac:dyDescent="0.25">
      <c r="D698" s="11"/>
    </row>
    <row r="699" spans="4:4" ht="15.75" customHeight="1" x14ac:dyDescent="0.25">
      <c r="D699" s="11"/>
    </row>
    <row r="700" spans="4:4" ht="15.75" customHeight="1" x14ac:dyDescent="0.25">
      <c r="D700" s="11"/>
    </row>
    <row r="701" spans="4:4" ht="15.75" customHeight="1" x14ac:dyDescent="0.25">
      <c r="D701" s="11"/>
    </row>
    <row r="702" spans="4:4" ht="15.75" customHeight="1" x14ac:dyDescent="0.25">
      <c r="D702" s="11"/>
    </row>
    <row r="703" spans="4:4" ht="15.75" customHeight="1" x14ac:dyDescent="0.25">
      <c r="D703" s="11"/>
    </row>
    <row r="704" spans="4:4" ht="15.75" customHeight="1" x14ac:dyDescent="0.25">
      <c r="D704" s="11"/>
    </row>
    <row r="705" spans="4:4" ht="15.75" customHeight="1" x14ac:dyDescent="0.25">
      <c r="D705" s="11"/>
    </row>
    <row r="706" spans="4:4" ht="15.75" customHeight="1" x14ac:dyDescent="0.25">
      <c r="D706" s="11"/>
    </row>
    <row r="707" spans="4:4" ht="15.75" customHeight="1" x14ac:dyDescent="0.25">
      <c r="D707" s="11"/>
    </row>
    <row r="708" spans="4:4" ht="15.75" customHeight="1" x14ac:dyDescent="0.25">
      <c r="D708" s="11"/>
    </row>
    <row r="709" spans="4:4" ht="15.75" customHeight="1" x14ac:dyDescent="0.25">
      <c r="D709" s="11"/>
    </row>
    <row r="710" spans="4:4" ht="15.75" customHeight="1" x14ac:dyDescent="0.25">
      <c r="D710" s="11"/>
    </row>
    <row r="711" spans="4:4" ht="15.75" customHeight="1" x14ac:dyDescent="0.25">
      <c r="D711" s="11"/>
    </row>
    <row r="712" spans="4:4" ht="15.75" customHeight="1" x14ac:dyDescent="0.25">
      <c r="D712" s="11"/>
    </row>
    <row r="713" spans="4:4" ht="15.75" customHeight="1" x14ac:dyDescent="0.25">
      <c r="D713" s="11"/>
    </row>
    <row r="714" spans="4:4" ht="15.75" customHeight="1" x14ac:dyDescent="0.25">
      <c r="D714" s="11"/>
    </row>
    <row r="715" spans="4:4" ht="15.75" customHeight="1" x14ac:dyDescent="0.25">
      <c r="D715" s="11"/>
    </row>
    <row r="716" spans="4:4" ht="15.75" customHeight="1" x14ac:dyDescent="0.25">
      <c r="D716" s="11"/>
    </row>
    <row r="717" spans="4:4" ht="15.75" customHeight="1" x14ac:dyDescent="0.25">
      <c r="D717" s="11"/>
    </row>
    <row r="718" spans="4:4" ht="15.75" customHeight="1" x14ac:dyDescent="0.25">
      <c r="D718" s="11"/>
    </row>
    <row r="719" spans="4:4" ht="15.75" customHeight="1" x14ac:dyDescent="0.25">
      <c r="D719" s="11"/>
    </row>
    <row r="720" spans="4:4" ht="15.75" customHeight="1" x14ac:dyDescent="0.25">
      <c r="D720" s="11"/>
    </row>
    <row r="721" spans="4:4" ht="15.75" customHeight="1" x14ac:dyDescent="0.25">
      <c r="D721" s="11"/>
    </row>
    <row r="722" spans="4:4" ht="15.75" customHeight="1" x14ac:dyDescent="0.25">
      <c r="D722" s="11"/>
    </row>
    <row r="723" spans="4:4" ht="15.75" customHeight="1" x14ac:dyDescent="0.25">
      <c r="D723" s="11"/>
    </row>
    <row r="724" spans="4:4" ht="15.75" customHeight="1" x14ac:dyDescent="0.25">
      <c r="D724" s="11"/>
    </row>
    <row r="725" spans="4:4" ht="15.75" customHeight="1" x14ac:dyDescent="0.25">
      <c r="D725" s="11"/>
    </row>
    <row r="726" spans="4:4" ht="15.75" customHeight="1" x14ac:dyDescent="0.25">
      <c r="D726" s="11"/>
    </row>
    <row r="727" spans="4:4" ht="15.75" customHeight="1" x14ac:dyDescent="0.25">
      <c r="D727" s="11"/>
    </row>
    <row r="728" spans="4:4" ht="15.75" customHeight="1" x14ac:dyDescent="0.25">
      <c r="D728" s="11"/>
    </row>
    <row r="729" spans="4:4" ht="15.75" customHeight="1" x14ac:dyDescent="0.25">
      <c r="D729" s="11"/>
    </row>
    <row r="730" spans="4:4" ht="15.75" customHeight="1" x14ac:dyDescent="0.25">
      <c r="D730" s="11"/>
    </row>
    <row r="731" spans="4:4" ht="15.75" customHeight="1" x14ac:dyDescent="0.25">
      <c r="D731" s="11"/>
    </row>
    <row r="732" spans="4:4" ht="15.75" customHeight="1" x14ac:dyDescent="0.25">
      <c r="D732" s="11"/>
    </row>
    <row r="733" spans="4:4" ht="15.75" customHeight="1" x14ac:dyDescent="0.25">
      <c r="D733" s="11"/>
    </row>
    <row r="734" spans="4:4" ht="15.75" customHeight="1" x14ac:dyDescent="0.25">
      <c r="D734" s="11"/>
    </row>
    <row r="735" spans="4:4" ht="15.75" customHeight="1" x14ac:dyDescent="0.25">
      <c r="D735" s="11"/>
    </row>
    <row r="736" spans="4:4" ht="15.75" customHeight="1" x14ac:dyDescent="0.25">
      <c r="D736" s="11"/>
    </row>
    <row r="737" spans="4:4" ht="15.75" customHeight="1" x14ac:dyDescent="0.25">
      <c r="D737" s="11"/>
    </row>
    <row r="738" spans="4:4" ht="15.75" customHeight="1" x14ac:dyDescent="0.25">
      <c r="D738" s="11"/>
    </row>
    <row r="739" spans="4:4" ht="15.75" customHeight="1" x14ac:dyDescent="0.25">
      <c r="D739" s="11"/>
    </row>
    <row r="740" spans="4:4" ht="15.75" customHeight="1" x14ac:dyDescent="0.25">
      <c r="D740" s="11"/>
    </row>
    <row r="741" spans="4:4" ht="15.75" customHeight="1" x14ac:dyDescent="0.25">
      <c r="D741" s="11"/>
    </row>
    <row r="742" spans="4:4" ht="15.75" customHeight="1" x14ac:dyDescent="0.25">
      <c r="D742" s="11"/>
    </row>
    <row r="743" spans="4:4" ht="15.75" customHeight="1" x14ac:dyDescent="0.25">
      <c r="D743" s="11"/>
    </row>
    <row r="744" spans="4:4" ht="15.75" customHeight="1" x14ac:dyDescent="0.25">
      <c r="D744" s="11"/>
    </row>
    <row r="745" spans="4:4" ht="15.75" customHeight="1" x14ac:dyDescent="0.25">
      <c r="D745" s="11"/>
    </row>
    <row r="746" spans="4:4" ht="15.75" customHeight="1" x14ac:dyDescent="0.25">
      <c r="D746" s="11"/>
    </row>
    <row r="747" spans="4:4" ht="15.75" customHeight="1" x14ac:dyDescent="0.25">
      <c r="D747" s="11"/>
    </row>
    <row r="748" spans="4:4" ht="15.75" customHeight="1" x14ac:dyDescent="0.25">
      <c r="D748" s="11"/>
    </row>
    <row r="749" spans="4:4" ht="15.75" customHeight="1" x14ac:dyDescent="0.25">
      <c r="D749" s="11"/>
    </row>
    <row r="750" spans="4:4" ht="15.75" customHeight="1" x14ac:dyDescent="0.25">
      <c r="D750" s="11"/>
    </row>
    <row r="751" spans="4:4" ht="15.75" customHeight="1" x14ac:dyDescent="0.25">
      <c r="D751" s="11"/>
    </row>
    <row r="752" spans="4:4" ht="15.75" customHeight="1" x14ac:dyDescent="0.25">
      <c r="D752" s="11"/>
    </row>
    <row r="753" spans="4:4" ht="15.75" customHeight="1" x14ac:dyDescent="0.25">
      <c r="D753" s="11"/>
    </row>
    <row r="754" spans="4:4" ht="15.75" customHeight="1" x14ac:dyDescent="0.25">
      <c r="D754" s="11"/>
    </row>
    <row r="755" spans="4:4" ht="15.75" customHeight="1" x14ac:dyDescent="0.25">
      <c r="D755" s="11"/>
    </row>
    <row r="756" spans="4:4" ht="15.75" customHeight="1" x14ac:dyDescent="0.25">
      <c r="D756" s="11"/>
    </row>
    <row r="757" spans="4:4" ht="15.75" customHeight="1" x14ac:dyDescent="0.25">
      <c r="D757" s="11"/>
    </row>
    <row r="758" spans="4:4" ht="15.75" customHeight="1" x14ac:dyDescent="0.25">
      <c r="D758" s="11"/>
    </row>
    <row r="759" spans="4:4" ht="15.75" customHeight="1" x14ac:dyDescent="0.25">
      <c r="D759" s="11"/>
    </row>
    <row r="760" spans="4:4" ht="15.75" customHeight="1" x14ac:dyDescent="0.25">
      <c r="D760" s="11"/>
    </row>
    <row r="761" spans="4:4" ht="15.75" customHeight="1" x14ac:dyDescent="0.25">
      <c r="D761" s="11"/>
    </row>
    <row r="762" spans="4:4" ht="15.75" customHeight="1" x14ac:dyDescent="0.25">
      <c r="D762" s="11"/>
    </row>
    <row r="763" spans="4:4" ht="15.75" customHeight="1" x14ac:dyDescent="0.25">
      <c r="D763" s="11"/>
    </row>
    <row r="764" spans="4:4" ht="15.75" customHeight="1" x14ac:dyDescent="0.25">
      <c r="D764" s="11"/>
    </row>
    <row r="765" spans="4:4" ht="15.75" customHeight="1" x14ac:dyDescent="0.25">
      <c r="D765" s="11"/>
    </row>
    <row r="766" spans="4:4" ht="15.75" customHeight="1" x14ac:dyDescent="0.25">
      <c r="D766" s="11"/>
    </row>
    <row r="767" spans="4:4" ht="15.75" customHeight="1" x14ac:dyDescent="0.25">
      <c r="D767" s="11"/>
    </row>
    <row r="768" spans="4:4" ht="15.75" customHeight="1" x14ac:dyDescent="0.25">
      <c r="D768" s="11"/>
    </row>
    <row r="769" spans="4:4" ht="15.75" customHeight="1" x14ac:dyDescent="0.25">
      <c r="D769" s="11"/>
    </row>
    <row r="770" spans="4:4" ht="15.75" customHeight="1" x14ac:dyDescent="0.25">
      <c r="D770" s="11"/>
    </row>
    <row r="771" spans="4:4" ht="15.75" customHeight="1" x14ac:dyDescent="0.25">
      <c r="D771" s="11"/>
    </row>
    <row r="772" spans="4:4" ht="15.75" customHeight="1" x14ac:dyDescent="0.25">
      <c r="D772" s="11"/>
    </row>
    <row r="773" spans="4:4" ht="15.75" customHeight="1" x14ac:dyDescent="0.25">
      <c r="D773" s="11"/>
    </row>
    <row r="774" spans="4:4" ht="15.75" customHeight="1" x14ac:dyDescent="0.25">
      <c r="D774" s="11"/>
    </row>
    <row r="775" spans="4:4" ht="15.75" customHeight="1" x14ac:dyDescent="0.25">
      <c r="D775" s="11"/>
    </row>
    <row r="776" spans="4:4" ht="15.75" customHeight="1" x14ac:dyDescent="0.25">
      <c r="D776" s="11"/>
    </row>
    <row r="777" spans="4:4" ht="15.75" customHeight="1" x14ac:dyDescent="0.25">
      <c r="D777" s="11"/>
    </row>
    <row r="778" spans="4:4" ht="15.75" customHeight="1" x14ac:dyDescent="0.25">
      <c r="D778" s="11"/>
    </row>
    <row r="779" spans="4:4" ht="15.75" customHeight="1" x14ac:dyDescent="0.25">
      <c r="D779" s="11"/>
    </row>
    <row r="780" spans="4:4" ht="15.75" customHeight="1" x14ac:dyDescent="0.25">
      <c r="D780" s="11"/>
    </row>
    <row r="781" spans="4:4" ht="15.75" customHeight="1" x14ac:dyDescent="0.25">
      <c r="D781" s="11"/>
    </row>
    <row r="782" spans="4:4" ht="15.75" customHeight="1" x14ac:dyDescent="0.25">
      <c r="D782" s="11"/>
    </row>
    <row r="783" spans="4:4" ht="15.75" customHeight="1" x14ac:dyDescent="0.25">
      <c r="D783" s="11"/>
    </row>
    <row r="784" spans="4:4" ht="15.75" customHeight="1" x14ac:dyDescent="0.25">
      <c r="D784" s="11"/>
    </row>
    <row r="785" spans="4:4" ht="15.75" customHeight="1" x14ac:dyDescent="0.25">
      <c r="D785" s="11"/>
    </row>
    <row r="786" spans="4:4" ht="15.75" customHeight="1" x14ac:dyDescent="0.25">
      <c r="D786" s="11"/>
    </row>
    <row r="787" spans="4:4" ht="15.75" customHeight="1" x14ac:dyDescent="0.25">
      <c r="D787" s="11"/>
    </row>
    <row r="788" spans="4:4" ht="15.75" customHeight="1" x14ac:dyDescent="0.25">
      <c r="D788" s="11"/>
    </row>
    <row r="789" spans="4:4" ht="15.75" customHeight="1" x14ac:dyDescent="0.25">
      <c r="D789" s="11"/>
    </row>
    <row r="790" spans="4:4" ht="15.75" customHeight="1" x14ac:dyDescent="0.25">
      <c r="D790" s="11"/>
    </row>
    <row r="791" spans="4:4" ht="15.75" customHeight="1" x14ac:dyDescent="0.25">
      <c r="D791" s="11"/>
    </row>
    <row r="792" spans="4:4" ht="15.75" customHeight="1" x14ac:dyDescent="0.25">
      <c r="D792" s="11"/>
    </row>
    <row r="793" spans="4:4" ht="15.75" customHeight="1" x14ac:dyDescent="0.25">
      <c r="D793" s="11"/>
    </row>
    <row r="794" spans="4:4" ht="15.75" customHeight="1" x14ac:dyDescent="0.25">
      <c r="D794" s="11"/>
    </row>
    <row r="795" spans="4:4" ht="15.75" customHeight="1" x14ac:dyDescent="0.25">
      <c r="D795" s="11"/>
    </row>
    <row r="796" spans="4:4" ht="15.75" customHeight="1" x14ac:dyDescent="0.25">
      <c r="D796" s="11"/>
    </row>
    <row r="797" spans="4:4" ht="15.75" customHeight="1" x14ac:dyDescent="0.25">
      <c r="D797" s="11"/>
    </row>
    <row r="798" spans="4:4" ht="15.75" customHeight="1" x14ac:dyDescent="0.25">
      <c r="D798" s="11"/>
    </row>
    <row r="799" spans="4:4" ht="15.75" customHeight="1" x14ac:dyDescent="0.25">
      <c r="D799" s="11"/>
    </row>
    <row r="800" spans="4:4" ht="15.75" customHeight="1" x14ac:dyDescent="0.25">
      <c r="D800" s="11"/>
    </row>
    <row r="801" spans="4:4" ht="15.75" customHeight="1" x14ac:dyDescent="0.25">
      <c r="D801" s="11"/>
    </row>
    <row r="802" spans="4:4" ht="15.75" customHeight="1" x14ac:dyDescent="0.25">
      <c r="D802" s="11"/>
    </row>
    <row r="803" spans="4:4" ht="15.75" customHeight="1" x14ac:dyDescent="0.25">
      <c r="D803" s="11"/>
    </row>
    <row r="804" spans="4:4" ht="15.75" customHeight="1" x14ac:dyDescent="0.25">
      <c r="D804" s="11"/>
    </row>
    <row r="805" spans="4:4" ht="15.75" customHeight="1" x14ac:dyDescent="0.25">
      <c r="D805" s="11"/>
    </row>
    <row r="806" spans="4:4" ht="15.75" customHeight="1" x14ac:dyDescent="0.25">
      <c r="D806" s="11"/>
    </row>
    <row r="807" spans="4:4" ht="15.75" customHeight="1" x14ac:dyDescent="0.25">
      <c r="D807" s="11"/>
    </row>
    <row r="808" spans="4:4" ht="15.75" customHeight="1" x14ac:dyDescent="0.25">
      <c r="D808" s="11"/>
    </row>
    <row r="809" spans="4:4" ht="15.75" customHeight="1" x14ac:dyDescent="0.25">
      <c r="D809" s="11"/>
    </row>
    <row r="810" spans="4:4" ht="15.75" customHeight="1" x14ac:dyDescent="0.25">
      <c r="D810" s="11"/>
    </row>
    <row r="811" spans="4:4" ht="15.75" customHeight="1" x14ac:dyDescent="0.25">
      <c r="D811" s="11"/>
    </row>
    <row r="812" spans="4:4" ht="15.75" customHeight="1" x14ac:dyDescent="0.25">
      <c r="D812" s="11"/>
    </row>
    <row r="813" spans="4:4" ht="15.75" customHeight="1" x14ac:dyDescent="0.25">
      <c r="D813" s="11"/>
    </row>
    <row r="814" spans="4:4" ht="15.75" customHeight="1" x14ac:dyDescent="0.25">
      <c r="D814" s="11"/>
    </row>
    <row r="815" spans="4:4" ht="15.75" customHeight="1" x14ac:dyDescent="0.25">
      <c r="D815" s="11"/>
    </row>
    <row r="816" spans="4:4" ht="15.75" customHeight="1" x14ac:dyDescent="0.25">
      <c r="D816" s="11"/>
    </row>
    <row r="817" spans="4:4" ht="15.75" customHeight="1" x14ac:dyDescent="0.25">
      <c r="D817" s="11"/>
    </row>
    <row r="818" spans="4:4" ht="15.75" customHeight="1" x14ac:dyDescent="0.25">
      <c r="D818" s="11"/>
    </row>
    <row r="819" spans="4:4" ht="15.75" customHeight="1" x14ac:dyDescent="0.25">
      <c r="D819" s="11"/>
    </row>
    <row r="820" spans="4:4" ht="15.75" customHeight="1" x14ac:dyDescent="0.25">
      <c r="D820" s="11"/>
    </row>
    <row r="821" spans="4:4" ht="15.75" customHeight="1" x14ac:dyDescent="0.25">
      <c r="D821" s="11"/>
    </row>
    <row r="822" spans="4:4" ht="15.75" customHeight="1" x14ac:dyDescent="0.25">
      <c r="D822" s="11"/>
    </row>
    <row r="823" spans="4:4" ht="15.75" customHeight="1" x14ac:dyDescent="0.25">
      <c r="D823" s="11"/>
    </row>
    <row r="824" spans="4:4" ht="15.75" customHeight="1" x14ac:dyDescent="0.25">
      <c r="D824" s="11"/>
    </row>
    <row r="825" spans="4:4" ht="15.75" customHeight="1" x14ac:dyDescent="0.25">
      <c r="D825" s="11"/>
    </row>
    <row r="826" spans="4:4" ht="15.75" customHeight="1" x14ac:dyDescent="0.25">
      <c r="D826" s="11"/>
    </row>
    <row r="827" spans="4:4" ht="15.75" customHeight="1" x14ac:dyDescent="0.25">
      <c r="D827" s="11"/>
    </row>
    <row r="828" spans="4:4" ht="15.75" customHeight="1" x14ac:dyDescent="0.25">
      <c r="D828" s="11"/>
    </row>
    <row r="829" spans="4:4" ht="15.75" customHeight="1" x14ac:dyDescent="0.25">
      <c r="D829" s="11"/>
    </row>
    <row r="830" spans="4:4" ht="15.75" customHeight="1" x14ac:dyDescent="0.25">
      <c r="D830" s="11"/>
    </row>
    <row r="831" spans="4:4" ht="15.75" customHeight="1" x14ac:dyDescent="0.25">
      <c r="D831" s="11"/>
    </row>
    <row r="832" spans="4:4" ht="15.75" customHeight="1" x14ac:dyDescent="0.25">
      <c r="D832" s="11"/>
    </row>
    <row r="833" spans="4:4" ht="15.75" customHeight="1" x14ac:dyDescent="0.25">
      <c r="D833" s="11"/>
    </row>
    <row r="834" spans="4:4" ht="15.75" customHeight="1" x14ac:dyDescent="0.25">
      <c r="D834" s="11"/>
    </row>
    <row r="835" spans="4:4" ht="15.75" customHeight="1" x14ac:dyDescent="0.25">
      <c r="D835" s="11"/>
    </row>
    <row r="836" spans="4:4" ht="15.75" customHeight="1" x14ac:dyDescent="0.25">
      <c r="D836" s="11"/>
    </row>
    <row r="837" spans="4:4" ht="15.75" customHeight="1" x14ac:dyDescent="0.25">
      <c r="D837" s="11"/>
    </row>
    <row r="838" spans="4:4" ht="15.75" customHeight="1" x14ac:dyDescent="0.25">
      <c r="D838" s="11"/>
    </row>
    <row r="839" spans="4:4" ht="15.75" customHeight="1" x14ac:dyDescent="0.25">
      <c r="D839" s="11"/>
    </row>
    <row r="840" spans="4:4" ht="15.75" customHeight="1" x14ac:dyDescent="0.25">
      <c r="D840" s="11"/>
    </row>
    <row r="841" spans="4:4" ht="15.75" customHeight="1" x14ac:dyDescent="0.25">
      <c r="D841" s="11"/>
    </row>
    <row r="842" spans="4:4" ht="15.75" customHeight="1" x14ac:dyDescent="0.25">
      <c r="D842" s="11"/>
    </row>
    <row r="843" spans="4:4" ht="15.75" customHeight="1" x14ac:dyDescent="0.25">
      <c r="D843" s="11"/>
    </row>
    <row r="844" spans="4:4" ht="15.75" customHeight="1" x14ac:dyDescent="0.25">
      <c r="D844" s="11"/>
    </row>
    <row r="845" spans="4:4" ht="15.75" customHeight="1" x14ac:dyDescent="0.25">
      <c r="D845" s="11"/>
    </row>
    <row r="846" spans="4:4" ht="15.75" customHeight="1" x14ac:dyDescent="0.25">
      <c r="D846" s="11"/>
    </row>
    <row r="847" spans="4:4" ht="15.75" customHeight="1" x14ac:dyDescent="0.25">
      <c r="D847" s="11"/>
    </row>
    <row r="848" spans="4:4" ht="15.75" customHeight="1" x14ac:dyDescent="0.25">
      <c r="D848" s="11"/>
    </row>
    <row r="849" spans="4:4" ht="15.75" customHeight="1" x14ac:dyDescent="0.25">
      <c r="D849" s="11"/>
    </row>
    <row r="850" spans="4:4" ht="15.75" customHeight="1" x14ac:dyDescent="0.25">
      <c r="D850" s="11"/>
    </row>
    <row r="851" spans="4:4" ht="15.75" customHeight="1" x14ac:dyDescent="0.25">
      <c r="D851" s="11"/>
    </row>
    <row r="852" spans="4:4" ht="15.75" customHeight="1" x14ac:dyDescent="0.25">
      <c r="D852" s="11"/>
    </row>
    <row r="853" spans="4:4" ht="15.75" customHeight="1" x14ac:dyDescent="0.25">
      <c r="D853" s="11"/>
    </row>
    <row r="854" spans="4:4" ht="15.75" customHeight="1" x14ac:dyDescent="0.25">
      <c r="D854" s="11"/>
    </row>
    <row r="855" spans="4:4" ht="15.75" customHeight="1" x14ac:dyDescent="0.25">
      <c r="D855" s="11"/>
    </row>
    <row r="856" spans="4:4" ht="15.75" customHeight="1" x14ac:dyDescent="0.25">
      <c r="D856" s="11"/>
    </row>
    <row r="857" spans="4:4" ht="15.75" customHeight="1" x14ac:dyDescent="0.25">
      <c r="D857" s="11"/>
    </row>
    <row r="858" spans="4:4" ht="15.75" customHeight="1" x14ac:dyDescent="0.25">
      <c r="D858" s="11"/>
    </row>
    <row r="859" spans="4:4" ht="15.75" customHeight="1" x14ac:dyDescent="0.25">
      <c r="D859" s="11"/>
    </row>
    <row r="860" spans="4:4" ht="15.75" customHeight="1" x14ac:dyDescent="0.25">
      <c r="D860" s="11"/>
    </row>
    <row r="861" spans="4:4" ht="15.75" customHeight="1" x14ac:dyDescent="0.25">
      <c r="D861" s="11"/>
    </row>
    <row r="862" spans="4:4" ht="15.75" customHeight="1" x14ac:dyDescent="0.25">
      <c r="D862" s="11"/>
    </row>
    <row r="863" spans="4:4" ht="15.75" customHeight="1" x14ac:dyDescent="0.25">
      <c r="D863" s="11"/>
    </row>
    <row r="864" spans="4:4" ht="15.75" customHeight="1" x14ac:dyDescent="0.25">
      <c r="D864" s="11"/>
    </row>
    <row r="865" spans="4:4" ht="15.75" customHeight="1" x14ac:dyDescent="0.25">
      <c r="D865" s="11"/>
    </row>
    <row r="866" spans="4:4" ht="15.75" customHeight="1" x14ac:dyDescent="0.25">
      <c r="D866" s="11"/>
    </row>
    <row r="867" spans="4:4" ht="15.75" customHeight="1" x14ac:dyDescent="0.25">
      <c r="D867" s="11"/>
    </row>
    <row r="868" spans="4:4" ht="15.75" customHeight="1" x14ac:dyDescent="0.25">
      <c r="D868" s="11"/>
    </row>
    <row r="869" spans="4:4" ht="15.75" customHeight="1" x14ac:dyDescent="0.25">
      <c r="D869" s="11"/>
    </row>
    <row r="870" spans="4:4" ht="15.75" customHeight="1" x14ac:dyDescent="0.25">
      <c r="D870" s="11"/>
    </row>
    <row r="871" spans="4:4" ht="15.75" customHeight="1" x14ac:dyDescent="0.25">
      <c r="D871" s="11"/>
    </row>
    <row r="872" spans="4:4" ht="15.75" customHeight="1" x14ac:dyDescent="0.25">
      <c r="D872" s="11"/>
    </row>
    <row r="873" spans="4:4" ht="15.75" customHeight="1" x14ac:dyDescent="0.25">
      <c r="D873" s="11"/>
    </row>
    <row r="874" spans="4:4" ht="15.75" customHeight="1" x14ac:dyDescent="0.25">
      <c r="D874" s="11"/>
    </row>
    <row r="875" spans="4:4" ht="15.75" customHeight="1" x14ac:dyDescent="0.25">
      <c r="D875" s="11"/>
    </row>
    <row r="876" spans="4:4" ht="15.75" customHeight="1" x14ac:dyDescent="0.25">
      <c r="D876" s="11"/>
    </row>
    <row r="877" spans="4:4" ht="15.75" customHeight="1" x14ac:dyDescent="0.25">
      <c r="D877" s="11"/>
    </row>
    <row r="878" spans="4:4" ht="15.75" customHeight="1" x14ac:dyDescent="0.25">
      <c r="D878" s="11"/>
    </row>
    <row r="879" spans="4:4" ht="15.75" customHeight="1" x14ac:dyDescent="0.25">
      <c r="D879" s="11"/>
    </row>
    <row r="880" spans="4:4" ht="15.75" customHeight="1" x14ac:dyDescent="0.25">
      <c r="D880" s="11"/>
    </row>
    <row r="881" spans="4:4" ht="15.75" customHeight="1" x14ac:dyDescent="0.25">
      <c r="D881" s="11"/>
    </row>
    <row r="882" spans="4:4" ht="15.75" customHeight="1" x14ac:dyDescent="0.25">
      <c r="D882" s="11"/>
    </row>
    <row r="883" spans="4:4" ht="15.75" customHeight="1" x14ac:dyDescent="0.25">
      <c r="D883" s="11"/>
    </row>
    <row r="884" spans="4:4" ht="15.75" customHeight="1" x14ac:dyDescent="0.25">
      <c r="D884" s="11"/>
    </row>
    <row r="885" spans="4:4" ht="15.75" customHeight="1" x14ac:dyDescent="0.25">
      <c r="D885" s="11"/>
    </row>
    <row r="886" spans="4:4" ht="15.75" customHeight="1" x14ac:dyDescent="0.25">
      <c r="D886" s="11"/>
    </row>
    <row r="887" spans="4:4" ht="15.75" customHeight="1" x14ac:dyDescent="0.25">
      <c r="D887" s="11"/>
    </row>
    <row r="888" spans="4:4" ht="15.75" customHeight="1" x14ac:dyDescent="0.25">
      <c r="D888" s="11"/>
    </row>
    <row r="889" spans="4:4" ht="15.75" customHeight="1" x14ac:dyDescent="0.25">
      <c r="D889" s="11"/>
    </row>
    <row r="890" spans="4:4" ht="15.75" customHeight="1" x14ac:dyDescent="0.25">
      <c r="D890" s="11"/>
    </row>
    <row r="891" spans="4:4" ht="15.75" customHeight="1" x14ac:dyDescent="0.25">
      <c r="D891" s="11"/>
    </row>
    <row r="892" spans="4:4" ht="15.75" customHeight="1" x14ac:dyDescent="0.25">
      <c r="D892" s="11"/>
    </row>
    <row r="893" spans="4:4" ht="15.75" customHeight="1" x14ac:dyDescent="0.25">
      <c r="D893" s="11"/>
    </row>
    <row r="894" spans="4:4" ht="15.75" customHeight="1" x14ac:dyDescent="0.25">
      <c r="D894" s="11"/>
    </row>
    <row r="895" spans="4:4" ht="15.75" customHeight="1" x14ac:dyDescent="0.25">
      <c r="D895" s="11"/>
    </row>
    <row r="896" spans="4:4" ht="15.75" customHeight="1" x14ac:dyDescent="0.25">
      <c r="D896" s="11"/>
    </row>
    <row r="897" spans="4:4" ht="15.75" customHeight="1" x14ac:dyDescent="0.25">
      <c r="D897" s="11"/>
    </row>
    <row r="898" spans="4:4" ht="15.75" customHeight="1" x14ac:dyDescent="0.25">
      <c r="D898" s="11"/>
    </row>
    <row r="899" spans="4:4" ht="15.75" customHeight="1" x14ac:dyDescent="0.25">
      <c r="D899" s="11"/>
    </row>
    <row r="900" spans="4:4" ht="15.75" customHeight="1" x14ac:dyDescent="0.25">
      <c r="D900" s="11"/>
    </row>
    <row r="901" spans="4:4" ht="15.75" customHeight="1" x14ac:dyDescent="0.25">
      <c r="D901" s="11"/>
    </row>
    <row r="902" spans="4:4" ht="15.75" customHeight="1" x14ac:dyDescent="0.25">
      <c r="D902" s="11"/>
    </row>
    <row r="903" spans="4:4" ht="15.75" customHeight="1" x14ac:dyDescent="0.25">
      <c r="D903" s="11"/>
    </row>
    <row r="904" spans="4:4" ht="15.75" customHeight="1" x14ac:dyDescent="0.25">
      <c r="D904" s="11"/>
    </row>
    <row r="905" spans="4:4" ht="15.75" customHeight="1" x14ac:dyDescent="0.25">
      <c r="D905" s="11"/>
    </row>
    <row r="906" spans="4:4" ht="15.75" customHeight="1" x14ac:dyDescent="0.25">
      <c r="D906" s="11"/>
    </row>
    <row r="907" spans="4:4" ht="15.75" customHeight="1" x14ac:dyDescent="0.25">
      <c r="D907" s="11"/>
    </row>
    <row r="908" spans="4:4" ht="15.75" customHeight="1" x14ac:dyDescent="0.25">
      <c r="D908" s="11"/>
    </row>
    <row r="909" spans="4:4" ht="15.75" customHeight="1" x14ac:dyDescent="0.25">
      <c r="D909" s="11"/>
    </row>
    <row r="910" spans="4:4" ht="15.75" customHeight="1" x14ac:dyDescent="0.25">
      <c r="D910" s="11"/>
    </row>
    <row r="911" spans="4:4" ht="15.75" customHeight="1" x14ac:dyDescent="0.25">
      <c r="D911" s="11"/>
    </row>
    <row r="912" spans="4:4" ht="15.75" customHeight="1" x14ac:dyDescent="0.25">
      <c r="D912" s="11"/>
    </row>
    <row r="913" spans="4:4" ht="15.75" customHeight="1" x14ac:dyDescent="0.25">
      <c r="D913" s="11"/>
    </row>
    <row r="914" spans="4:4" ht="15.75" customHeight="1" x14ac:dyDescent="0.25">
      <c r="D914" s="11"/>
    </row>
    <row r="915" spans="4:4" ht="15.75" customHeight="1" x14ac:dyDescent="0.25">
      <c r="D915" s="11"/>
    </row>
    <row r="916" spans="4:4" ht="15.75" customHeight="1" x14ac:dyDescent="0.25">
      <c r="D916" s="11"/>
    </row>
    <row r="917" spans="4:4" ht="15.75" customHeight="1" x14ac:dyDescent="0.25">
      <c r="D917" s="11"/>
    </row>
    <row r="918" spans="4:4" ht="15.75" customHeight="1" x14ac:dyDescent="0.25">
      <c r="D918" s="11"/>
    </row>
    <row r="919" spans="4:4" ht="15.75" customHeight="1" x14ac:dyDescent="0.25">
      <c r="D919" s="11"/>
    </row>
    <row r="920" spans="4:4" ht="15.75" customHeight="1" x14ac:dyDescent="0.25">
      <c r="D920" s="11"/>
    </row>
    <row r="921" spans="4:4" ht="15.75" customHeight="1" x14ac:dyDescent="0.25">
      <c r="D921" s="11"/>
    </row>
    <row r="922" spans="4:4" ht="15.75" customHeight="1" x14ac:dyDescent="0.25">
      <c r="D922" s="11"/>
    </row>
    <row r="923" spans="4:4" ht="15.75" customHeight="1" x14ac:dyDescent="0.25">
      <c r="D923" s="11"/>
    </row>
    <row r="924" spans="4:4" ht="15.75" customHeight="1" x14ac:dyDescent="0.25">
      <c r="D924" s="11"/>
    </row>
    <row r="925" spans="4:4" ht="15.75" customHeight="1" x14ac:dyDescent="0.25">
      <c r="D925" s="11"/>
    </row>
    <row r="926" spans="4:4" ht="15.75" customHeight="1" x14ac:dyDescent="0.25">
      <c r="D926" s="11"/>
    </row>
    <row r="927" spans="4:4" ht="15.75" customHeight="1" x14ac:dyDescent="0.25">
      <c r="D927" s="11"/>
    </row>
    <row r="928" spans="4:4" ht="15.75" customHeight="1" x14ac:dyDescent="0.25">
      <c r="D928" s="11"/>
    </row>
    <row r="929" spans="4:4" ht="15.75" customHeight="1" x14ac:dyDescent="0.25">
      <c r="D929" s="11"/>
    </row>
    <row r="930" spans="4:4" ht="15.75" customHeight="1" x14ac:dyDescent="0.25">
      <c r="D930" s="11"/>
    </row>
    <row r="931" spans="4:4" ht="15.75" customHeight="1" x14ac:dyDescent="0.25">
      <c r="D931" s="11"/>
    </row>
    <row r="932" spans="4:4" ht="15.75" customHeight="1" x14ac:dyDescent="0.25">
      <c r="D932" s="11"/>
    </row>
    <row r="933" spans="4:4" ht="15.75" customHeight="1" x14ac:dyDescent="0.25">
      <c r="D933" s="11"/>
    </row>
    <row r="934" spans="4:4" ht="15.75" customHeight="1" x14ac:dyDescent="0.25">
      <c r="D934" s="11"/>
    </row>
    <row r="935" spans="4:4" ht="15.75" customHeight="1" x14ac:dyDescent="0.25">
      <c r="D935" s="11"/>
    </row>
    <row r="936" spans="4:4" ht="15.75" customHeight="1" x14ac:dyDescent="0.25">
      <c r="D936" s="11"/>
    </row>
    <row r="937" spans="4:4" ht="15.75" customHeight="1" x14ac:dyDescent="0.25">
      <c r="D937" s="11"/>
    </row>
    <row r="938" spans="4:4" ht="15.75" customHeight="1" x14ac:dyDescent="0.25">
      <c r="D938" s="11"/>
    </row>
    <row r="939" spans="4:4" ht="15.75" customHeight="1" x14ac:dyDescent="0.25">
      <c r="D939" s="11"/>
    </row>
    <row r="940" spans="4:4" ht="15.75" customHeight="1" x14ac:dyDescent="0.25">
      <c r="D940" s="11"/>
    </row>
    <row r="941" spans="4:4" ht="15.75" customHeight="1" x14ac:dyDescent="0.25">
      <c r="D941" s="11"/>
    </row>
    <row r="942" spans="4:4" ht="15.75" customHeight="1" x14ac:dyDescent="0.25">
      <c r="D942" s="11"/>
    </row>
    <row r="943" spans="4:4" ht="15.75" customHeight="1" x14ac:dyDescent="0.25">
      <c r="D943" s="11"/>
    </row>
    <row r="944" spans="4:4" ht="15.75" customHeight="1" x14ac:dyDescent="0.25">
      <c r="D944" s="11"/>
    </row>
    <row r="945" spans="4:4" ht="15.75" customHeight="1" x14ac:dyDescent="0.25">
      <c r="D945" s="11"/>
    </row>
    <row r="946" spans="4:4" ht="15.75" customHeight="1" x14ac:dyDescent="0.25">
      <c r="D946" s="11"/>
    </row>
    <row r="947" spans="4:4" ht="15.75" customHeight="1" x14ac:dyDescent="0.25">
      <c r="D947" s="11"/>
    </row>
    <row r="948" spans="4:4" ht="15.75" customHeight="1" x14ac:dyDescent="0.25">
      <c r="D948" s="11"/>
    </row>
    <row r="949" spans="4:4" ht="15.75" customHeight="1" x14ac:dyDescent="0.25">
      <c r="D949" s="11"/>
    </row>
    <row r="950" spans="4:4" ht="15.75" customHeight="1" x14ac:dyDescent="0.25">
      <c r="D950" s="11"/>
    </row>
    <row r="951" spans="4:4" ht="15.75" customHeight="1" x14ac:dyDescent="0.25">
      <c r="D951" s="11"/>
    </row>
    <row r="952" spans="4:4" ht="15.75" customHeight="1" x14ac:dyDescent="0.25">
      <c r="D952" s="11"/>
    </row>
    <row r="953" spans="4:4" ht="15.75" customHeight="1" x14ac:dyDescent="0.25">
      <c r="D953" s="11"/>
    </row>
    <row r="954" spans="4:4" ht="15.75" customHeight="1" x14ac:dyDescent="0.25">
      <c r="D954" s="11"/>
    </row>
    <row r="955" spans="4:4" ht="15.75" customHeight="1" x14ac:dyDescent="0.25">
      <c r="D955" s="11"/>
    </row>
    <row r="956" spans="4:4" ht="15.75" customHeight="1" x14ac:dyDescent="0.25">
      <c r="D956" s="11"/>
    </row>
    <row r="957" spans="4:4" ht="15.75" customHeight="1" x14ac:dyDescent="0.25">
      <c r="D957" s="11"/>
    </row>
    <row r="958" spans="4:4" ht="15.75" customHeight="1" x14ac:dyDescent="0.25">
      <c r="D958" s="11"/>
    </row>
    <row r="959" spans="4:4" ht="15.75" customHeight="1" x14ac:dyDescent="0.25">
      <c r="D959" s="11"/>
    </row>
    <row r="960" spans="4:4" ht="15.75" customHeight="1" x14ac:dyDescent="0.25">
      <c r="D960" s="11"/>
    </row>
    <row r="961" spans="4:4" ht="15.75" customHeight="1" x14ac:dyDescent="0.25">
      <c r="D961" s="11"/>
    </row>
    <row r="962" spans="4:4" ht="15.75" customHeight="1" x14ac:dyDescent="0.25">
      <c r="D962" s="11"/>
    </row>
    <row r="963" spans="4:4" ht="15.75" customHeight="1" x14ac:dyDescent="0.25">
      <c r="D963" s="11"/>
    </row>
    <row r="964" spans="4:4" ht="15.75" customHeight="1" x14ac:dyDescent="0.25">
      <c r="D964" s="11"/>
    </row>
    <row r="965" spans="4:4" ht="15.75" customHeight="1" x14ac:dyDescent="0.25">
      <c r="D965" s="11"/>
    </row>
    <row r="966" spans="4:4" ht="15.75" customHeight="1" x14ac:dyDescent="0.25">
      <c r="D966" s="11"/>
    </row>
    <row r="967" spans="4:4" ht="15.75" customHeight="1" x14ac:dyDescent="0.25">
      <c r="D967" s="11"/>
    </row>
    <row r="968" spans="4:4" ht="15.75" customHeight="1" x14ac:dyDescent="0.25">
      <c r="D968" s="11"/>
    </row>
    <row r="969" spans="4:4" ht="15.75" customHeight="1" x14ac:dyDescent="0.25">
      <c r="D969" s="11"/>
    </row>
    <row r="970" spans="4:4" ht="15.75" customHeight="1" x14ac:dyDescent="0.25">
      <c r="D970" s="11"/>
    </row>
    <row r="971" spans="4:4" ht="15.75" customHeight="1" x14ac:dyDescent="0.25">
      <c r="D971" s="11"/>
    </row>
    <row r="972" spans="4:4" ht="15.75" customHeight="1" x14ac:dyDescent="0.25">
      <c r="D972" s="11"/>
    </row>
    <row r="973" spans="4:4" ht="15.75" customHeight="1" x14ac:dyDescent="0.25">
      <c r="D973" s="11"/>
    </row>
    <row r="974" spans="4:4" ht="15.75" customHeight="1" x14ac:dyDescent="0.25">
      <c r="D974" s="11"/>
    </row>
    <row r="975" spans="4:4" ht="15.75" customHeight="1" x14ac:dyDescent="0.25">
      <c r="D975" s="11"/>
    </row>
    <row r="976" spans="4:4" ht="15.75" customHeight="1" x14ac:dyDescent="0.25">
      <c r="D976" s="11"/>
    </row>
    <row r="977" spans="4:4" ht="15.75" customHeight="1" x14ac:dyDescent="0.25">
      <c r="D977" s="11"/>
    </row>
    <row r="978" spans="4:4" ht="15.75" customHeight="1" x14ac:dyDescent="0.25">
      <c r="D978" s="11"/>
    </row>
    <row r="979" spans="4:4" ht="15.75" customHeight="1" x14ac:dyDescent="0.25">
      <c r="D979" s="11"/>
    </row>
    <row r="980" spans="4:4" ht="15.75" customHeight="1" x14ac:dyDescent="0.25">
      <c r="D980" s="11"/>
    </row>
    <row r="981" spans="4:4" ht="15.75" customHeight="1" x14ac:dyDescent="0.25">
      <c r="D981" s="11"/>
    </row>
    <row r="982" spans="4:4" ht="15.75" customHeight="1" x14ac:dyDescent="0.25">
      <c r="D982" s="11"/>
    </row>
    <row r="983" spans="4:4" ht="15.75" customHeight="1" x14ac:dyDescent="0.25">
      <c r="D983" s="11"/>
    </row>
    <row r="984" spans="4:4" ht="15.75" customHeight="1" x14ac:dyDescent="0.25">
      <c r="D984" s="11"/>
    </row>
    <row r="985" spans="4:4" ht="15.75" customHeight="1" x14ac:dyDescent="0.25">
      <c r="D985" s="11"/>
    </row>
    <row r="986" spans="4:4" ht="15.75" customHeight="1" x14ac:dyDescent="0.25">
      <c r="D986" s="11"/>
    </row>
    <row r="987" spans="4:4" ht="15.75" customHeight="1" x14ac:dyDescent="0.25">
      <c r="D987" s="11"/>
    </row>
    <row r="988" spans="4:4" ht="15.75" customHeight="1" x14ac:dyDescent="0.25">
      <c r="D988" s="11"/>
    </row>
    <row r="989" spans="4:4" ht="15.75" customHeight="1" x14ac:dyDescent="0.25">
      <c r="D989" s="11"/>
    </row>
    <row r="990" spans="4:4" ht="15.75" customHeight="1" x14ac:dyDescent="0.25">
      <c r="D990" s="11"/>
    </row>
    <row r="991" spans="4:4" ht="15.75" customHeight="1" x14ac:dyDescent="0.25">
      <c r="D991" s="11"/>
    </row>
    <row r="992" spans="4:4" ht="15.75" customHeight="1" x14ac:dyDescent="0.25">
      <c r="D992" s="11"/>
    </row>
    <row r="993" spans="4:4" ht="15.75" customHeight="1" x14ac:dyDescent="0.25">
      <c r="D993" s="11"/>
    </row>
    <row r="994" spans="4:4" ht="15.75" customHeight="1" x14ac:dyDescent="0.25">
      <c r="D994" s="11"/>
    </row>
    <row r="995" spans="4:4" ht="15.75" customHeight="1" x14ac:dyDescent="0.25">
      <c r="D995" s="11"/>
    </row>
    <row r="996" spans="4:4" ht="15.75" customHeight="1" x14ac:dyDescent="0.25">
      <c r="D996" s="11"/>
    </row>
    <row r="997" spans="4:4" ht="15.75" customHeight="1" x14ac:dyDescent="0.25">
      <c r="D997" s="11"/>
    </row>
    <row r="998" spans="4:4" ht="15.75" customHeight="1" x14ac:dyDescent="0.25">
      <c r="D998" s="11"/>
    </row>
    <row r="999" spans="4:4" ht="15.75" customHeight="1" x14ac:dyDescent="0.25">
      <c r="D999" s="11"/>
    </row>
    <row r="1000" spans="4:4" ht="15.75" customHeight="1" x14ac:dyDescent="0.25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25" sqref="K25"/>
    </sheetView>
  </sheetViews>
  <sheetFormatPr defaultColWidth="14.42578125" defaultRowHeight="15" customHeight="1" x14ac:dyDescent="0.25"/>
  <cols>
    <col min="1" max="1" width="6" customWidth="1"/>
    <col min="2" max="3" width="2" customWidth="1"/>
    <col min="4" max="4" width="2.28515625" customWidth="1"/>
    <col min="5" max="6" width="14.140625" customWidth="1"/>
    <col min="7" max="7" width="15.140625" customWidth="1"/>
    <col min="8" max="8" width="9" customWidth="1"/>
    <col min="9" max="9" width="1.28515625" customWidth="1"/>
    <col min="10" max="12" width="14.140625" customWidth="1"/>
    <col min="13" max="13" width="9" customWidth="1"/>
    <col min="14" max="14" width="1.28515625" customWidth="1"/>
    <col min="15" max="16" width="13.140625" customWidth="1"/>
    <col min="17" max="17" width="14.140625" customWidth="1"/>
    <col min="18" max="18" width="8" customWidth="1"/>
    <col min="19" max="19" width="1.28515625" customWidth="1"/>
    <col min="20" max="20" width="14.140625" customWidth="1"/>
  </cols>
  <sheetData>
    <row r="1" spans="1:20" ht="11.25" customHeight="1" x14ac:dyDescent="0.25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25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25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25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25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25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25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25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25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25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25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20530.45</v>
      </c>
      <c r="G11" s="207">
        <f t="shared" si="0"/>
        <v>1047.0302406733354</v>
      </c>
      <c r="H11" s="208">
        <f t="shared" si="1"/>
        <v>5.3739551557530067E-2</v>
      </c>
      <c r="I11" s="198"/>
      <c r="J11" s="209">
        <f t="shared" ref="J11:K11" si="16">SUM(O29,E29,J29)</f>
        <v>13000</v>
      </c>
      <c r="K11" s="210">
        <f t="shared" si="16"/>
        <v>13450.99</v>
      </c>
      <c r="L11" s="211">
        <f t="shared" si="3"/>
        <v>-450.98999999999978</v>
      </c>
      <c r="M11" s="212">
        <f t="shared" si="4"/>
        <v>3.4691538461538447E-2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7029.4600000000009</v>
      </c>
    </row>
    <row r="12" spans="1:20" ht="11.25" customHeight="1" x14ac:dyDescent="0.25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25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25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25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25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173880.10000000003</v>
      </c>
      <c r="G16" s="205">
        <f>SUM(G2:G11)</f>
        <v>1156.1704467333457</v>
      </c>
      <c r="H16" s="208">
        <f>((SUM(F16))-SUM(E16))/SUM(E16)</f>
        <v>6.6937479347746022E-3</v>
      </c>
      <c r="I16" s="198"/>
      <c r="J16" s="209">
        <f>SUM(J2:J11)</f>
        <v>130000</v>
      </c>
      <c r="K16" s="209">
        <f>SUM(K2:K11)</f>
        <v>123507.82</v>
      </c>
      <c r="L16" s="209">
        <f>SUM(L2:L11)</f>
        <v>6492.18</v>
      </c>
      <c r="M16" s="212">
        <f>((K16-SUM(J16))/SUM(J16))</f>
        <v>-4.9939846153846099E-2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7029.4600000000355</v>
      </c>
    </row>
    <row r="19" spans="1:17" ht="11.25" customHeight="1" x14ac:dyDescent="0.25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25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25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25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25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25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25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25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25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25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25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5401.4</v>
      </c>
      <c r="G29" s="232">
        <f t="shared" si="19"/>
        <v>-201.39999999999964</v>
      </c>
      <c r="H29" s="233">
        <f t="shared" si="20"/>
        <v>3.8730769230769159E-2</v>
      </c>
      <c r="I29" s="198"/>
      <c r="J29" s="234">
        <f>SUM('Proposed Budget'!$D$5:$D$12)</f>
        <v>5800</v>
      </c>
      <c r="K29" s="235">
        <f>SUM('Monthly Breakdown'!AA5:AA12)</f>
        <v>6049.59</v>
      </c>
      <c r="L29" s="236">
        <f t="shared" si="21"/>
        <v>-249.59000000000015</v>
      </c>
      <c r="M29" s="237">
        <f t="shared" si="22"/>
        <v>4.3032758620689678E-2</v>
      </c>
      <c r="N29" s="198"/>
      <c r="O29" s="238">
        <f>SUM('Proposed Budget'!$D$33:$D$43)</f>
        <v>2000</v>
      </c>
      <c r="P29" s="239">
        <f>SUM('Monthly Breakdown'!AA33:AA43)</f>
        <v>2000</v>
      </c>
      <c r="Q29" s="240">
        <f t="shared" si="23"/>
        <v>0</v>
      </c>
    </row>
    <row r="30" spans="1:17" ht="11.25" customHeight="1" x14ac:dyDescent="0.25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25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25"/>
    <row r="33" spans="1:17" ht="15.75" customHeight="1" x14ac:dyDescent="0.25"/>
    <row r="34" spans="1:17" ht="11.25" customHeight="1" x14ac:dyDescent="0.25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47363.560000000005</v>
      </c>
      <c r="G34" s="230">
        <f>SUM(G20:G29)</f>
        <v>4636.4399999999987</v>
      </c>
      <c r="H34" s="233">
        <f>((F34-SUM(E34)))/SUM(E34)</f>
        <v>-8.9162307692307596E-2</v>
      </c>
      <c r="I34" s="198"/>
      <c r="J34" s="234">
        <f>SUM(J20:J29)</f>
        <v>58000</v>
      </c>
      <c r="K34" s="234">
        <f>SUM(K20:K29)</f>
        <v>56144.259999999995</v>
      </c>
      <c r="L34" s="234">
        <f>SUM(L20:L29)</f>
        <v>1855.7399999999998</v>
      </c>
      <c r="M34" s="237">
        <f>((K34-SUM(J34))/SUM(J34))</f>
        <v>-3.1995517241379404E-2</v>
      </c>
      <c r="N34" s="198"/>
      <c r="O34" s="238">
        <f t="shared" ref="O34:Q34" si="24">SUM(O20:O31)</f>
        <v>24000</v>
      </c>
      <c r="P34" s="238">
        <f t="shared" si="24"/>
        <v>20000</v>
      </c>
      <c r="Q34" s="238">
        <f t="shared" si="24"/>
        <v>4000</v>
      </c>
    </row>
    <row r="35" spans="1:17" ht="15.75" customHeight="1" x14ac:dyDescent="0.25"/>
    <row r="36" spans="1:17" ht="15.75" customHeight="1" x14ac:dyDescent="0.25"/>
    <row r="37" spans="1:17" ht="15.75" customHeight="1" x14ac:dyDescent="0.25"/>
    <row r="38" spans="1:17" ht="15.75" customHeight="1" x14ac:dyDescent="0.25"/>
    <row r="39" spans="1:17" ht="15.75" customHeight="1" x14ac:dyDescent="0.25"/>
    <row r="40" spans="1:17" ht="15.75" customHeight="1" x14ac:dyDescent="0.25"/>
    <row r="41" spans="1:17" ht="15.75" customHeight="1" x14ac:dyDescent="0.25"/>
    <row r="42" spans="1:17" ht="15.75" customHeight="1" x14ac:dyDescent="0.25"/>
    <row r="43" spans="1:17" ht="15.75" customHeight="1" x14ac:dyDescent="0.25"/>
    <row r="44" spans="1:17" ht="15.75" customHeight="1" x14ac:dyDescent="0.25"/>
    <row r="45" spans="1:17" ht="15.75" customHeight="1" x14ac:dyDescent="0.25"/>
    <row r="46" spans="1:17" ht="15.75" customHeight="1" x14ac:dyDescent="0.25"/>
    <row r="47" spans="1:17" ht="15.75" customHeight="1" x14ac:dyDescent="0.25"/>
    <row r="48" spans="1:1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689"/>
  <sheetViews>
    <sheetView workbookViewId="0">
      <pane ySplit="4" topLeftCell="A5" activePane="bottomLeft" state="frozen"/>
      <selection pane="bottomLeft" activeCell="J22" sqref="J22"/>
    </sheetView>
  </sheetViews>
  <sheetFormatPr defaultColWidth="14.42578125" defaultRowHeight="15" customHeight="1" x14ac:dyDescent="0.25"/>
  <cols>
    <col min="1" max="2" width="4" customWidth="1"/>
    <col min="3" max="3" width="12.140625" customWidth="1"/>
    <col min="4" max="4" width="49" customWidth="1"/>
    <col min="5" max="6" width="14.5703125" customWidth="1"/>
    <col min="7" max="7" width="13.28515625" customWidth="1"/>
    <col min="8" max="8" width="5" customWidth="1"/>
    <col min="9" max="9" width="8" customWidth="1"/>
    <col min="10" max="10" width="14.5703125" customWidth="1"/>
    <col min="11" max="11" width="7.85546875" customWidth="1"/>
    <col min="12" max="12" width="14.5703125" customWidth="1"/>
    <col min="13" max="13" width="7.85546875" customWidth="1"/>
    <col min="14" max="14" width="14.5703125" customWidth="1"/>
    <col min="15" max="15" width="8" customWidth="1"/>
    <col min="16" max="16" width="13.28515625" customWidth="1"/>
    <col min="17" max="17" width="6.7109375" customWidth="1"/>
    <col min="18" max="18" width="12" customWidth="1"/>
    <col min="19" max="19" width="7.85546875" customWidth="1"/>
    <col min="20" max="20" width="13.28515625" customWidth="1"/>
  </cols>
  <sheetData>
    <row r="1" spans="1:20" ht="12" customHeight="1" x14ac:dyDescent="0.25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(SUM(INDIRECT("g5:g5")))+J2+L2+N2+P2-R2+T2-G1892</f>
        <v>9853.899999999996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25">
      <c r="A2" s="299"/>
      <c r="B2" s="312"/>
      <c r="C2" s="298"/>
      <c r="D2" s="313"/>
      <c r="E2" s="562" t="s">
        <v>39</v>
      </c>
      <c r="F2" s="559"/>
      <c r="G2" s="300">
        <f>R2</f>
        <v>180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180</v>
      </c>
      <c r="S2" s="310" t="s">
        <v>279</v>
      </c>
      <c r="T2" s="311">
        <f>SUMIFS(E:E,I:I,"6")</f>
        <v>0</v>
      </c>
    </row>
    <row r="3" spans="1:20" ht="12" customHeight="1" x14ac:dyDescent="0.25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25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25">
      <c r="A5" s="329" t="s">
        <v>286</v>
      </c>
      <c r="B5" s="330">
        <v>25</v>
      </c>
      <c r="C5" s="298">
        <v>46326</v>
      </c>
      <c r="D5" s="298" t="s">
        <v>204</v>
      </c>
      <c r="E5" s="331">
        <v>350</v>
      </c>
      <c r="F5" s="522"/>
      <c r="G5" s="333">
        <f t="shared" ref="G5:G33" si="0">G6-E5+F5</f>
        <v>10033.899999999996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25">
      <c r="A6" s="329" t="s">
        <v>286</v>
      </c>
      <c r="B6" s="330">
        <v>26</v>
      </c>
      <c r="C6" s="298">
        <v>46326</v>
      </c>
      <c r="D6" s="298" t="s">
        <v>205</v>
      </c>
      <c r="E6" s="331">
        <v>320</v>
      </c>
      <c r="F6" s="522"/>
      <c r="G6" s="333">
        <f t="shared" si="0"/>
        <v>10383.899999999996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25">
      <c r="A7" s="329" t="s">
        <v>286</v>
      </c>
      <c r="B7" s="330">
        <v>27</v>
      </c>
      <c r="C7" s="298">
        <v>46326</v>
      </c>
      <c r="D7" s="298" t="s">
        <v>206</v>
      </c>
      <c r="E7" s="331">
        <v>25</v>
      </c>
      <c r="F7" s="522"/>
      <c r="G7" s="333">
        <f t="shared" si="0"/>
        <v>10703.899999999996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25">
      <c r="A8" s="329" t="s">
        <v>286</v>
      </c>
      <c r="B8" s="330">
        <v>28</v>
      </c>
      <c r="C8" s="298">
        <v>46326</v>
      </c>
      <c r="D8" s="298" t="s">
        <v>207</v>
      </c>
      <c r="E8" s="331">
        <v>25</v>
      </c>
      <c r="F8" s="522"/>
      <c r="G8" s="333">
        <f t="shared" si="0"/>
        <v>10728.899999999996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25">
      <c r="A9" s="329" t="s">
        <v>286</v>
      </c>
      <c r="B9" s="330">
        <v>29</v>
      </c>
      <c r="C9" s="298">
        <v>46326</v>
      </c>
      <c r="D9" s="298" t="s">
        <v>208</v>
      </c>
      <c r="E9" s="331">
        <v>45</v>
      </c>
      <c r="F9" s="522"/>
      <c r="G9" s="333">
        <f t="shared" si="0"/>
        <v>10753.899999999996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25">
      <c r="A10" s="329" t="s">
        <v>286</v>
      </c>
      <c r="B10" s="330">
        <v>30</v>
      </c>
      <c r="C10" s="298">
        <v>46326</v>
      </c>
      <c r="D10" s="298" t="s">
        <v>209</v>
      </c>
      <c r="E10" s="331">
        <v>400</v>
      </c>
      <c r="F10" s="522"/>
      <c r="G10" s="333">
        <f t="shared" si="0"/>
        <v>10798.899999999996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25">
      <c r="A11" s="329" t="s">
        <v>286</v>
      </c>
      <c r="B11" s="330">
        <v>31</v>
      </c>
      <c r="C11" s="298">
        <v>46326</v>
      </c>
      <c r="D11" s="298" t="s">
        <v>210</v>
      </c>
      <c r="E11" s="331">
        <v>375</v>
      </c>
      <c r="F11" s="522"/>
      <c r="G11" s="333">
        <f t="shared" si="0"/>
        <v>11198.899999999996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25">
      <c r="A12" s="329" t="s">
        <v>286</v>
      </c>
      <c r="B12" s="330">
        <v>32</v>
      </c>
      <c r="C12" s="298">
        <v>46326</v>
      </c>
      <c r="D12" s="298" t="s">
        <v>211</v>
      </c>
      <c r="E12" s="331">
        <v>100</v>
      </c>
      <c r="F12" s="522"/>
      <c r="G12" s="333">
        <f t="shared" si="0"/>
        <v>11573.899999999996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25">
      <c r="A13" s="329" t="s">
        <v>286</v>
      </c>
      <c r="B13" s="330">
        <v>33</v>
      </c>
      <c r="C13" s="298">
        <v>46326</v>
      </c>
      <c r="D13" s="298" t="s">
        <v>212</v>
      </c>
      <c r="E13" s="331">
        <v>85</v>
      </c>
      <c r="F13" s="522"/>
      <c r="G13" s="333">
        <f t="shared" si="0"/>
        <v>11673.899999999996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25">
      <c r="A14" s="329" t="s">
        <v>286</v>
      </c>
      <c r="B14" s="330">
        <v>34</v>
      </c>
      <c r="C14" s="298">
        <v>46326</v>
      </c>
      <c r="D14" s="298" t="s">
        <v>213</v>
      </c>
      <c r="E14" s="331">
        <v>230</v>
      </c>
      <c r="F14" s="522"/>
      <c r="G14" s="333">
        <f t="shared" si="0"/>
        <v>11758.899999999996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25">
      <c r="A15" s="329" t="s">
        <v>286</v>
      </c>
      <c r="B15" s="330">
        <v>35</v>
      </c>
      <c r="C15" s="298">
        <v>46326</v>
      </c>
      <c r="D15" s="298" t="s">
        <v>214</v>
      </c>
      <c r="E15" s="331">
        <v>45</v>
      </c>
      <c r="F15" s="522"/>
      <c r="G15" s="333">
        <f t="shared" si="0"/>
        <v>11988.899999999996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25">
      <c r="A16" s="329" t="s">
        <v>294</v>
      </c>
      <c r="B16" s="330">
        <v>42</v>
      </c>
      <c r="C16" s="298">
        <v>46325</v>
      </c>
      <c r="D16" s="299" t="s">
        <v>200</v>
      </c>
      <c r="E16" s="522">
        <v>42.84</v>
      </c>
      <c r="F16" s="522"/>
      <c r="G16" s="333">
        <f t="shared" si="0"/>
        <v>12033.899999999996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25">
      <c r="A17" s="329" t="s">
        <v>294</v>
      </c>
      <c r="B17" s="330">
        <v>43</v>
      </c>
      <c r="C17" s="298">
        <v>46325</v>
      </c>
      <c r="D17" s="299" t="s">
        <v>201</v>
      </c>
      <c r="E17" s="522">
        <v>34.76</v>
      </c>
      <c r="F17" s="522"/>
      <c r="G17" s="333">
        <f t="shared" si="0"/>
        <v>12076.739999999996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25">
      <c r="A18" s="329" t="s">
        <v>291</v>
      </c>
      <c r="B18" s="330">
        <v>38</v>
      </c>
      <c r="C18" s="298">
        <v>46325</v>
      </c>
      <c r="D18" s="299" t="s">
        <v>293</v>
      </c>
      <c r="E18" s="522"/>
      <c r="F18" s="522">
        <v>4729.34</v>
      </c>
      <c r="G18" s="333">
        <f t="shared" si="0"/>
        <v>12111.499999999996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25">
      <c r="A19" s="329" t="s">
        <v>289</v>
      </c>
      <c r="B19" s="330">
        <v>4</v>
      </c>
      <c r="C19" s="298">
        <v>46324</v>
      </c>
      <c r="D19" s="299" t="s">
        <v>310</v>
      </c>
      <c r="E19" s="522">
        <v>41.94</v>
      </c>
      <c r="F19" s="522"/>
      <c r="G19" s="333">
        <f t="shared" si="0"/>
        <v>7382.1599999999953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25">
      <c r="A20" s="329" t="s">
        <v>289</v>
      </c>
      <c r="B20" s="330">
        <v>2</v>
      </c>
      <c r="C20" s="298">
        <v>46324</v>
      </c>
      <c r="D20" s="299" t="s">
        <v>357</v>
      </c>
      <c r="E20" s="522">
        <v>18.059999999999999</v>
      </c>
      <c r="F20" s="522"/>
      <c r="G20" s="333">
        <f t="shared" si="0"/>
        <v>7424.0999999999949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25">
      <c r="A21" s="329" t="s">
        <v>289</v>
      </c>
      <c r="B21" s="330">
        <v>1</v>
      </c>
      <c r="C21" s="298">
        <v>46324</v>
      </c>
      <c r="D21" s="299" t="s">
        <v>320</v>
      </c>
      <c r="E21" s="522">
        <v>26.96</v>
      </c>
      <c r="F21" s="522"/>
      <c r="G21" s="333">
        <f t="shared" si="0"/>
        <v>7442.1599999999953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25">
      <c r="A22" s="329" t="s">
        <v>289</v>
      </c>
      <c r="B22" s="330">
        <v>8</v>
      </c>
      <c r="C22" s="298">
        <v>46324</v>
      </c>
      <c r="D22" s="299" t="s">
        <v>319</v>
      </c>
      <c r="E22" s="522">
        <v>4.63</v>
      </c>
      <c r="F22" s="522"/>
      <c r="G22" s="333">
        <f t="shared" si="0"/>
        <v>7469.1199999999953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25">
      <c r="A23" s="329" t="s">
        <v>289</v>
      </c>
      <c r="B23" s="330">
        <v>3</v>
      </c>
      <c r="C23" s="298">
        <v>46324</v>
      </c>
      <c r="D23" s="299" t="s">
        <v>296</v>
      </c>
      <c r="E23" s="522">
        <v>12.33</v>
      </c>
      <c r="F23" s="522"/>
      <c r="G23" s="333">
        <f t="shared" si="0"/>
        <v>7473.7499999999955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25">
      <c r="A24" s="329" t="s">
        <v>289</v>
      </c>
      <c r="B24" s="330">
        <v>2</v>
      </c>
      <c r="C24" s="298">
        <v>46324</v>
      </c>
      <c r="D24" s="299" t="s">
        <v>357</v>
      </c>
      <c r="E24" s="522">
        <v>9.7799999999999994</v>
      </c>
      <c r="F24" s="522"/>
      <c r="G24" s="333">
        <f t="shared" si="0"/>
        <v>7486.0799999999954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25">
      <c r="A25" s="329" t="s">
        <v>289</v>
      </c>
      <c r="B25" s="330">
        <v>6</v>
      </c>
      <c r="C25" s="298">
        <v>46324</v>
      </c>
      <c r="D25" s="299" t="s">
        <v>477</v>
      </c>
      <c r="E25" s="522">
        <v>150</v>
      </c>
      <c r="F25" s="522"/>
      <c r="G25" s="333">
        <f t="shared" si="0"/>
        <v>7495.8599999999951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25">
      <c r="A26" s="329" t="s">
        <v>335</v>
      </c>
      <c r="B26" s="330" t="s">
        <v>335</v>
      </c>
      <c r="C26" s="298">
        <v>46324</v>
      </c>
      <c r="D26" s="299" t="s">
        <v>458</v>
      </c>
      <c r="E26" s="522"/>
      <c r="F26" s="522">
        <v>147</v>
      </c>
      <c r="G26" s="333">
        <f t="shared" si="0"/>
        <v>7645.8599999999951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25">
      <c r="A27" s="329" t="s">
        <v>294</v>
      </c>
      <c r="B27" s="330">
        <v>20</v>
      </c>
      <c r="C27" s="298">
        <v>46324</v>
      </c>
      <c r="D27" s="299" t="s">
        <v>193</v>
      </c>
      <c r="E27" s="522">
        <v>600</v>
      </c>
      <c r="F27" s="522"/>
      <c r="G27" s="333">
        <f t="shared" si="0"/>
        <v>7498.8599999999951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25">
      <c r="A28" s="329" t="s">
        <v>291</v>
      </c>
      <c r="B28" s="330">
        <v>39</v>
      </c>
      <c r="C28" s="298">
        <v>46324</v>
      </c>
      <c r="D28" s="299" t="s">
        <v>292</v>
      </c>
      <c r="E28" s="522"/>
      <c r="F28" s="522">
        <v>2765.53</v>
      </c>
      <c r="G28" s="333">
        <f t="shared" si="0"/>
        <v>8098.8599999999951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25">
      <c r="A29" s="329" t="s">
        <v>289</v>
      </c>
      <c r="B29" s="330">
        <v>6</v>
      </c>
      <c r="C29" s="298">
        <v>46324</v>
      </c>
      <c r="D29" s="299" t="s">
        <v>1124</v>
      </c>
      <c r="E29" s="522">
        <v>-100</v>
      </c>
      <c r="F29" s="522"/>
      <c r="G29" s="333">
        <f t="shared" si="0"/>
        <v>5333.3299999999945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25">
      <c r="A30" s="329" t="s">
        <v>289</v>
      </c>
      <c r="B30" s="330">
        <v>2</v>
      </c>
      <c r="C30" s="298">
        <v>46323</v>
      </c>
      <c r="D30" s="299" t="s">
        <v>357</v>
      </c>
      <c r="E30" s="522">
        <v>9.3800000000000008</v>
      </c>
      <c r="F30" s="522"/>
      <c r="G30" s="333">
        <f t="shared" si="0"/>
        <v>5233.3299999999945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25">
      <c r="A31" s="329" t="s">
        <v>289</v>
      </c>
      <c r="B31" s="330">
        <v>2</v>
      </c>
      <c r="C31" s="298">
        <v>46323</v>
      </c>
      <c r="D31" s="299" t="s">
        <v>399</v>
      </c>
      <c r="E31" s="522">
        <v>101.07</v>
      </c>
      <c r="F31" s="522"/>
      <c r="G31" s="333">
        <f t="shared" si="0"/>
        <v>5242.7099999999946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25">
      <c r="A32" s="329" t="s">
        <v>289</v>
      </c>
      <c r="B32" s="330">
        <v>8</v>
      </c>
      <c r="C32" s="298">
        <v>46323</v>
      </c>
      <c r="D32" s="299" t="s">
        <v>319</v>
      </c>
      <c r="E32" s="522">
        <v>38.32</v>
      </c>
      <c r="F32" s="522"/>
      <c r="G32" s="333">
        <f t="shared" si="0"/>
        <v>5343.7799999999943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25">
      <c r="A33" s="329" t="s">
        <v>289</v>
      </c>
      <c r="B33" s="330">
        <v>6</v>
      </c>
      <c r="C33" s="298">
        <v>46323</v>
      </c>
      <c r="D33" s="299" t="s">
        <v>1125</v>
      </c>
      <c r="E33" s="522">
        <v>131.51</v>
      </c>
      <c r="F33" s="522"/>
      <c r="G33" s="333">
        <f t="shared" si="0"/>
        <v>5382.099999999994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25">
      <c r="A34" s="329" t="s">
        <v>289</v>
      </c>
      <c r="B34" s="330">
        <v>6</v>
      </c>
      <c r="C34" s="298">
        <v>46322</v>
      </c>
      <c r="D34" s="299" t="s">
        <v>1122</v>
      </c>
      <c r="E34" s="522">
        <v>25.12</v>
      </c>
      <c r="F34" s="522"/>
      <c r="G34" s="333">
        <f t="shared" ref="G32:G68" si="1">G35-E34+F34</f>
        <v>5513.6099999999942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25">
      <c r="A35" s="329" t="s">
        <v>289</v>
      </c>
      <c r="B35" s="330">
        <v>6</v>
      </c>
      <c r="C35" s="298">
        <v>46322</v>
      </c>
      <c r="D35" s="299" t="s">
        <v>1123</v>
      </c>
      <c r="E35" s="522">
        <v>7</v>
      </c>
      <c r="F35" s="522"/>
      <c r="G35" s="333">
        <f t="shared" si="1"/>
        <v>5538.7299999999941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25">
      <c r="A36" s="329" t="s">
        <v>289</v>
      </c>
      <c r="B36" s="330">
        <v>8</v>
      </c>
      <c r="C36" s="298">
        <v>46322</v>
      </c>
      <c r="D36" s="299" t="s">
        <v>308</v>
      </c>
      <c r="E36" s="522">
        <v>49.49</v>
      </c>
      <c r="F36" s="522"/>
      <c r="G36" s="333">
        <f t="shared" si="1"/>
        <v>5545.7299999999941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25">
      <c r="A37" s="329" t="s">
        <v>294</v>
      </c>
      <c r="B37" s="330">
        <v>22</v>
      </c>
      <c r="C37" s="298">
        <v>46322</v>
      </c>
      <c r="D37" s="299" t="s">
        <v>996</v>
      </c>
      <c r="E37" s="522">
        <v>15.96</v>
      </c>
      <c r="F37" s="522"/>
      <c r="G37" s="333">
        <f t="shared" si="1"/>
        <v>5595.2199999999939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25">
      <c r="A38" s="329" t="s">
        <v>289</v>
      </c>
      <c r="B38" s="330">
        <v>8</v>
      </c>
      <c r="C38" s="298">
        <v>46322</v>
      </c>
      <c r="D38" s="299" t="s">
        <v>319</v>
      </c>
      <c r="E38" s="522">
        <v>21.03</v>
      </c>
      <c r="F38" s="522"/>
      <c r="G38" s="333">
        <f t="shared" si="1"/>
        <v>5611.1799999999939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25">
      <c r="A39" s="329" t="s">
        <v>289</v>
      </c>
      <c r="B39" s="330">
        <v>8</v>
      </c>
      <c r="C39" s="298">
        <v>46322</v>
      </c>
      <c r="D39" s="299" t="s">
        <v>430</v>
      </c>
      <c r="E39" s="522">
        <v>21.75</v>
      </c>
      <c r="F39" s="522"/>
      <c r="G39" s="333">
        <f t="shared" si="1"/>
        <v>5632.2099999999937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25">
      <c r="A40" s="329" t="s">
        <v>289</v>
      </c>
      <c r="B40" s="330">
        <v>6</v>
      </c>
      <c r="C40" s="298">
        <v>46322</v>
      </c>
      <c r="D40" s="299" t="s">
        <v>1121</v>
      </c>
      <c r="E40" s="522">
        <v>26.04</v>
      </c>
      <c r="F40" s="522"/>
      <c r="G40" s="333">
        <f t="shared" si="1"/>
        <v>5653.9599999999937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25">
      <c r="A41" s="329" t="s">
        <v>287</v>
      </c>
      <c r="B41" s="330" t="s">
        <v>287</v>
      </c>
      <c r="C41" s="298">
        <v>46322</v>
      </c>
      <c r="D41" s="299" t="s">
        <v>396</v>
      </c>
      <c r="E41" s="522">
        <v>-96.69</v>
      </c>
      <c r="F41" s="522"/>
      <c r="G41" s="333">
        <f t="shared" si="1"/>
        <v>5679.9999999999936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25">
      <c r="A42" s="329" t="s">
        <v>287</v>
      </c>
      <c r="B42" s="330" t="s">
        <v>287</v>
      </c>
      <c r="C42" s="298">
        <v>46322</v>
      </c>
      <c r="D42" s="299" t="s">
        <v>396</v>
      </c>
      <c r="E42" s="522">
        <v>327.08</v>
      </c>
      <c r="F42" s="522">
        <v>230.39</v>
      </c>
      <c r="G42" s="333">
        <f t="shared" si="1"/>
        <v>5583.309999999994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25">
      <c r="A43" s="329" t="s">
        <v>289</v>
      </c>
      <c r="B43" s="330">
        <v>6</v>
      </c>
      <c r="C43" s="298">
        <v>46322</v>
      </c>
      <c r="D43" s="299" t="s">
        <v>396</v>
      </c>
      <c r="E43" s="522">
        <v>133.22999999999999</v>
      </c>
      <c r="F43" s="522"/>
      <c r="G43" s="333">
        <f t="shared" si="1"/>
        <v>5679.9999999999936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25">
      <c r="A44" s="329" t="s">
        <v>289</v>
      </c>
      <c r="B44" s="330">
        <v>8</v>
      </c>
      <c r="C44" s="298">
        <v>46322</v>
      </c>
      <c r="D44" s="299" t="s">
        <v>355</v>
      </c>
      <c r="E44" s="522">
        <v>121.95</v>
      </c>
      <c r="F44" s="522"/>
      <c r="G44" s="333">
        <f t="shared" si="1"/>
        <v>5813.2299999999932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25">
      <c r="A45" s="329" t="s">
        <v>289</v>
      </c>
      <c r="B45" s="330">
        <v>4</v>
      </c>
      <c r="C45" s="298">
        <v>46321</v>
      </c>
      <c r="D45" s="299" t="s">
        <v>310</v>
      </c>
      <c r="E45" s="522">
        <v>49.56</v>
      </c>
      <c r="F45" s="522"/>
      <c r="G45" s="333">
        <f t="shared" si="1"/>
        <v>5935.179999999993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25">
      <c r="A46" s="329" t="s">
        <v>1120</v>
      </c>
      <c r="B46" s="330" t="s">
        <v>1120</v>
      </c>
      <c r="C46" s="298">
        <v>46321</v>
      </c>
      <c r="D46" s="299" t="s">
        <v>1114</v>
      </c>
      <c r="E46" s="522">
        <v>36.53</v>
      </c>
      <c r="F46" s="522">
        <v>36.53</v>
      </c>
      <c r="G46" s="333">
        <f t="shared" si="1"/>
        <v>5984.7399999999934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25">
      <c r="A47" s="329" t="s">
        <v>1120</v>
      </c>
      <c r="B47" s="330" t="s">
        <v>1120</v>
      </c>
      <c r="C47" s="298">
        <v>46321</v>
      </c>
      <c r="D47" s="299" t="s">
        <v>1115</v>
      </c>
      <c r="E47" s="522">
        <v>16.97</v>
      </c>
      <c r="F47" s="522">
        <v>16.97</v>
      </c>
      <c r="G47" s="333">
        <f t="shared" si="1"/>
        <v>5984.7399999999934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25">
      <c r="A48" s="329" t="s">
        <v>1120</v>
      </c>
      <c r="B48" s="330" t="s">
        <v>1120</v>
      </c>
      <c r="C48" s="298">
        <v>46321</v>
      </c>
      <c r="D48" s="299" t="s">
        <v>1116</v>
      </c>
      <c r="E48" s="522">
        <v>16.190000000000001</v>
      </c>
      <c r="F48" s="522">
        <v>16.190000000000001</v>
      </c>
      <c r="G48" s="333">
        <f t="shared" si="1"/>
        <v>5984.7399999999934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25">
      <c r="A49" s="329" t="s">
        <v>289</v>
      </c>
      <c r="B49" s="330">
        <v>5</v>
      </c>
      <c r="C49" s="298">
        <v>46321</v>
      </c>
      <c r="D49" s="299" t="s">
        <v>1022</v>
      </c>
      <c r="E49" s="522">
        <v>31.58</v>
      </c>
      <c r="F49" s="522"/>
      <c r="G49" s="333">
        <f t="shared" si="1"/>
        <v>5984.7399999999934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25">
      <c r="A50" s="329" t="s">
        <v>289</v>
      </c>
      <c r="B50" s="330">
        <v>6</v>
      </c>
      <c r="C50" s="298">
        <v>46321</v>
      </c>
      <c r="D50" s="299" t="s">
        <v>1100</v>
      </c>
      <c r="E50" s="522">
        <v>14.37</v>
      </c>
      <c r="F50" s="522"/>
      <c r="G50" s="333">
        <f t="shared" si="1"/>
        <v>6016.3199999999933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25">
      <c r="A51" s="329" t="s">
        <v>289</v>
      </c>
      <c r="B51" s="330">
        <v>8</v>
      </c>
      <c r="C51" s="298">
        <v>46321</v>
      </c>
      <c r="D51" s="299" t="s">
        <v>430</v>
      </c>
      <c r="E51" s="522">
        <v>12.05</v>
      </c>
      <c r="F51" s="522"/>
      <c r="G51" s="333">
        <f t="shared" si="1"/>
        <v>6030.6899999999932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25">
      <c r="A52" s="329" t="s">
        <v>289</v>
      </c>
      <c r="B52" s="330">
        <v>2</v>
      </c>
      <c r="C52" s="298">
        <v>46321</v>
      </c>
      <c r="D52" s="299" t="s">
        <v>301</v>
      </c>
      <c r="E52" s="522">
        <v>18.7</v>
      </c>
      <c r="F52" s="522"/>
      <c r="G52" s="333">
        <f t="shared" si="1"/>
        <v>6042.7399999999934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25">
      <c r="A53" s="329" t="s">
        <v>289</v>
      </c>
      <c r="B53" s="330">
        <v>6</v>
      </c>
      <c r="C53" s="298">
        <v>46321</v>
      </c>
      <c r="D53" s="299" t="s">
        <v>320</v>
      </c>
      <c r="E53" s="522">
        <v>14.93</v>
      </c>
      <c r="F53" s="522"/>
      <c r="G53" s="333">
        <f t="shared" si="1"/>
        <v>6061.4399999999932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25">
      <c r="A54" s="329" t="s">
        <v>289</v>
      </c>
      <c r="B54" s="330">
        <v>2</v>
      </c>
      <c r="C54" s="298">
        <v>46321</v>
      </c>
      <c r="D54" s="299" t="s">
        <v>345</v>
      </c>
      <c r="E54" s="522">
        <v>24.31</v>
      </c>
      <c r="F54" s="522"/>
      <c r="G54" s="333">
        <f t="shared" si="1"/>
        <v>6076.3699999999935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25">
      <c r="A55" s="329" t="s">
        <v>289</v>
      </c>
      <c r="B55" s="330">
        <v>7</v>
      </c>
      <c r="C55" s="298">
        <v>46321</v>
      </c>
      <c r="D55" s="299" t="s">
        <v>1112</v>
      </c>
      <c r="E55" s="522">
        <v>67.069999999999993</v>
      </c>
      <c r="F55" s="522"/>
      <c r="G55" s="333">
        <f t="shared" si="1"/>
        <v>6100.6799999999939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25">
      <c r="A56" s="329" t="s">
        <v>294</v>
      </c>
      <c r="B56" s="330">
        <v>22</v>
      </c>
      <c r="C56" s="298">
        <v>46321</v>
      </c>
      <c r="D56" s="299" t="s">
        <v>1113</v>
      </c>
      <c r="E56" s="522">
        <v>119.27</v>
      </c>
      <c r="F56" s="522"/>
      <c r="G56" s="333">
        <f t="shared" si="1"/>
        <v>6167.7499999999936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25">
      <c r="A57" s="329" t="s">
        <v>289</v>
      </c>
      <c r="B57" s="330">
        <v>2</v>
      </c>
      <c r="C57" s="298">
        <v>46320</v>
      </c>
      <c r="D57" s="299" t="s">
        <v>1117</v>
      </c>
      <c r="E57" s="522">
        <v>34.659999999999997</v>
      </c>
      <c r="F57" s="522"/>
      <c r="G57" s="333">
        <f t="shared" si="1"/>
        <v>6287.0199999999941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25">
      <c r="A58" s="329" t="s">
        <v>289</v>
      </c>
      <c r="B58" s="330">
        <v>1</v>
      </c>
      <c r="C58" s="298">
        <v>46320</v>
      </c>
      <c r="D58" s="299" t="s">
        <v>829</v>
      </c>
      <c r="E58" s="522">
        <v>22.47</v>
      </c>
      <c r="F58" s="522"/>
      <c r="G58" s="333">
        <f t="shared" si="1"/>
        <v>6321.6799999999939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25">
      <c r="A59" s="329" t="s">
        <v>289</v>
      </c>
      <c r="B59" s="330">
        <v>4</v>
      </c>
      <c r="C59" s="298">
        <v>46320</v>
      </c>
      <c r="D59" s="299" t="s">
        <v>882</v>
      </c>
      <c r="E59" s="522">
        <v>42.76</v>
      </c>
      <c r="F59" s="522"/>
      <c r="G59" s="333">
        <f t="shared" si="1"/>
        <v>6344.1499999999942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25">
      <c r="A60" s="329" t="s">
        <v>294</v>
      </c>
      <c r="B60" s="330">
        <v>12</v>
      </c>
      <c r="C60" s="298">
        <v>46320</v>
      </c>
      <c r="D60" s="299" t="s">
        <v>314</v>
      </c>
      <c r="E60" s="522">
        <v>204.48</v>
      </c>
      <c r="F60" s="522"/>
      <c r="G60" s="333">
        <f t="shared" si="1"/>
        <v>6386.9099999999944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25">
      <c r="A61" s="329" t="s">
        <v>289</v>
      </c>
      <c r="B61" s="330">
        <v>1</v>
      </c>
      <c r="C61" s="298">
        <v>46320</v>
      </c>
      <c r="D61" s="299" t="s">
        <v>306</v>
      </c>
      <c r="E61" s="522">
        <v>172.34</v>
      </c>
      <c r="F61" s="522"/>
      <c r="G61" s="333">
        <f t="shared" si="1"/>
        <v>6591.389999999994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25">
      <c r="A62" s="329" t="s">
        <v>289</v>
      </c>
      <c r="B62" s="330">
        <v>1</v>
      </c>
      <c r="C62" s="298">
        <v>46319</v>
      </c>
      <c r="D62" s="299" t="s">
        <v>311</v>
      </c>
      <c r="E62" s="522">
        <v>54.68</v>
      </c>
      <c r="F62" s="522"/>
      <c r="G62" s="333">
        <f t="shared" si="1"/>
        <v>6763.7299999999941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25">
      <c r="A63" s="329" t="s">
        <v>289</v>
      </c>
      <c r="B63" s="330">
        <v>8</v>
      </c>
      <c r="C63" s="298">
        <v>46319</v>
      </c>
      <c r="D63" s="299" t="s">
        <v>419</v>
      </c>
      <c r="E63" s="522">
        <v>4.47</v>
      </c>
      <c r="F63" s="522"/>
      <c r="G63" s="333">
        <f t="shared" si="1"/>
        <v>6818.4099999999944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25">
      <c r="A64" s="329" t="s">
        <v>289</v>
      </c>
      <c r="B64" s="330">
        <v>8</v>
      </c>
      <c r="C64" s="298">
        <v>46319</v>
      </c>
      <c r="D64" s="299" t="s">
        <v>319</v>
      </c>
      <c r="E64" s="522">
        <v>24.44</v>
      </c>
      <c r="F64" s="522"/>
      <c r="G64" s="333">
        <f t="shared" si="1"/>
        <v>6822.8799999999947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25">
      <c r="A65" s="329" t="s">
        <v>289</v>
      </c>
      <c r="B65" s="330">
        <v>4</v>
      </c>
      <c r="C65" s="298">
        <v>46319</v>
      </c>
      <c r="D65" s="299" t="s">
        <v>419</v>
      </c>
      <c r="E65" s="522">
        <v>38.450000000000003</v>
      </c>
      <c r="F65" s="522"/>
      <c r="G65" s="333">
        <f t="shared" si="1"/>
        <v>6847.3199999999943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25">
      <c r="A66" s="329" t="s">
        <v>289</v>
      </c>
      <c r="B66" s="330">
        <v>8</v>
      </c>
      <c r="C66" s="298">
        <v>46319</v>
      </c>
      <c r="D66" s="299" t="s">
        <v>471</v>
      </c>
      <c r="E66" s="522">
        <v>16.84</v>
      </c>
      <c r="F66" s="522"/>
      <c r="G66" s="333">
        <f t="shared" si="1"/>
        <v>6885.7699999999941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25">
      <c r="A67" s="329" t="s">
        <v>289</v>
      </c>
      <c r="B67" s="330">
        <v>2</v>
      </c>
      <c r="C67" s="298">
        <v>46319</v>
      </c>
      <c r="D67" s="299" t="s">
        <v>471</v>
      </c>
      <c r="E67" s="522">
        <v>78.45</v>
      </c>
      <c r="F67" s="522"/>
      <c r="G67" s="333">
        <f t="shared" si="1"/>
        <v>6902.6099999999942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25">
      <c r="A68" s="329" t="s">
        <v>289</v>
      </c>
      <c r="B68" s="330">
        <v>2</v>
      </c>
      <c r="C68" s="298">
        <v>46319</v>
      </c>
      <c r="D68" s="299" t="s">
        <v>357</v>
      </c>
      <c r="E68" s="522">
        <v>8.65</v>
      </c>
      <c r="F68" s="522"/>
      <c r="G68" s="333">
        <f t="shared" si="1"/>
        <v>6981.059999999994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25">
      <c r="A69" s="329" t="s">
        <v>289</v>
      </c>
      <c r="B69" s="330">
        <v>2</v>
      </c>
      <c r="C69" s="298">
        <v>46319</v>
      </c>
      <c r="D69" s="299" t="s">
        <v>301</v>
      </c>
      <c r="E69" s="522">
        <v>28.09</v>
      </c>
      <c r="F69" s="522"/>
      <c r="G69" s="333">
        <f t="shared" ref="G69:G89" si="2">G70-E69+F69</f>
        <v>6989.7099999999937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25">
      <c r="A70" s="329" t="s">
        <v>289</v>
      </c>
      <c r="B70" s="330">
        <v>6</v>
      </c>
      <c r="C70" s="298">
        <v>46319</v>
      </c>
      <c r="D70" s="299" t="s">
        <v>300</v>
      </c>
      <c r="E70" s="522">
        <v>46.4</v>
      </c>
      <c r="F70" s="522"/>
      <c r="G70" s="333">
        <f t="shared" si="2"/>
        <v>7017.7999999999938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25">
      <c r="A71" s="329" t="s">
        <v>289</v>
      </c>
      <c r="B71" s="330">
        <v>6</v>
      </c>
      <c r="C71" s="298">
        <v>46319</v>
      </c>
      <c r="D71" s="299" t="s">
        <v>300</v>
      </c>
      <c r="E71" s="522">
        <v>46.83</v>
      </c>
      <c r="F71" s="522"/>
      <c r="G71" s="333">
        <f t="shared" si="2"/>
        <v>7064.1999999999935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25">
      <c r="A72" s="329" t="s">
        <v>289</v>
      </c>
      <c r="B72" s="330">
        <v>5</v>
      </c>
      <c r="C72" s="298">
        <v>46318</v>
      </c>
      <c r="D72" s="299" t="s">
        <v>1038</v>
      </c>
      <c r="E72" s="522">
        <v>28.83</v>
      </c>
      <c r="F72" s="522"/>
      <c r="G72" s="333">
        <f t="shared" si="2"/>
        <v>7111.0299999999934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25">
      <c r="A73" s="329" t="s">
        <v>287</v>
      </c>
      <c r="B73" s="330" t="s">
        <v>287</v>
      </c>
      <c r="C73" s="298">
        <v>46317</v>
      </c>
      <c r="D73" s="299" t="s">
        <v>315</v>
      </c>
      <c r="E73" s="522">
        <v>134.52000000000001</v>
      </c>
      <c r="F73" s="522">
        <v>134.52000000000001</v>
      </c>
      <c r="G73" s="333">
        <f t="shared" si="2"/>
        <v>7139.8599999999933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25">
      <c r="A74" s="329" t="s">
        <v>289</v>
      </c>
      <c r="B74" s="330">
        <v>2</v>
      </c>
      <c r="C74" s="298">
        <v>46317</v>
      </c>
      <c r="D74" s="299" t="s">
        <v>370</v>
      </c>
      <c r="E74" s="522">
        <v>18.77</v>
      </c>
      <c r="F74" s="522"/>
      <c r="G74" s="333">
        <f t="shared" si="2"/>
        <v>7139.8599999999933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25">
      <c r="A75" s="329" t="s">
        <v>289</v>
      </c>
      <c r="B75" s="330">
        <v>4</v>
      </c>
      <c r="C75" s="298">
        <v>46317</v>
      </c>
      <c r="D75" s="299" t="s">
        <v>419</v>
      </c>
      <c r="E75" s="522">
        <v>49.49</v>
      </c>
      <c r="F75" s="522"/>
      <c r="G75" s="333">
        <f t="shared" si="2"/>
        <v>7158.6299999999937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25">
      <c r="A76" s="329" t="s">
        <v>289</v>
      </c>
      <c r="B76" s="330">
        <v>7</v>
      </c>
      <c r="C76" s="298">
        <v>46317</v>
      </c>
      <c r="D76" s="299" t="s">
        <v>337</v>
      </c>
      <c r="E76" s="522">
        <v>53.49</v>
      </c>
      <c r="F76" s="522"/>
      <c r="G76" s="333">
        <f t="shared" si="2"/>
        <v>7208.1199999999935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25">
      <c r="A77" s="329" t="s">
        <v>289</v>
      </c>
      <c r="B77" s="330">
        <v>4</v>
      </c>
      <c r="C77" s="298">
        <v>46317</v>
      </c>
      <c r="D77" s="299" t="s">
        <v>296</v>
      </c>
      <c r="E77" s="522">
        <v>44.14</v>
      </c>
      <c r="F77" s="522"/>
      <c r="G77" s="333">
        <f t="shared" si="2"/>
        <v>7261.6099999999933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25">
      <c r="A78" s="329" t="s">
        <v>289</v>
      </c>
      <c r="B78" s="330">
        <v>2</v>
      </c>
      <c r="C78" s="298">
        <v>46317</v>
      </c>
      <c r="D78" s="299" t="s">
        <v>296</v>
      </c>
      <c r="E78" s="522">
        <v>7.63</v>
      </c>
      <c r="F78" s="522"/>
      <c r="G78" s="333">
        <f t="shared" si="2"/>
        <v>7305.7499999999936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25">
      <c r="A79" s="329" t="s">
        <v>289</v>
      </c>
      <c r="B79" s="330">
        <v>3</v>
      </c>
      <c r="C79" s="298">
        <v>46317</v>
      </c>
      <c r="D79" s="299" t="s">
        <v>981</v>
      </c>
      <c r="E79" s="522">
        <v>6.73</v>
      </c>
      <c r="F79" s="522"/>
      <c r="G79" s="333">
        <f t="shared" si="2"/>
        <v>7313.3799999999937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25">
      <c r="A80" s="329" t="s">
        <v>289</v>
      </c>
      <c r="B80" s="330">
        <v>5</v>
      </c>
      <c r="C80" s="298">
        <v>46316</v>
      </c>
      <c r="D80" s="299" t="s">
        <v>1037</v>
      </c>
      <c r="E80" s="522">
        <v>80</v>
      </c>
      <c r="F80" s="522"/>
      <c r="G80" s="333">
        <f t="shared" si="2"/>
        <v>7320.1099999999933</v>
      </c>
      <c r="H80" s="334" t="s">
        <v>298</v>
      </c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25">
      <c r="A81" s="329" t="s">
        <v>289</v>
      </c>
      <c r="B81" s="330">
        <v>8</v>
      </c>
      <c r="C81" s="298">
        <v>46316</v>
      </c>
      <c r="D81" s="299" t="s">
        <v>319</v>
      </c>
      <c r="E81" s="522">
        <v>9.0299999999999994</v>
      </c>
      <c r="F81" s="522"/>
      <c r="G81" s="333">
        <f t="shared" si="2"/>
        <v>7400.1099999999933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25">
      <c r="A82" s="329" t="s">
        <v>294</v>
      </c>
      <c r="B82" s="330">
        <v>16</v>
      </c>
      <c r="C82" s="298">
        <v>46316</v>
      </c>
      <c r="D82" s="299" t="s">
        <v>1093</v>
      </c>
      <c r="E82" s="522">
        <v>75</v>
      </c>
      <c r="F82" s="522"/>
      <c r="G82" s="333">
        <f t="shared" si="2"/>
        <v>7409.1399999999931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25">
      <c r="A83" s="329" t="s">
        <v>294</v>
      </c>
      <c r="B83" s="330">
        <v>16</v>
      </c>
      <c r="C83" s="298">
        <v>46316</v>
      </c>
      <c r="D83" s="299" t="s">
        <v>622</v>
      </c>
      <c r="E83" s="522">
        <v>755.78</v>
      </c>
      <c r="F83" s="522"/>
      <c r="G83" s="333">
        <f t="shared" si="2"/>
        <v>7484.1399999999931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25">
      <c r="A84" s="329" t="s">
        <v>289</v>
      </c>
      <c r="B84" s="330">
        <v>6</v>
      </c>
      <c r="C84" s="298">
        <v>46315</v>
      </c>
      <c r="D84" s="299" t="s">
        <v>1019</v>
      </c>
      <c r="E84" s="522">
        <v>13.83</v>
      </c>
      <c r="F84" s="522"/>
      <c r="G84" s="333">
        <f t="shared" si="2"/>
        <v>8239.9199999999928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25">
      <c r="A85" s="329" t="s">
        <v>289</v>
      </c>
      <c r="B85" s="330">
        <v>6</v>
      </c>
      <c r="C85" s="298">
        <v>46315</v>
      </c>
      <c r="D85" s="299" t="s">
        <v>426</v>
      </c>
      <c r="E85" s="522">
        <v>-185</v>
      </c>
      <c r="F85" s="522"/>
      <c r="G85" s="333">
        <f t="shared" si="2"/>
        <v>8253.7499999999927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25">
      <c r="A86" s="329" t="s">
        <v>289</v>
      </c>
      <c r="B86" s="330">
        <v>5</v>
      </c>
      <c r="C86" s="298">
        <v>46315</v>
      </c>
      <c r="D86" s="299" t="s">
        <v>1110</v>
      </c>
      <c r="E86" s="522">
        <v>87</v>
      </c>
      <c r="F86" s="522"/>
      <c r="G86" s="333">
        <f t="shared" si="2"/>
        <v>8068.7499999999927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25">
      <c r="A87" s="329" t="s">
        <v>289</v>
      </c>
      <c r="B87" s="330">
        <v>1</v>
      </c>
      <c r="C87" s="298">
        <v>46314</v>
      </c>
      <c r="D87" s="299" t="s">
        <v>311</v>
      </c>
      <c r="E87" s="522">
        <v>16.87</v>
      </c>
      <c r="F87" s="522"/>
      <c r="G87" s="333">
        <f t="shared" si="2"/>
        <v>8155.7499999999927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25">
      <c r="A88" s="329" t="s">
        <v>291</v>
      </c>
      <c r="B88" s="330">
        <v>41</v>
      </c>
      <c r="C88" s="298">
        <v>46314</v>
      </c>
      <c r="D88" s="299" t="s">
        <v>1104</v>
      </c>
      <c r="E88" s="522"/>
      <c r="F88" s="522">
        <v>800</v>
      </c>
      <c r="G88" s="333">
        <f t="shared" si="2"/>
        <v>8172.6199999999926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25">
      <c r="A89" s="329" t="s">
        <v>335</v>
      </c>
      <c r="B89" s="330" t="s">
        <v>335</v>
      </c>
      <c r="C89" s="298">
        <v>46314</v>
      </c>
      <c r="D89" s="299" t="s">
        <v>458</v>
      </c>
      <c r="E89" s="522"/>
      <c r="F89" s="522">
        <v>200</v>
      </c>
      <c r="G89" s="333">
        <f t="shared" si="2"/>
        <v>7372.6199999999926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25">
      <c r="A90" s="329" t="s">
        <v>289</v>
      </c>
      <c r="B90" s="330">
        <v>1</v>
      </c>
      <c r="C90" s="298">
        <v>46314</v>
      </c>
      <c r="D90" s="299" t="s">
        <v>306</v>
      </c>
      <c r="E90" s="522">
        <v>108.9</v>
      </c>
      <c r="F90" s="522"/>
      <c r="G90" s="333">
        <f t="shared" ref="G90:G125" si="3">G91-E90+F90</f>
        <v>7172.6199999999926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25">
      <c r="A91" s="329" t="s">
        <v>289</v>
      </c>
      <c r="B91" s="330">
        <v>4</v>
      </c>
      <c r="C91" s="298">
        <v>46314</v>
      </c>
      <c r="D91" s="299" t="s">
        <v>334</v>
      </c>
      <c r="E91" s="522">
        <v>42.01</v>
      </c>
      <c r="F91" s="522"/>
      <c r="G91" s="333">
        <f t="shared" si="3"/>
        <v>7281.5199999999923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25">
      <c r="A92" s="329" t="s">
        <v>289</v>
      </c>
      <c r="B92" s="330">
        <v>8</v>
      </c>
      <c r="C92" s="298">
        <v>46314</v>
      </c>
      <c r="D92" s="299" t="s">
        <v>1109</v>
      </c>
      <c r="E92" s="522">
        <v>39.07</v>
      </c>
      <c r="F92" s="522"/>
      <c r="G92" s="333">
        <f t="shared" si="3"/>
        <v>7323.5299999999925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25">
      <c r="A93" s="329" t="s">
        <v>289</v>
      </c>
      <c r="B93" s="330">
        <v>2</v>
      </c>
      <c r="C93" s="298">
        <v>46314</v>
      </c>
      <c r="D93" s="299" t="s">
        <v>471</v>
      </c>
      <c r="E93" s="522">
        <v>41.32</v>
      </c>
      <c r="F93" s="522"/>
      <c r="G93" s="333">
        <f t="shared" si="3"/>
        <v>7362.5999999999922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25">
      <c r="A94" s="329" t="s">
        <v>294</v>
      </c>
      <c r="B94" s="330">
        <v>22</v>
      </c>
      <c r="C94" s="298">
        <v>46314</v>
      </c>
      <c r="D94" s="299" t="s">
        <v>921</v>
      </c>
      <c r="E94" s="522">
        <v>7.46</v>
      </c>
      <c r="F94" s="522"/>
      <c r="G94" s="333">
        <f t="shared" si="3"/>
        <v>7403.9199999999919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25">
      <c r="A95" s="329" t="s">
        <v>289</v>
      </c>
      <c r="B95" s="330">
        <v>6</v>
      </c>
      <c r="C95" s="298">
        <v>46314</v>
      </c>
      <c r="D95" s="299" t="s">
        <v>300</v>
      </c>
      <c r="E95" s="522">
        <v>40.409999999999997</v>
      </c>
      <c r="F95" s="522"/>
      <c r="G95" s="333">
        <f t="shared" si="3"/>
        <v>7411.3799999999919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25">
      <c r="A96" s="329" t="s">
        <v>294</v>
      </c>
      <c r="B96" s="330">
        <v>17</v>
      </c>
      <c r="C96" s="298">
        <v>46314</v>
      </c>
      <c r="D96" s="299" t="s">
        <v>188</v>
      </c>
      <c r="E96" s="522">
        <v>42.65</v>
      </c>
      <c r="F96" s="522"/>
      <c r="G96" s="333">
        <f t="shared" si="3"/>
        <v>7451.7899999999918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25">
      <c r="A97" s="329" t="s">
        <v>294</v>
      </c>
      <c r="B97" s="330">
        <v>22</v>
      </c>
      <c r="C97" s="298">
        <v>46314</v>
      </c>
      <c r="D97" s="299" t="s">
        <v>323</v>
      </c>
      <c r="E97" s="522">
        <v>23.42</v>
      </c>
      <c r="F97" s="522"/>
      <c r="G97" s="333">
        <f t="shared" si="3"/>
        <v>7494.4399999999914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25">
      <c r="A98" s="329" t="s">
        <v>294</v>
      </c>
      <c r="B98" s="330">
        <v>23</v>
      </c>
      <c r="C98" s="298">
        <v>46314</v>
      </c>
      <c r="D98" s="299" t="s">
        <v>63</v>
      </c>
      <c r="E98" s="522">
        <v>529.46</v>
      </c>
      <c r="F98" s="522"/>
      <c r="G98" s="333">
        <f t="shared" si="3"/>
        <v>7517.8599999999915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25">
      <c r="A99" s="329" t="s">
        <v>289</v>
      </c>
      <c r="B99" s="330">
        <v>6</v>
      </c>
      <c r="C99" s="298">
        <v>46314</v>
      </c>
      <c r="D99" s="299" t="s">
        <v>1067</v>
      </c>
      <c r="E99" s="522">
        <v>100</v>
      </c>
      <c r="F99" s="522"/>
      <c r="G99" s="333">
        <f t="shared" si="3"/>
        <v>8047.3199999999915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25">
      <c r="A100" s="329" t="s">
        <v>289</v>
      </c>
      <c r="B100" s="330">
        <v>5</v>
      </c>
      <c r="C100" s="298">
        <v>46313</v>
      </c>
      <c r="D100" s="299" t="s">
        <v>1063</v>
      </c>
      <c r="E100" s="522">
        <v>37.99</v>
      </c>
      <c r="F100" s="522"/>
      <c r="G100" s="333">
        <f t="shared" si="3"/>
        <v>8147.3199999999915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25">
      <c r="A101" s="329" t="s">
        <v>289</v>
      </c>
      <c r="B101" s="330">
        <v>6</v>
      </c>
      <c r="C101" s="298">
        <v>46313</v>
      </c>
      <c r="D101" s="299" t="s">
        <v>306</v>
      </c>
      <c r="E101" s="522">
        <v>67.53</v>
      </c>
      <c r="F101" s="522"/>
      <c r="G101" s="333">
        <f t="shared" si="3"/>
        <v>8185.3099999999913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25">
      <c r="A102" s="329" t="s">
        <v>294</v>
      </c>
      <c r="B102" s="330">
        <v>22</v>
      </c>
      <c r="C102" s="298">
        <v>46313</v>
      </c>
      <c r="D102" s="299" t="s">
        <v>1108</v>
      </c>
      <c r="E102" s="522">
        <v>149.09</v>
      </c>
      <c r="F102" s="522"/>
      <c r="G102" s="333">
        <f t="shared" si="3"/>
        <v>8252.8399999999911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25">
      <c r="A103" s="329" t="s">
        <v>294</v>
      </c>
      <c r="B103" s="330">
        <v>22</v>
      </c>
      <c r="C103" s="298">
        <v>46313</v>
      </c>
      <c r="D103" s="299" t="s">
        <v>928</v>
      </c>
      <c r="E103" s="522">
        <v>13.84</v>
      </c>
      <c r="F103" s="522"/>
      <c r="G103" s="333">
        <f t="shared" si="3"/>
        <v>8401.9299999999912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25">
      <c r="A104" s="329" t="s">
        <v>289</v>
      </c>
      <c r="B104" s="330">
        <v>8</v>
      </c>
      <c r="C104" s="298">
        <v>46313</v>
      </c>
      <c r="D104" s="299" t="s">
        <v>1107</v>
      </c>
      <c r="E104" s="522">
        <v>16.47</v>
      </c>
      <c r="F104" s="522"/>
      <c r="G104" s="333">
        <f t="shared" si="3"/>
        <v>8415.7699999999913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25">
      <c r="A105" s="329" t="s">
        <v>289</v>
      </c>
      <c r="B105" s="330">
        <v>6</v>
      </c>
      <c r="C105" s="298">
        <v>46312</v>
      </c>
      <c r="D105" s="299" t="s">
        <v>423</v>
      </c>
      <c r="E105" s="522">
        <v>5</v>
      </c>
      <c r="F105" s="522"/>
      <c r="G105" s="333">
        <f t="shared" si="3"/>
        <v>8432.2399999999907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25">
      <c r="A106" s="329" t="s">
        <v>289</v>
      </c>
      <c r="B106" s="330">
        <v>2</v>
      </c>
      <c r="C106" s="298">
        <v>46312</v>
      </c>
      <c r="D106" s="299" t="s">
        <v>308</v>
      </c>
      <c r="E106" s="522">
        <v>124.44</v>
      </c>
      <c r="F106" s="522"/>
      <c r="G106" s="333">
        <f t="shared" si="3"/>
        <v>8437.2399999999907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25">
      <c r="A107" s="329" t="s">
        <v>294</v>
      </c>
      <c r="B107" s="330">
        <v>42</v>
      </c>
      <c r="C107" s="298">
        <v>46312</v>
      </c>
      <c r="D107" s="299" t="s">
        <v>333</v>
      </c>
      <c r="E107" s="522">
        <v>22.35</v>
      </c>
      <c r="F107" s="522"/>
      <c r="G107" s="333">
        <f t="shared" si="3"/>
        <v>8561.6799999999912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25">
      <c r="A108" s="329" t="s">
        <v>294</v>
      </c>
      <c r="B108" s="330">
        <v>43</v>
      </c>
      <c r="C108" s="298">
        <v>46312</v>
      </c>
      <c r="D108" s="299" t="s">
        <v>333</v>
      </c>
      <c r="E108" s="522">
        <v>22.35</v>
      </c>
      <c r="F108" s="522"/>
      <c r="G108" s="333">
        <f t="shared" si="3"/>
        <v>8584.0299999999916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25">
      <c r="A109" s="329" t="s">
        <v>294</v>
      </c>
      <c r="B109" s="330">
        <v>21</v>
      </c>
      <c r="C109" s="298">
        <v>46312</v>
      </c>
      <c r="D109" s="299" t="s">
        <v>194</v>
      </c>
      <c r="E109" s="522">
        <v>81</v>
      </c>
      <c r="F109" s="522"/>
      <c r="G109" s="333">
        <f t="shared" si="3"/>
        <v>8606.3799999999919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25">
      <c r="A110" s="329" t="s">
        <v>289</v>
      </c>
      <c r="B110" s="330">
        <v>2</v>
      </c>
      <c r="C110" s="298">
        <v>46312</v>
      </c>
      <c r="D110" s="299" t="s">
        <v>407</v>
      </c>
      <c r="E110" s="522">
        <v>14.03</v>
      </c>
      <c r="F110" s="522"/>
      <c r="G110" s="333">
        <f t="shared" si="3"/>
        <v>8687.3799999999919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25">
      <c r="A111" s="329" t="s">
        <v>289</v>
      </c>
      <c r="B111" s="330">
        <v>2</v>
      </c>
      <c r="C111" s="298">
        <v>46312</v>
      </c>
      <c r="D111" s="299" t="s">
        <v>345</v>
      </c>
      <c r="E111" s="522">
        <v>22.41</v>
      </c>
      <c r="F111" s="522"/>
      <c r="G111" s="333">
        <f t="shared" si="3"/>
        <v>8701.4099999999926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25">
      <c r="A112" s="329" t="s">
        <v>289</v>
      </c>
      <c r="B112" s="330">
        <v>6</v>
      </c>
      <c r="C112" s="298">
        <v>46311</v>
      </c>
      <c r="D112" s="299" t="s">
        <v>312</v>
      </c>
      <c r="E112" s="522">
        <v>35.909999999999997</v>
      </c>
      <c r="F112" s="522"/>
      <c r="G112" s="333">
        <f t="shared" si="3"/>
        <v>8723.8199999999924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25">
      <c r="A113" s="329" t="s">
        <v>289</v>
      </c>
      <c r="B113" s="330">
        <v>8</v>
      </c>
      <c r="C113" s="298">
        <v>46311</v>
      </c>
      <c r="D113" s="299" t="s">
        <v>334</v>
      </c>
      <c r="E113" s="522">
        <v>4.3600000000000003</v>
      </c>
      <c r="F113" s="522"/>
      <c r="G113" s="333">
        <f t="shared" si="3"/>
        <v>8759.7299999999923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25">
      <c r="A114" s="329" t="s">
        <v>289</v>
      </c>
      <c r="B114" s="330">
        <v>4</v>
      </c>
      <c r="C114" s="298">
        <v>46311</v>
      </c>
      <c r="D114" s="299" t="s">
        <v>334</v>
      </c>
      <c r="E114" s="522">
        <v>43</v>
      </c>
      <c r="F114" s="522"/>
      <c r="G114" s="333">
        <f t="shared" si="3"/>
        <v>8764.0899999999929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25">
      <c r="A115" s="329" t="s">
        <v>289</v>
      </c>
      <c r="B115" s="330">
        <v>2</v>
      </c>
      <c r="C115" s="298">
        <v>46311</v>
      </c>
      <c r="D115" s="299" t="s">
        <v>301</v>
      </c>
      <c r="E115" s="522">
        <v>12.1</v>
      </c>
      <c r="F115" s="522"/>
      <c r="G115" s="333">
        <f t="shared" si="3"/>
        <v>8807.0899999999929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25">
      <c r="A116" s="329" t="s">
        <v>289</v>
      </c>
      <c r="B116" s="330">
        <v>8</v>
      </c>
      <c r="C116" s="298">
        <v>46311</v>
      </c>
      <c r="D116" s="299" t="s">
        <v>455</v>
      </c>
      <c r="E116" s="522">
        <v>15</v>
      </c>
      <c r="F116" s="522"/>
      <c r="G116" s="333">
        <f t="shared" si="3"/>
        <v>8819.1899999999932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25">
      <c r="A117" s="329" t="s">
        <v>289</v>
      </c>
      <c r="B117" s="330">
        <v>6</v>
      </c>
      <c r="C117" s="298">
        <v>46311</v>
      </c>
      <c r="D117" s="299" t="s">
        <v>1106</v>
      </c>
      <c r="E117" s="522">
        <v>207.8</v>
      </c>
      <c r="F117" s="522"/>
      <c r="G117" s="333">
        <f t="shared" si="3"/>
        <v>8834.1899999999932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25">
      <c r="A118" s="329" t="s">
        <v>287</v>
      </c>
      <c r="B118" s="330" t="s">
        <v>287</v>
      </c>
      <c r="C118" s="298">
        <v>46311</v>
      </c>
      <c r="D118" s="299" t="s">
        <v>1105</v>
      </c>
      <c r="E118" s="522"/>
      <c r="F118" s="522">
        <v>200</v>
      </c>
      <c r="G118" s="333">
        <f t="shared" si="3"/>
        <v>9041.9899999999925</v>
      </c>
      <c r="H118" s="334" t="s">
        <v>298</v>
      </c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25">
      <c r="A119" s="329" t="s">
        <v>287</v>
      </c>
      <c r="B119" s="330" t="s">
        <v>287</v>
      </c>
      <c r="C119" s="298">
        <v>46311</v>
      </c>
      <c r="D119" s="299" t="s">
        <v>302</v>
      </c>
      <c r="E119" s="522">
        <v>200</v>
      </c>
      <c r="F119" s="522"/>
      <c r="G119" s="333">
        <f t="shared" si="3"/>
        <v>8841.9899999999925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25">
      <c r="A120" s="329" t="s">
        <v>289</v>
      </c>
      <c r="B120" s="330">
        <v>1</v>
      </c>
      <c r="C120" s="298">
        <v>46310</v>
      </c>
      <c r="D120" s="299" t="s">
        <v>311</v>
      </c>
      <c r="E120" s="522">
        <v>4.18</v>
      </c>
      <c r="F120" s="522"/>
      <c r="G120" s="333">
        <f t="shared" si="3"/>
        <v>9041.9899999999925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25">
      <c r="A121" s="329" t="s">
        <v>289</v>
      </c>
      <c r="B121" s="330">
        <v>2</v>
      </c>
      <c r="C121" s="298">
        <v>46310</v>
      </c>
      <c r="D121" s="299" t="s">
        <v>413</v>
      </c>
      <c r="E121" s="522">
        <v>21.73</v>
      </c>
      <c r="F121" s="522"/>
      <c r="G121" s="333">
        <f t="shared" si="3"/>
        <v>9046.1699999999928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25">
      <c r="A122" s="329" t="s">
        <v>289</v>
      </c>
      <c r="B122" s="330">
        <v>1</v>
      </c>
      <c r="C122" s="298">
        <v>46310</v>
      </c>
      <c r="D122" s="299" t="s">
        <v>329</v>
      </c>
      <c r="E122" s="522">
        <v>146.27000000000001</v>
      </c>
      <c r="F122" s="522"/>
      <c r="G122" s="333">
        <f t="shared" si="3"/>
        <v>9067.8999999999924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25">
      <c r="A123" s="329" t="s">
        <v>289</v>
      </c>
      <c r="B123" s="330">
        <v>4</v>
      </c>
      <c r="C123" s="298">
        <v>46310</v>
      </c>
      <c r="D123" s="299" t="s">
        <v>296</v>
      </c>
      <c r="E123" s="522">
        <v>43.46</v>
      </c>
      <c r="F123" s="522"/>
      <c r="G123" s="333">
        <f t="shared" si="3"/>
        <v>9214.1699999999928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25">
      <c r="A124" s="329" t="s">
        <v>289</v>
      </c>
      <c r="B124" s="330">
        <v>8</v>
      </c>
      <c r="C124" s="298">
        <v>46310</v>
      </c>
      <c r="D124" s="299" t="s">
        <v>296</v>
      </c>
      <c r="E124" s="522">
        <v>10.52</v>
      </c>
      <c r="F124" s="522"/>
      <c r="G124" s="333">
        <f t="shared" si="3"/>
        <v>9257.6299999999919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25">
      <c r="A125" s="329" t="s">
        <v>294</v>
      </c>
      <c r="B125" s="330">
        <v>24</v>
      </c>
      <c r="C125" s="298">
        <v>46310</v>
      </c>
      <c r="D125" s="299" t="s">
        <v>858</v>
      </c>
      <c r="E125" s="522">
        <v>95.42</v>
      </c>
      <c r="F125" s="522"/>
      <c r="G125" s="333">
        <f t="shared" si="3"/>
        <v>9268.1499999999924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25">
      <c r="A126" s="329" t="s">
        <v>294</v>
      </c>
      <c r="B126" s="330">
        <v>11</v>
      </c>
      <c r="C126" s="298">
        <v>46310</v>
      </c>
      <c r="D126" s="299" t="s">
        <v>178</v>
      </c>
      <c r="E126" s="522">
        <v>256.83999999999997</v>
      </c>
      <c r="F126" s="522"/>
      <c r="G126" s="333">
        <f t="shared" ref="G126:G173" si="4">G127-E126+F126</f>
        <v>9363.5699999999924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25">
      <c r="A127" s="329" t="s">
        <v>289</v>
      </c>
      <c r="B127" s="330">
        <v>2</v>
      </c>
      <c r="C127" s="298">
        <v>46310</v>
      </c>
      <c r="D127" s="299" t="s">
        <v>301</v>
      </c>
      <c r="E127" s="522">
        <v>30</v>
      </c>
      <c r="F127" s="522"/>
      <c r="G127" s="333">
        <f t="shared" si="4"/>
        <v>9620.4099999999926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25">
      <c r="A128" s="329" t="s">
        <v>289</v>
      </c>
      <c r="B128" s="330">
        <v>6</v>
      </c>
      <c r="C128" s="298">
        <v>46310</v>
      </c>
      <c r="D128" s="299" t="s">
        <v>1099</v>
      </c>
      <c r="E128" s="522">
        <v>32.36</v>
      </c>
      <c r="F128" s="522"/>
      <c r="G128" s="333">
        <f t="shared" si="4"/>
        <v>9650.4099999999926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25">
      <c r="A129" s="329" t="s">
        <v>289</v>
      </c>
      <c r="B129" s="330">
        <v>3</v>
      </c>
      <c r="C129" s="298">
        <v>46310</v>
      </c>
      <c r="D129" s="299" t="s">
        <v>1098</v>
      </c>
      <c r="E129" s="522">
        <v>10</v>
      </c>
      <c r="F129" s="522"/>
      <c r="G129" s="333">
        <f t="shared" si="4"/>
        <v>9682.7699999999932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25">
      <c r="A130" s="329" t="s">
        <v>291</v>
      </c>
      <c r="B130" s="330">
        <v>39</v>
      </c>
      <c r="C130" s="298">
        <v>46310</v>
      </c>
      <c r="D130" s="299" t="s">
        <v>292</v>
      </c>
      <c r="E130" s="522"/>
      <c r="F130" s="522">
        <v>3103.54</v>
      </c>
      <c r="G130" s="333">
        <f t="shared" si="4"/>
        <v>9692.7699999999932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25">
      <c r="A131" s="329" t="s">
        <v>291</v>
      </c>
      <c r="B131" s="330">
        <v>38</v>
      </c>
      <c r="C131" s="298">
        <v>46310</v>
      </c>
      <c r="D131" s="299" t="s">
        <v>293</v>
      </c>
      <c r="E131" s="522"/>
      <c r="F131" s="522">
        <v>4729.32</v>
      </c>
      <c r="G131" s="333">
        <f t="shared" si="4"/>
        <v>6589.2299999999923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25">
      <c r="A132" s="329" t="s">
        <v>289</v>
      </c>
      <c r="B132" s="330">
        <v>8</v>
      </c>
      <c r="C132" s="298">
        <v>46309</v>
      </c>
      <c r="D132" s="299" t="s">
        <v>319</v>
      </c>
      <c r="E132" s="522">
        <v>17.54</v>
      </c>
      <c r="F132" s="522"/>
      <c r="G132" s="333">
        <f t="shared" si="4"/>
        <v>1859.9099999999924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25">
      <c r="A133" s="329" t="s">
        <v>289</v>
      </c>
      <c r="B133" s="330">
        <v>4</v>
      </c>
      <c r="C133" s="298">
        <v>46309</v>
      </c>
      <c r="D133" s="299" t="s">
        <v>296</v>
      </c>
      <c r="E133" s="522">
        <v>84.26</v>
      </c>
      <c r="F133" s="522"/>
      <c r="G133" s="333">
        <f t="shared" si="4"/>
        <v>1877.4499999999923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25">
      <c r="A134" s="329" t="s">
        <v>289</v>
      </c>
      <c r="B134" s="330">
        <v>8</v>
      </c>
      <c r="C134" s="298">
        <v>46309</v>
      </c>
      <c r="D134" s="299" t="s">
        <v>1101</v>
      </c>
      <c r="E134" s="522">
        <v>27.88</v>
      </c>
      <c r="F134" s="522"/>
      <c r="G134" s="333">
        <f t="shared" si="4"/>
        <v>1961.7099999999923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25">
      <c r="A135" s="329" t="s">
        <v>289</v>
      </c>
      <c r="B135" s="330">
        <v>2</v>
      </c>
      <c r="C135" s="298">
        <v>46309</v>
      </c>
      <c r="D135" s="299" t="s">
        <v>1101</v>
      </c>
      <c r="E135" s="522">
        <v>24.17</v>
      </c>
      <c r="F135" s="522"/>
      <c r="G135" s="333">
        <f t="shared" si="4"/>
        <v>1989.5899999999924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25">
      <c r="A136" s="329" t="s">
        <v>294</v>
      </c>
      <c r="B136" s="330">
        <v>16</v>
      </c>
      <c r="C136" s="298">
        <v>46309</v>
      </c>
      <c r="D136" s="299" t="s">
        <v>1093</v>
      </c>
      <c r="E136" s="522">
        <v>85</v>
      </c>
      <c r="F136" s="522"/>
      <c r="G136" s="333">
        <f t="shared" si="4"/>
        <v>2013.7599999999925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25">
      <c r="A137" s="329" t="s">
        <v>294</v>
      </c>
      <c r="B137" s="330">
        <v>19</v>
      </c>
      <c r="C137" s="298">
        <v>46308</v>
      </c>
      <c r="D137" s="299" t="s">
        <v>191</v>
      </c>
      <c r="E137" s="522">
        <v>200</v>
      </c>
      <c r="F137" s="522"/>
      <c r="G137" s="333">
        <f t="shared" si="4"/>
        <v>2098.7599999999925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25">
      <c r="A138" s="329" t="s">
        <v>289</v>
      </c>
      <c r="B138" s="330">
        <v>2</v>
      </c>
      <c r="C138" s="298">
        <v>46308</v>
      </c>
      <c r="D138" s="299" t="s">
        <v>407</v>
      </c>
      <c r="E138" s="522">
        <v>14.36</v>
      </c>
      <c r="F138" s="522"/>
      <c r="G138" s="333">
        <f t="shared" si="4"/>
        <v>2298.7599999999925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25">
      <c r="A139" s="329" t="s">
        <v>289</v>
      </c>
      <c r="B139" s="330">
        <v>2</v>
      </c>
      <c r="C139" s="298">
        <v>46308</v>
      </c>
      <c r="D139" s="299" t="s">
        <v>301</v>
      </c>
      <c r="E139" s="522">
        <v>16.05</v>
      </c>
      <c r="F139" s="522"/>
      <c r="G139" s="333">
        <f t="shared" si="4"/>
        <v>2313.1199999999926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25">
      <c r="A140" s="329" t="s">
        <v>289</v>
      </c>
      <c r="B140" s="330">
        <v>6</v>
      </c>
      <c r="C140" s="298">
        <v>46308</v>
      </c>
      <c r="D140" s="299" t="s">
        <v>411</v>
      </c>
      <c r="E140" s="522">
        <v>-10</v>
      </c>
      <c r="F140" s="522"/>
      <c r="G140" s="333">
        <f t="shared" si="4"/>
        <v>2329.1699999999928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25">
      <c r="A141" s="329" t="s">
        <v>289</v>
      </c>
      <c r="B141" s="330">
        <v>5</v>
      </c>
      <c r="C141" s="298">
        <v>46308</v>
      </c>
      <c r="D141" s="299" t="s">
        <v>1103</v>
      </c>
      <c r="E141" s="522">
        <v>25</v>
      </c>
      <c r="F141" s="522"/>
      <c r="G141" s="333">
        <f t="shared" si="4"/>
        <v>2319.1699999999928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25">
      <c r="A142" s="329" t="s">
        <v>289</v>
      </c>
      <c r="B142" s="330">
        <v>2</v>
      </c>
      <c r="C142" s="298">
        <v>46308</v>
      </c>
      <c r="D142" s="299" t="s">
        <v>1102</v>
      </c>
      <c r="E142" s="522">
        <v>50</v>
      </c>
      <c r="F142" s="522"/>
      <c r="G142" s="333">
        <f t="shared" si="4"/>
        <v>2344.1699999999928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25">
      <c r="A143" s="329" t="s">
        <v>289</v>
      </c>
      <c r="B143" s="330">
        <v>6</v>
      </c>
      <c r="C143" s="298">
        <v>46308</v>
      </c>
      <c r="D143" s="299" t="s">
        <v>905</v>
      </c>
      <c r="E143" s="522">
        <v>-0.05</v>
      </c>
      <c r="F143" s="522"/>
      <c r="G143" s="333">
        <f t="shared" si="4"/>
        <v>2394.1699999999928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25">
      <c r="A144" s="329" t="s">
        <v>335</v>
      </c>
      <c r="B144" s="330" t="s">
        <v>335</v>
      </c>
      <c r="C144" s="298">
        <v>46308</v>
      </c>
      <c r="D144" s="299" t="s">
        <v>185</v>
      </c>
      <c r="E144" s="522">
        <v>63.68</v>
      </c>
      <c r="F144" s="522"/>
      <c r="G144" s="333">
        <f t="shared" si="4"/>
        <v>2394.1199999999926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25">
      <c r="A145" s="329" t="s">
        <v>294</v>
      </c>
      <c r="B145" s="330">
        <v>15</v>
      </c>
      <c r="C145" s="298">
        <v>46308</v>
      </c>
      <c r="D145" s="299" t="s">
        <v>185</v>
      </c>
      <c r="E145" s="522">
        <v>63.68</v>
      </c>
      <c r="F145" s="522"/>
      <c r="G145" s="333">
        <f t="shared" si="4"/>
        <v>2457.7999999999925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25">
      <c r="A146" s="329" t="s">
        <v>289</v>
      </c>
      <c r="B146" s="330">
        <v>6</v>
      </c>
      <c r="C146" s="298">
        <v>46307</v>
      </c>
      <c r="D146" s="299" t="s">
        <v>1100</v>
      </c>
      <c r="E146" s="522">
        <v>12.24</v>
      </c>
      <c r="F146" s="522"/>
      <c r="G146" s="333">
        <f t="shared" si="4"/>
        <v>2521.4799999999923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25">
      <c r="A147" s="329" t="s">
        <v>289</v>
      </c>
      <c r="B147" s="330">
        <v>1</v>
      </c>
      <c r="C147" s="298">
        <v>46306</v>
      </c>
      <c r="D147" s="299" t="s">
        <v>306</v>
      </c>
      <c r="E147" s="522">
        <v>102.88</v>
      </c>
      <c r="F147" s="522"/>
      <c r="G147" s="333">
        <f t="shared" si="4"/>
        <v>2533.7199999999921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25">
      <c r="A148" s="329" t="s">
        <v>294</v>
      </c>
      <c r="B148" s="330">
        <v>22</v>
      </c>
      <c r="C148" s="298">
        <v>46306</v>
      </c>
      <c r="D148" s="299" t="s">
        <v>351</v>
      </c>
      <c r="E148" s="522">
        <v>21.29</v>
      </c>
      <c r="F148" s="522"/>
      <c r="G148" s="333">
        <f t="shared" si="4"/>
        <v>2636.5999999999922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25">
      <c r="A149" s="329" t="s">
        <v>289</v>
      </c>
      <c r="B149" s="330">
        <v>8</v>
      </c>
      <c r="C149" s="298">
        <v>46306</v>
      </c>
      <c r="D149" s="299" t="s">
        <v>319</v>
      </c>
      <c r="E149" s="522">
        <v>25.43</v>
      </c>
      <c r="F149" s="522"/>
      <c r="G149" s="333">
        <f t="shared" si="4"/>
        <v>2657.8899999999921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25">
      <c r="A150" s="329" t="s">
        <v>289</v>
      </c>
      <c r="B150" s="330">
        <v>4</v>
      </c>
      <c r="C150" s="298">
        <v>46306</v>
      </c>
      <c r="D150" s="299" t="s">
        <v>430</v>
      </c>
      <c r="E150" s="522">
        <v>44.36</v>
      </c>
      <c r="F150" s="522"/>
      <c r="G150" s="333">
        <f t="shared" si="4"/>
        <v>2683.319999999992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25">
      <c r="A151" s="329" t="s">
        <v>289</v>
      </c>
      <c r="B151" s="330">
        <v>6</v>
      </c>
      <c r="C151" s="298">
        <v>46306</v>
      </c>
      <c r="D151" s="299" t="s">
        <v>1097</v>
      </c>
      <c r="E151" s="522">
        <v>53.86</v>
      </c>
      <c r="F151" s="522"/>
      <c r="G151" s="333">
        <f t="shared" si="4"/>
        <v>2727.6799999999921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25">
      <c r="A152" s="329" t="s">
        <v>289</v>
      </c>
      <c r="B152" s="330">
        <v>8</v>
      </c>
      <c r="C152" s="298">
        <v>46305</v>
      </c>
      <c r="D152" s="299" t="s">
        <v>310</v>
      </c>
      <c r="E152" s="522">
        <v>10.64</v>
      </c>
      <c r="F152" s="522"/>
      <c r="G152" s="333">
        <f t="shared" si="4"/>
        <v>2781.5399999999922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25">
      <c r="A153" s="329" t="s">
        <v>289</v>
      </c>
      <c r="B153" s="330">
        <v>1</v>
      </c>
      <c r="C153" s="298">
        <v>46305</v>
      </c>
      <c r="D153" s="299" t="s">
        <v>311</v>
      </c>
      <c r="E153" s="522">
        <v>158.04</v>
      </c>
      <c r="F153" s="522"/>
      <c r="G153" s="333">
        <f t="shared" si="4"/>
        <v>2792.1799999999921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25">
      <c r="A154" s="329" t="s">
        <v>289</v>
      </c>
      <c r="B154" s="330">
        <v>8</v>
      </c>
      <c r="C154" s="298">
        <v>46305</v>
      </c>
      <c r="D154" s="299" t="s">
        <v>1094</v>
      </c>
      <c r="E154" s="522">
        <v>21.75</v>
      </c>
      <c r="F154" s="522"/>
      <c r="G154" s="333">
        <f t="shared" si="4"/>
        <v>2950.2199999999921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25">
      <c r="A155" s="329" t="s">
        <v>289</v>
      </c>
      <c r="B155" s="330">
        <v>8</v>
      </c>
      <c r="C155" s="298">
        <v>46305</v>
      </c>
      <c r="D155" s="299" t="s">
        <v>304</v>
      </c>
      <c r="E155" s="522">
        <v>46.82</v>
      </c>
      <c r="F155" s="522"/>
      <c r="G155" s="333">
        <f t="shared" si="4"/>
        <v>2971.9699999999921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25">
      <c r="A156" s="329" t="s">
        <v>289</v>
      </c>
      <c r="B156" s="330">
        <v>2</v>
      </c>
      <c r="C156" s="298">
        <v>46305</v>
      </c>
      <c r="D156" s="299" t="s">
        <v>301</v>
      </c>
      <c r="E156" s="522">
        <v>25.4</v>
      </c>
      <c r="F156" s="522"/>
      <c r="G156" s="333">
        <f t="shared" si="4"/>
        <v>3018.7899999999922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25">
      <c r="A157" s="329" t="s">
        <v>289</v>
      </c>
      <c r="B157" s="330">
        <v>8</v>
      </c>
      <c r="C157" s="298">
        <v>46305</v>
      </c>
      <c r="D157" s="299" t="s">
        <v>1095</v>
      </c>
      <c r="E157" s="522">
        <v>19.95</v>
      </c>
      <c r="F157" s="522"/>
      <c r="G157" s="333">
        <f t="shared" si="4"/>
        <v>3044.1899999999923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25">
      <c r="A158" s="329" t="s">
        <v>289</v>
      </c>
      <c r="B158" s="330">
        <v>6</v>
      </c>
      <c r="C158" s="298">
        <v>46305</v>
      </c>
      <c r="D158" s="299" t="s">
        <v>1089</v>
      </c>
      <c r="E158" s="522">
        <v>65</v>
      </c>
      <c r="F158" s="522"/>
      <c r="G158" s="333">
        <f t="shared" si="4"/>
        <v>3064.1399999999921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25">
      <c r="A159" s="329" t="s">
        <v>289</v>
      </c>
      <c r="B159" s="330">
        <v>6</v>
      </c>
      <c r="C159" s="298">
        <v>46305</v>
      </c>
      <c r="D159" s="299" t="s">
        <v>1090</v>
      </c>
      <c r="E159" s="522">
        <v>50</v>
      </c>
      <c r="F159" s="522"/>
      <c r="G159" s="333">
        <f t="shared" si="4"/>
        <v>3129.1399999999921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25">
      <c r="A160" s="329" t="s">
        <v>289</v>
      </c>
      <c r="B160" s="330">
        <v>5</v>
      </c>
      <c r="C160" s="298">
        <v>46304</v>
      </c>
      <c r="D160" s="299" t="s">
        <v>852</v>
      </c>
      <c r="E160" s="522">
        <v>10.68</v>
      </c>
      <c r="F160" s="522"/>
      <c r="G160" s="333">
        <f t="shared" si="4"/>
        <v>3179.1399999999921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25">
      <c r="A161" s="329" t="s">
        <v>289</v>
      </c>
      <c r="B161" s="330">
        <v>2</v>
      </c>
      <c r="C161" s="298">
        <v>46304</v>
      </c>
      <c r="D161" s="299" t="s">
        <v>982</v>
      </c>
      <c r="E161" s="522">
        <v>55.4</v>
      </c>
      <c r="F161" s="522"/>
      <c r="G161" s="333">
        <f t="shared" si="4"/>
        <v>3189.819999999992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25">
      <c r="A162" s="329" t="s">
        <v>289</v>
      </c>
      <c r="B162" s="330">
        <v>2</v>
      </c>
      <c r="C162" s="298">
        <v>46304</v>
      </c>
      <c r="D162" s="299" t="s">
        <v>370</v>
      </c>
      <c r="E162" s="522">
        <v>25.07</v>
      </c>
      <c r="F162" s="522"/>
      <c r="G162" s="333">
        <f t="shared" si="4"/>
        <v>3245.2199999999921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25">
      <c r="A163" s="329" t="s">
        <v>289</v>
      </c>
      <c r="B163" s="330">
        <v>5</v>
      </c>
      <c r="C163" s="298">
        <v>46304</v>
      </c>
      <c r="D163" s="299" t="s">
        <v>1096</v>
      </c>
      <c r="E163" s="522">
        <v>22.66</v>
      </c>
      <c r="F163" s="522"/>
      <c r="G163" s="333">
        <f t="shared" si="4"/>
        <v>3270.2899999999922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25">
      <c r="A164" s="329" t="s">
        <v>289</v>
      </c>
      <c r="B164" s="330">
        <v>5</v>
      </c>
      <c r="C164" s="298">
        <v>46304</v>
      </c>
      <c r="D164" s="299" t="s">
        <v>1096</v>
      </c>
      <c r="E164" s="522">
        <v>11.36</v>
      </c>
      <c r="F164" s="522"/>
      <c r="G164" s="333">
        <f t="shared" si="4"/>
        <v>3292.9499999999921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25">
      <c r="A165" s="329" t="s">
        <v>294</v>
      </c>
      <c r="B165" s="330">
        <v>22</v>
      </c>
      <c r="C165" s="298">
        <v>46304</v>
      </c>
      <c r="D165" s="299" t="s">
        <v>906</v>
      </c>
      <c r="E165" s="522">
        <v>5.31</v>
      </c>
      <c r="F165" s="522"/>
      <c r="G165" s="333">
        <f t="shared" si="4"/>
        <v>3304.3099999999922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25">
      <c r="A166" s="329" t="s">
        <v>289</v>
      </c>
      <c r="B166" s="330">
        <v>3</v>
      </c>
      <c r="C166" s="298">
        <v>46304</v>
      </c>
      <c r="D166" s="299" t="s">
        <v>1001</v>
      </c>
      <c r="E166" s="522">
        <v>10</v>
      </c>
      <c r="F166" s="522"/>
      <c r="G166" s="333">
        <f t="shared" si="4"/>
        <v>3309.6199999999922</v>
      </c>
      <c r="H166" s="334" t="s">
        <v>298</v>
      </c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25">
      <c r="A167" s="329" t="s">
        <v>289</v>
      </c>
      <c r="B167" s="330">
        <v>2</v>
      </c>
      <c r="C167" s="298">
        <v>46304</v>
      </c>
      <c r="D167" s="299" t="s">
        <v>1001</v>
      </c>
      <c r="E167" s="522">
        <v>10</v>
      </c>
      <c r="F167" s="522"/>
      <c r="G167" s="333">
        <f t="shared" si="4"/>
        <v>3319.6199999999922</v>
      </c>
      <c r="H167" s="334" t="s">
        <v>298</v>
      </c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25">
      <c r="A168" s="329" t="s">
        <v>289</v>
      </c>
      <c r="B168" s="330">
        <v>4</v>
      </c>
      <c r="C168" s="298">
        <v>46303</v>
      </c>
      <c r="D168" s="299" t="s">
        <v>296</v>
      </c>
      <c r="E168" s="522">
        <v>40.69</v>
      </c>
      <c r="F168" s="522"/>
      <c r="G168" s="333">
        <f t="shared" si="4"/>
        <v>3329.6199999999922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25">
      <c r="A169" s="329" t="s">
        <v>289</v>
      </c>
      <c r="B169" s="330">
        <v>2</v>
      </c>
      <c r="C169" s="298">
        <v>46303</v>
      </c>
      <c r="D169" s="299" t="s">
        <v>357</v>
      </c>
      <c r="E169" s="522">
        <v>14.1</v>
      </c>
      <c r="F169" s="522"/>
      <c r="G169" s="333">
        <f t="shared" si="4"/>
        <v>3370.3099999999922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25">
      <c r="A170" s="329" t="s">
        <v>289</v>
      </c>
      <c r="B170" s="330">
        <v>6</v>
      </c>
      <c r="C170" s="298">
        <v>46303</v>
      </c>
      <c r="D170" s="299" t="s">
        <v>300</v>
      </c>
      <c r="E170" s="522">
        <v>53.07</v>
      </c>
      <c r="F170" s="522"/>
      <c r="G170" s="333">
        <f t="shared" si="4"/>
        <v>3384.4099999999921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25">
      <c r="A171" s="329" t="s">
        <v>289</v>
      </c>
      <c r="B171" s="330">
        <v>2</v>
      </c>
      <c r="C171" s="298">
        <v>46303</v>
      </c>
      <c r="D171" s="299" t="s">
        <v>357</v>
      </c>
      <c r="E171" s="522">
        <v>21.79</v>
      </c>
      <c r="F171" s="522"/>
      <c r="G171" s="333">
        <f t="shared" si="4"/>
        <v>3437.4799999999923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25">
      <c r="A172" s="329" t="s">
        <v>335</v>
      </c>
      <c r="B172" s="330" t="s">
        <v>335</v>
      </c>
      <c r="C172" s="298">
        <v>46303</v>
      </c>
      <c r="D172" s="299" t="s">
        <v>182</v>
      </c>
      <c r="E172" s="522">
        <v>79.209999999999994</v>
      </c>
      <c r="F172" s="522"/>
      <c r="G172" s="333">
        <f t="shared" si="4"/>
        <v>3459.2699999999923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25">
      <c r="A173" s="329" t="s">
        <v>289</v>
      </c>
      <c r="B173" s="330">
        <v>2</v>
      </c>
      <c r="C173" s="298">
        <v>46302</v>
      </c>
      <c r="D173" s="299" t="s">
        <v>301</v>
      </c>
      <c r="E173" s="522">
        <v>16.05</v>
      </c>
      <c r="F173" s="522"/>
      <c r="G173" s="333">
        <f t="shared" si="4"/>
        <v>3538.4799999999923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25">
      <c r="A174" s="329" t="s">
        <v>294</v>
      </c>
      <c r="B174" s="330">
        <v>13</v>
      </c>
      <c r="C174" s="298">
        <v>46302</v>
      </c>
      <c r="D174" s="299" t="s">
        <v>182</v>
      </c>
      <c r="E174" s="522">
        <v>360.28</v>
      </c>
      <c r="F174" s="522"/>
      <c r="G174" s="333">
        <f t="shared" ref="G174:G243" si="5">G175-E174+F174</f>
        <v>3554.5299999999925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25">
      <c r="A175" s="329" t="s">
        <v>294</v>
      </c>
      <c r="B175" s="330">
        <v>9</v>
      </c>
      <c r="C175" s="298">
        <v>46302</v>
      </c>
      <c r="D175" s="299" t="s">
        <v>58</v>
      </c>
      <c r="E175" s="522">
        <v>1231.68</v>
      </c>
      <c r="F175" s="522"/>
      <c r="G175" s="333">
        <f t="shared" si="5"/>
        <v>3914.8099999999922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25">
      <c r="A176" s="329" t="s">
        <v>289</v>
      </c>
      <c r="B176" s="330">
        <v>5</v>
      </c>
      <c r="C176" s="298">
        <v>46302</v>
      </c>
      <c r="D176" s="299" t="s">
        <v>1088</v>
      </c>
      <c r="E176" s="522">
        <v>102.95</v>
      </c>
      <c r="F176" s="522"/>
      <c r="G176" s="333">
        <f t="shared" si="5"/>
        <v>5146.4899999999925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25">
      <c r="A177" s="329" t="s">
        <v>289</v>
      </c>
      <c r="B177" s="330">
        <v>4</v>
      </c>
      <c r="C177" s="298">
        <v>46301</v>
      </c>
      <c r="D177" s="299" t="s">
        <v>310</v>
      </c>
      <c r="E177" s="522">
        <v>38.58</v>
      </c>
      <c r="F177" s="522"/>
      <c r="G177" s="333">
        <f t="shared" si="5"/>
        <v>5249.4399999999923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25">
      <c r="A178" s="329" t="s">
        <v>294</v>
      </c>
      <c r="B178" s="330">
        <v>16</v>
      </c>
      <c r="C178" s="298">
        <v>46301</v>
      </c>
      <c r="D178" s="299" t="s">
        <v>1093</v>
      </c>
      <c r="E178" s="522">
        <v>85</v>
      </c>
      <c r="F178" s="522"/>
      <c r="G178" s="333">
        <f t="shared" si="5"/>
        <v>5288.0199999999923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25">
      <c r="A179" s="329" t="s">
        <v>289</v>
      </c>
      <c r="B179" s="330">
        <v>6</v>
      </c>
      <c r="C179" s="298">
        <v>46301</v>
      </c>
      <c r="D179" s="299" t="s">
        <v>300</v>
      </c>
      <c r="E179" s="522">
        <v>28.73</v>
      </c>
      <c r="F179" s="522"/>
      <c r="G179" s="333">
        <f t="shared" si="5"/>
        <v>5373.0199999999923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25">
      <c r="A180" s="329" t="s">
        <v>294</v>
      </c>
      <c r="B180" s="330">
        <v>14</v>
      </c>
      <c r="C180" s="298">
        <v>46301</v>
      </c>
      <c r="D180" s="299" t="s">
        <v>365</v>
      </c>
      <c r="E180" s="522">
        <v>66.67</v>
      </c>
      <c r="F180" s="522"/>
      <c r="G180" s="333">
        <f t="shared" si="5"/>
        <v>5401.7499999999918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25">
      <c r="A181" s="329" t="s">
        <v>289</v>
      </c>
      <c r="B181" s="330">
        <v>2</v>
      </c>
      <c r="C181" s="298">
        <v>46301</v>
      </c>
      <c r="D181" s="299" t="s">
        <v>301</v>
      </c>
      <c r="E181" s="522">
        <v>16.05</v>
      </c>
      <c r="F181" s="522"/>
      <c r="G181" s="333">
        <f t="shared" si="5"/>
        <v>5468.4199999999919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25">
      <c r="A182" s="329" t="s">
        <v>289</v>
      </c>
      <c r="B182" s="330">
        <v>6</v>
      </c>
      <c r="C182" s="298">
        <v>46301</v>
      </c>
      <c r="D182" s="299" t="s">
        <v>396</v>
      </c>
      <c r="E182" s="522">
        <v>6.79</v>
      </c>
      <c r="F182" s="522"/>
      <c r="G182" s="333">
        <f t="shared" si="5"/>
        <v>5484.4699999999921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25">
      <c r="A183" s="329" t="s">
        <v>289</v>
      </c>
      <c r="B183" s="330">
        <v>1</v>
      </c>
      <c r="C183" s="298">
        <v>46300</v>
      </c>
      <c r="D183" s="299" t="s">
        <v>306</v>
      </c>
      <c r="E183" s="522">
        <v>160.1</v>
      </c>
      <c r="F183" s="522"/>
      <c r="G183" s="333">
        <f t="shared" si="5"/>
        <v>5491.259999999992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25">
      <c r="A184" s="329" t="s">
        <v>289</v>
      </c>
      <c r="B184" s="330">
        <v>4</v>
      </c>
      <c r="C184" s="298">
        <v>46300</v>
      </c>
      <c r="D184" s="299" t="s">
        <v>296</v>
      </c>
      <c r="E184" s="522">
        <v>77.569999999999993</v>
      </c>
      <c r="F184" s="522"/>
      <c r="G184" s="333">
        <f t="shared" si="5"/>
        <v>5651.3599999999924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25">
      <c r="A185" s="329" t="s">
        <v>294</v>
      </c>
      <c r="B185" s="330">
        <v>14</v>
      </c>
      <c r="C185" s="298">
        <v>46300</v>
      </c>
      <c r="D185" s="299" t="s">
        <v>366</v>
      </c>
      <c r="E185" s="522">
        <v>72.38</v>
      </c>
      <c r="F185" s="522"/>
      <c r="G185" s="333">
        <f t="shared" si="5"/>
        <v>5728.9299999999921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25">
      <c r="A186" s="329" t="s">
        <v>289</v>
      </c>
      <c r="B186" s="330">
        <v>6</v>
      </c>
      <c r="C186" s="298">
        <v>46300</v>
      </c>
      <c r="D186" s="299" t="s">
        <v>1091</v>
      </c>
      <c r="E186" s="522">
        <v>78.64</v>
      </c>
      <c r="F186" s="522"/>
      <c r="G186" s="333">
        <f t="shared" si="5"/>
        <v>5801.3099999999922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25">
      <c r="A187" s="329" t="s">
        <v>289</v>
      </c>
      <c r="B187" s="330">
        <v>5</v>
      </c>
      <c r="C187" s="298">
        <v>46300</v>
      </c>
      <c r="D187" s="299" t="s">
        <v>1086</v>
      </c>
      <c r="E187" s="522">
        <v>60</v>
      </c>
      <c r="F187" s="522"/>
      <c r="G187" s="333">
        <f t="shared" si="5"/>
        <v>5879.9499999999925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25">
      <c r="A188" s="329" t="s">
        <v>289</v>
      </c>
      <c r="B188" s="330">
        <v>6</v>
      </c>
      <c r="C188" s="298">
        <v>46300</v>
      </c>
      <c r="D188" s="299" t="s">
        <v>1081</v>
      </c>
      <c r="E188" s="522">
        <v>138.43</v>
      </c>
      <c r="F188" s="522"/>
      <c r="G188" s="333">
        <f t="shared" si="5"/>
        <v>5939.9499999999925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25">
      <c r="A189" s="329" t="s">
        <v>289</v>
      </c>
      <c r="B189" s="330">
        <v>5</v>
      </c>
      <c r="C189" s="298">
        <v>46300</v>
      </c>
      <c r="D189" s="299" t="s">
        <v>1033</v>
      </c>
      <c r="E189" s="522">
        <v>265</v>
      </c>
      <c r="F189" s="522"/>
      <c r="G189" s="333">
        <f t="shared" si="5"/>
        <v>6078.3799999999928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25">
      <c r="A190" s="329" t="s">
        <v>289</v>
      </c>
      <c r="B190" s="330">
        <v>6</v>
      </c>
      <c r="C190" s="298">
        <v>46300</v>
      </c>
      <c r="D190" s="299" t="s">
        <v>300</v>
      </c>
      <c r="E190" s="522">
        <v>29.78</v>
      </c>
      <c r="F190" s="522"/>
      <c r="G190" s="333">
        <f t="shared" si="5"/>
        <v>6343.3799999999928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25">
      <c r="A191" s="329" t="s">
        <v>287</v>
      </c>
      <c r="B191" s="330" t="s">
        <v>287</v>
      </c>
      <c r="C191" s="298">
        <v>46299</v>
      </c>
      <c r="D191" s="299" t="s">
        <v>843</v>
      </c>
      <c r="E191" s="522">
        <v>80.89</v>
      </c>
      <c r="F191" s="522">
        <v>80.89</v>
      </c>
      <c r="G191" s="333">
        <f t="shared" si="5"/>
        <v>6373.1599999999926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25">
      <c r="A192" s="329" t="s">
        <v>289</v>
      </c>
      <c r="B192" s="330">
        <v>5</v>
      </c>
      <c r="C192" s="298">
        <v>46299</v>
      </c>
      <c r="D192" s="299" t="s">
        <v>1082</v>
      </c>
      <c r="E192" s="522">
        <v>167.68</v>
      </c>
      <c r="F192" s="522"/>
      <c r="G192" s="333">
        <f t="shared" si="5"/>
        <v>6373.1599999999926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25">
      <c r="A193" s="329" t="s">
        <v>294</v>
      </c>
      <c r="B193" s="330">
        <v>17</v>
      </c>
      <c r="C193" s="298">
        <v>46299</v>
      </c>
      <c r="D193" s="299" t="s">
        <v>369</v>
      </c>
      <c r="E193" s="522">
        <v>99</v>
      </c>
      <c r="F193" s="522"/>
      <c r="G193" s="333">
        <f t="shared" si="5"/>
        <v>6540.8399999999929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25">
      <c r="A194" s="329" t="s">
        <v>289</v>
      </c>
      <c r="B194" s="330">
        <v>8</v>
      </c>
      <c r="C194" s="298">
        <v>46298</v>
      </c>
      <c r="D194" s="299" t="s">
        <v>1087</v>
      </c>
      <c r="E194" s="522">
        <v>83.15</v>
      </c>
      <c r="F194" s="522"/>
      <c r="G194" s="333">
        <f t="shared" si="5"/>
        <v>6639.8399999999929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25">
      <c r="A195" s="329" t="s">
        <v>289</v>
      </c>
      <c r="B195" s="330">
        <v>6</v>
      </c>
      <c r="C195" s="298">
        <v>46298</v>
      </c>
      <c r="D195" s="299" t="s">
        <v>339</v>
      </c>
      <c r="E195" s="522">
        <v>106.5</v>
      </c>
      <c r="F195" s="522"/>
      <c r="G195" s="333">
        <f t="shared" si="5"/>
        <v>6722.9899999999925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25">
      <c r="A196" s="329" t="s">
        <v>289</v>
      </c>
      <c r="B196" s="330">
        <v>4</v>
      </c>
      <c r="C196" s="298">
        <v>46298</v>
      </c>
      <c r="D196" s="299" t="s">
        <v>310</v>
      </c>
      <c r="E196" s="522">
        <v>33.82</v>
      </c>
      <c r="F196" s="522"/>
      <c r="G196" s="333">
        <f t="shared" si="5"/>
        <v>6829.4899999999925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25">
      <c r="A197" s="329" t="s">
        <v>289</v>
      </c>
      <c r="B197" s="330">
        <v>3</v>
      </c>
      <c r="C197" s="298">
        <v>46298</v>
      </c>
      <c r="D197" s="299" t="s">
        <v>310</v>
      </c>
      <c r="E197" s="522">
        <v>13.65</v>
      </c>
      <c r="F197" s="522"/>
      <c r="G197" s="333">
        <f t="shared" si="5"/>
        <v>6863.3099999999922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25">
      <c r="A198" s="329" t="s">
        <v>294</v>
      </c>
      <c r="B198" s="330">
        <v>22</v>
      </c>
      <c r="C198" s="298">
        <v>46298</v>
      </c>
      <c r="D198" s="299" t="s">
        <v>951</v>
      </c>
      <c r="E198" s="522">
        <v>12.77</v>
      </c>
      <c r="F198" s="522"/>
      <c r="G198" s="333">
        <f t="shared" si="5"/>
        <v>6876.9599999999919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25">
      <c r="A199" s="329" t="s">
        <v>289</v>
      </c>
      <c r="B199" s="330">
        <v>8</v>
      </c>
      <c r="C199" s="298">
        <v>46298</v>
      </c>
      <c r="D199" s="299" t="s">
        <v>1083</v>
      </c>
      <c r="E199" s="522">
        <v>114.82</v>
      </c>
      <c r="F199" s="522"/>
      <c r="G199" s="333">
        <f t="shared" si="5"/>
        <v>6889.7299999999923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25">
      <c r="A200" s="329" t="s">
        <v>289</v>
      </c>
      <c r="B200" s="330">
        <v>2</v>
      </c>
      <c r="C200" s="298">
        <v>46298</v>
      </c>
      <c r="D200" s="299" t="s">
        <v>385</v>
      </c>
      <c r="E200" s="522">
        <v>8.59</v>
      </c>
      <c r="F200" s="522"/>
      <c r="G200" s="333">
        <f t="shared" si="5"/>
        <v>7004.549999999992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25">
      <c r="A201" s="329" t="s">
        <v>289</v>
      </c>
      <c r="B201" s="330">
        <v>5</v>
      </c>
      <c r="C201" s="298">
        <v>46297</v>
      </c>
      <c r="D201" s="299" t="s">
        <v>1084</v>
      </c>
      <c r="E201" s="522">
        <v>14</v>
      </c>
      <c r="F201" s="522"/>
      <c r="G201" s="333">
        <f t="shared" si="5"/>
        <v>7013.1399999999921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25">
      <c r="A202" s="329" t="s">
        <v>289</v>
      </c>
      <c r="B202" s="330">
        <v>2</v>
      </c>
      <c r="C202" s="298">
        <v>46297</v>
      </c>
      <c r="D202" s="299" t="s">
        <v>324</v>
      </c>
      <c r="E202" s="522">
        <v>11.7</v>
      </c>
      <c r="F202" s="522"/>
      <c r="G202" s="333">
        <f t="shared" si="5"/>
        <v>7027.1399999999921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25">
      <c r="A203" s="329" t="s">
        <v>287</v>
      </c>
      <c r="B203" s="330" t="s">
        <v>287</v>
      </c>
      <c r="C203" s="298">
        <v>46297</v>
      </c>
      <c r="D203" s="299" t="s">
        <v>1085</v>
      </c>
      <c r="E203" s="522">
        <v>112.25</v>
      </c>
      <c r="F203" s="522">
        <v>112.25</v>
      </c>
      <c r="G203" s="333">
        <f t="shared" si="5"/>
        <v>7038.839999999992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25">
      <c r="A204" s="329" t="s">
        <v>289</v>
      </c>
      <c r="B204" s="330">
        <v>3</v>
      </c>
      <c r="C204" s="298">
        <v>46297</v>
      </c>
      <c r="D204" s="299" t="s">
        <v>350</v>
      </c>
      <c r="E204" s="522">
        <v>25</v>
      </c>
      <c r="F204" s="522"/>
      <c r="G204" s="333">
        <f t="shared" si="5"/>
        <v>7038.839999999992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25">
      <c r="A205" s="329" t="s">
        <v>289</v>
      </c>
      <c r="B205" s="330">
        <v>2</v>
      </c>
      <c r="C205" s="298">
        <v>46297</v>
      </c>
      <c r="D205" s="299" t="s">
        <v>1078</v>
      </c>
      <c r="E205" s="522">
        <v>30</v>
      </c>
      <c r="F205" s="522"/>
      <c r="G205" s="333">
        <f t="shared" si="5"/>
        <v>7063.839999999992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25">
      <c r="A206" s="329" t="s">
        <v>284</v>
      </c>
      <c r="B206" s="330">
        <v>37</v>
      </c>
      <c r="C206" s="298">
        <v>46297</v>
      </c>
      <c r="D206" s="299" t="s">
        <v>373</v>
      </c>
      <c r="E206" s="522">
        <v>50</v>
      </c>
      <c r="F206" s="522"/>
      <c r="G206" s="333">
        <f t="shared" si="5"/>
        <v>7093.839999999992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25">
      <c r="A207" s="329" t="s">
        <v>294</v>
      </c>
      <c r="B207" s="330">
        <v>22</v>
      </c>
      <c r="C207" s="298">
        <v>46297</v>
      </c>
      <c r="D207" s="299" t="s">
        <v>374</v>
      </c>
      <c r="E207" s="522">
        <v>6.37</v>
      </c>
      <c r="F207" s="522"/>
      <c r="G207" s="333">
        <f t="shared" si="5"/>
        <v>7143.839999999992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25">
      <c r="A208" s="329" t="s">
        <v>289</v>
      </c>
      <c r="B208" s="330">
        <v>2</v>
      </c>
      <c r="C208" s="298">
        <v>46296</v>
      </c>
      <c r="D208" s="299" t="s">
        <v>296</v>
      </c>
      <c r="E208" s="522">
        <v>17.84</v>
      </c>
      <c r="F208" s="522"/>
      <c r="G208" s="333">
        <f t="shared" si="5"/>
        <v>7150.2099999999919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25">
      <c r="A209" s="329" t="s">
        <v>289</v>
      </c>
      <c r="B209" s="330">
        <v>6</v>
      </c>
      <c r="C209" s="298">
        <v>46296</v>
      </c>
      <c r="D209" s="299" t="s">
        <v>359</v>
      </c>
      <c r="E209" s="522">
        <v>35</v>
      </c>
      <c r="F209" s="522"/>
      <c r="G209" s="333">
        <f t="shared" si="5"/>
        <v>7168.049999999992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25">
      <c r="A210" s="329" t="s">
        <v>335</v>
      </c>
      <c r="B210" s="330" t="s">
        <v>335</v>
      </c>
      <c r="C210" s="298">
        <v>46296</v>
      </c>
      <c r="D210" s="299" t="s">
        <v>458</v>
      </c>
      <c r="E210" s="522"/>
      <c r="F210" s="522">
        <v>200</v>
      </c>
      <c r="G210" s="333">
        <f t="shared" si="5"/>
        <v>7203.049999999992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25">
      <c r="A211" s="329" t="s">
        <v>291</v>
      </c>
      <c r="B211" s="330">
        <v>41</v>
      </c>
      <c r="C211" s="298">
        <v>46296</v>
      </c>
      <c r="D211" s="299" t="s">
        <v>1076</v>
      </c>
      <c r="E211" s="522"/>
      <c r="F211" s="522">
        <v>800</v>
      </c>
      <c r="G211" s="333">
        <f t="shared" si="5"/>
        <v>7003.049999999992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25">
      <c r="A212" s="329" t="s">
        <v>291</v>
      </c>
      <c r="B212" s="330">
        <v>39</v>
      </c>
      <c r="C212" s="298">
        <v>46296</v>
      </c>
      <c r="D212" s="299" t="s">
        <v>292</v>
      </c>
      <c r="E212" s="522"/>
      <c r="F212" s="522">
        <v>2765.54</v>
      </c>
      <c r="G212" s="333">
        <f t="shared" si="5"/>
        <v>6203.049999999992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25">
      <c r="A213" s="329" t="s">
        <v>291</v>
      </c>
      <c r="B213" s="330">
        <v>40</v>
      </c>
      <c r="C213" s="298">
        <v>46296</v>
      </c>
      <c r="D213" s="299" t="s">
        <v>316</v>
      </c>
      <c r="E213" s="522"/>
      <c r="F213" s="522">
        <v>837.18</v>
      </c>
      <c r="G213" s="333">
        <f t="shared" si="5"/>
        <v>3437.5099999999916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25">
      <c r="A214" s="329" t="s">
        <v>284</v>
      </c>
      <c r="B214" s="330">
        <v>37</v>
      </c>
      <c r="C214" s="298">
        <v>46295</v>
      </c>
      <c r="D214" s="299" t="s">
        <v>1080</v>
      </c>
      <c r="E214" s="522">
        <v>2768.7</v>
      </c>
      <c r="F214" s="522"/>
      <c r="G214" s="333">
        <f t="shared" si="5"/>
        <v>2600.3299999999917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25">
      <c r="A215" s="329" t="s">
        <v>286</v>
      </c>
      <c r="B215" s="330">
        <v>25</v>
      </c>
      <c r="C215" s="298">
        <v>46295</v>
      </c>
      <c r="D215" s="298" t="s">
        <v>204</v>
      </c>
      <c r="E215" s="331">
        <v>350</v>
      </c>
      <c r="F215" s="522"/>
      <c r="G215" s="333">
        <f t="shared" si="5"/>
        <v>5369.0299999999916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25">
      <c r="A216" s="329" t="s">
        <v>286</v>
      </c>
      <c r="B216" s="330">
        <v>26</v>
      </c>
      <c r="C216" s="298">
        <v>46295</v>
      </c>
      <c r="D216" s="298" t="s">
        <v>205</v>
      </c>
      <c r="E216" s="331">
        <v>320</v>
      </c>
      <c r="F216" s="522"/>
      <c r="G216" s="333">
        <f t="shared" si="5"/>
        <v>5719.0299999999916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25">
      <c r="A217" s="329" t="s">
        <v>286</v>
      </c>
      <c r="B217" s="330">
        <v>27</v>
      </c>
      <c r="C217" s="298">
        <v>46295</v>
      </c>
      <c r="D217" s="298" t="s">
        <v>206</v>
      </c>
      <c r="E217" s="331">
        <v>25</v>
      </c>
      <c r="F217" s="522"/>
      <c r="G217" s="333">
        <f t="shared" si="5"/>
        <v>6039.0299999999916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25">
      <c r="A218" s="329" t="s">
        <v>286</v>
      </c>
      <c r="B218" s="330">
        <v>28</v>
      </c>
      <c r="C218" s="298">
        <v>46295</v>
      </c>
      <c r="D218" s="298" t="s">
        <v>207</v>
      </c>
      <c r="E218" s="331">
        <v>25</v>
      </c>
      <c r="F218" s="522"/>
      <c r="G218" s="333">
        <f t="shared" si="5"/>
        <v>6064.0299999999916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25">
      <c r="A219" s="329" t="s">
        <v>286</v>
      </c>
      <c r="B219" s="330">
        <v>29</v>
      </c>
      <c r="C219" s="298">
        <v>46295</v>
      </c>
      <c r="D219" s="298" t="s">
        <v>208</v>
      </c>
      <c r="E219" s="331">
        <v>45</v>
      </c>
      <c r="F219" s="522"/>
      <c r="G219" s="333">
        <f t="shared" si="5"/>
        <v>6089.0299999999916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25">
      <c r="A220" s="329" t="s">
        <v>286</v>
      </c>
      <c r="B220" s="330">
        <v>30</v>
      </c>
      <c r="C220" s="298">
        <v>46295</v>
      </c>
      <c r="D220" s="298" t="s">
        <v>209</v>
      </c>
      <c r="E220" s="331">
        <v>400</v>
      </c>
      <c r="F220" s="522"/>
      <c r="G220" s="333">
        <f t="shared" si="5"/>
        <v>6134.0299999999916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25">
      <c r="A221" s="329" t="s">
        <v>286</v>
      </c>
      <c r="B221" s="330">
        <v>31</v>
      </c>
      <c r="C221" s="298">
        <v>46295</v>
      </c>
      <c r="D221" s="298" t="s">
        <v>210</v>
      </c>
      <c r="E221" s="331">
        <v>375</v>
      </c>
      <c r="F221" s="522"/>
      <c r="G221" s="333">
        <f t="shared" si="5"/>
        <v>6534.0299999999916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25">
      <c r="A222" s="329" t="s">
        <v>286</v>
      </c>
      <c r="B222" s="330">
        <v>32</v>
      </c>
      <c r="C222" s="298">
        <v>46295</v>
      </c>
      <c r="D222" s="298" t="s">
        <v>211</v>
      </c>
      <c r="E222" s="331">
        <v>100</v>
      </c>
      <c r="F222" s="522"/>
      <c r="G222" s="333">
        <f t="shared" si="5"/>
        <v>6909.0299999999916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25">
      <c r="A223" s="329" t="s">
        <v>286</v>
      </c>
      <c r="B223" s="330">
        <v>33</v>
      </c>
      <c r="C223" s="298">
        <v>46295</v>
      </c>
      <c r="D223" s="298" t="s">
        <v>212</v>
      </c>
      <c r="E223" s="331">
        <v>85</v>
      </c>
      <c r="F223" s="522"/>
      <c r="G223" s="333">
        <f t="shared" si="5"/>
        <v>7009.0299999999916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25">
      <c r="A224" s="329" t="s">
        <v>286</v>
      </c>
      <c r="B224" s="330">
        <v>34</v>
      </c>
      <c r="C224" s="298">
        <v>46295</v>
      </c>
      <c r="D224" s="298" t="s">
        <v>213</v>
      </c>
      <c r="E224" s="331">
        <v>230</v>
      </c>
      <c r="F224" s="522"/>
      <c r="G224" s="333">
        <f t="shared" si="5"/>
        <v>7094.0299999999916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25">
      <c r="A225" s="329" t="s">
        <v>286</v>
      </c>
      <c r="B225" s="330">
        <v>35</v>
      </c>
      <c r="C225" s="298">
        <v>46295</v>
      </c>
      <c r="D225" s="298" t="s">
        <v>214</v>
      </c>
      <c r="E225" s="331">
        <v>45</v>
      </c>
      <c r="F225" s="522"/>
      <c r="G225" s="333">
        <f t="shared" si="5"/>
        <v>7324.0299999999916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25">
      <c r="A226" s="329" t="s">
        <v>289</v>
      </c>
      <c r="B226" s="330">
        <v>2</v>
      </c>
      <c r="C226" s="298">
        <v>46295</v>
      </c>
      <c r="D226" s="298" t="s">
        <v>1079</v>
      </c>
      <c r="E226" s="522">
        <v>19.57</v>
      </c>
      <c r="F226" s="522"/>
      <c r="G226" s="333">
        <f t="shared" si="5"/>
        <v>7369.0299999999916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25">
      <c r="A227" s="329" t="s">
        <v>289</v>
      </c>
      <c r="B227" s="330">
        <v>5</v>
      </c>
      <c r="C227" s="298">
        <v>46295</v>
      </c>
      <c r="D227" s="298" t="s">
        <v>1077</v>
      </c>
      <c r="E227" s="522">
        <v>32.99</v>
      </c>
      <c r="F227" s="522"/>
      <c r="G227" s="333">
        <f t="shared" si="5"/>
        <v>7388.5999999999913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25">
      <c r="A228" s="329" t="s">
        <v>294</v>
      </c>
      <c r="B228" s="330">
        <v>10</v>
      </c>
      <c r="C228" s="298">
        <v>46295</v>
      </c>
      <c r="D228" s="298" t="s">
        <v>176</v>
      </c>
      <c r="E228" s="522">
        <v>17.899999999999999</v>
      </c>
      <c r="F228" s="522"/>
      <c r="G228" s="333">
        <f t="shared" si="5"/>
        <v>7421.5899999999911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25">
      <c r="A229" s="329" t="s">
        <v>289</v>
      </c>
      <c r="B229" s="330">
        <v>2</v>
      </c>
      <c r="C229" s="298">
        <v>46294</v>
      </c>
      <c r="D229" s="298" t="s">
        <v>334</v>
      </c>
      <c r="E229" s="522">
        <v>14.28</v>
      </c>
      <c r="F229" s="522"/>
      <c r="G229" s="333">
        <f t="shared" si="5"/>
        <v>7439.4899999999907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25">
      <c r="A230" s="329" t="s">
        <v>289</v>
      </c>
      <c r="B230" s="330">
        <v>6</v>
      </c>
      <c r="C230" s="298">
        <v>46294</v>
      </c>
      <c r="D230" s="298" t="s">
        <v>300</v>
      </c>
      <c r="E230" s="522">
        <v>34.49</v>
      </c>
      <c r="F230" s="522"/>
      <c r="G230" s="333">
        <f t="shared" si="5"/>
        <v>7453.7699999999904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25">
      <c r="A231" s="329" t="s">
        <v>291</v>
      </c>
      <c r="B231" s="330">
        <v>38</v>
      </c>
      <c r="C231" s="298">
        <v>46294</v>
      </c>
      <c r="D231" s="299" t="s">
        <v>293</v>
      </c>
      <c r="E231" s="522"/>
      <c r="F231" s="522">
        <v>4719.97</v>
      </c>
      <c r="G231" s="333">
        <f t="shared" si="5"/>
        <v>7488.2599999999902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25">
      <c r="A232" s="329" t="s">
        <v>294</v>
      </c>
      <c r="B232" s="330">
        <v>20</v>
      </c>
      <c r="C232" s="298">
        <v>46294</v>
      </c>
      <c r="D232" s="299" t="s">
        <v>193</v>
      </c>
      <c r="E232" s="522">
        <v>600</v>
      </c>
      <c r="F232" s="522"/>
      <c r="G232" s="333">
        <f t="shared" si="5"/>
        <v>2768.28999999999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25">
      <c r="A233" s="329" t="s">
        <v>289</v>
      </c>
      <c r="B233" s="330">
        <v>5</v>
      </c>
      <c r="C233" s="298">
        <v>46293</v>
      </c>
      <c r="D233" s="299" t="s">
        <v>1073</v>
      </c>
      <c r="E233" s="522">
        <v>785</v>
      </c>
      <c r="F233" s="522"/>
      <c r="G233" s="333">
        <f t="shared" si="5"/>
        <v>3368.28999999999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25">
      <c r="A234" s="329" t="s">
        <v>289</v>
      </c>
      <c r="B234" s="330">
        <v>4</v>
      </c>
      <c r="C234" s="298">
        <v>46293</v>
      </c>
      <c r="D234" s="299" t="s">
        <v>310</v>
      </c>
      <c r="E234" s="522">
        <v>47.75</v>
      </c>
      <c r="F234" s="522"/>
      <c r="G234" s="333">
        <f t="shared" si="5"/>
        <v>4153.28999999999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25">
      <c r="A235" s="329" t="s">
        <v>289</v>
      </c>
      <c r="B235" s="330">
        <v>4</v>
      </c>
      <c r="C235" s="298">
        <v>46293</v>
      </c>
      <c r="D235" s="299" t="s">
        <v>296</v>
      </c>
      <c r="E235" s="522">
        <v>91.28</v>
      </c>
      <c r="F235" s="522"/>
      <c r="G235" s="333">
        <f t="shared" si="5"/>
        <v>4201.03999999999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25">
      <c r="A236" s="329" t="s">
        <v>289</v>
      </c>
      <c r="B236" s="330">
        <v>3</v>
      </c>
      <c r="C236" s="298">
        <v>46293</v>
      </c>
      <c r="D236" s="299" t="s">
        <v>296</v>
      </c>
      <c r="E236" s="522">
        <v>3.49</v>
      </c>
      <c r="F236" s="522"/>
      <c r="G236" s="333">
        <f t="shared" si="5"/>
        <v>4292.3199999999897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25">
      <c r="A237" s="329" t="s">
        <v>289</v>
      </c>
      <c r="B237" s="330">
        <v>6</v>
      </c>
      <c r="C237" s="298">
        <v>46293</v>
      </c>
      <c r="D237" s="299" t="s">
        <v>1075</v>
      </c>
      <c r="E237" s="522">
        <v>260.32</v>
      </c>
      <c r="F237" s="522"/>
      <c r="G237" s="333">
        <f t="shared" si="5"/>
        <v>4295.8099999999895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25">
      <c r="A238" s="329" t="s">
        <v>289</v>
      </c>
      <c r="B238" s="330">
        <v>3</v>
      </c>
      <c r="C238" s="298">
        <v>46292</v>
      </c>
      <c r="D238" s="299" t="s">
        <v>981</v>
      </c>
      <c r="E238" s="522">
        <v>9.35</v>
      </c>
      <c r="F238" s="522"/>
      <c r="G238" s="333">
        <f t="shared" si="5"/>
        <v>4556.1299999999892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25">
      <c r="A239" s="329" t="s">
        <v>289</v>
      </c>
      <c r="B239" s="330">
        <v>8</v>
      </c>
      <c r="C239" s="298">
        <v>46291</v>
      </c>
      <c r="D239" s="299" t="s">
        <v>1072</v>
      </c>
      <c r="E239" s="522">
        <v>46.73</v>
      </c>
      <c r="F239" s="522"/>
      <c r="G239" s="333">
        <f t="shared" si="5"/>
        <v>4565.4799999999896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25">
      <c r="A240" s="329" t="s">
        <v>289</v>
      </c>
      <c r="B240" s="330">
        <v>5</v>
      </c>
      <c r="C240" s="298">
        <v>46291</v>
      </c>
      <c r="D240" s="299" t="s">
        <v>428</v>
      </c>
      <c r="E240" s="522">
        <v>102.95</v>
      </c>
      <c r="F240" s="522"/>
      <c r="G240" s="333">
        <f t="shared" si="5"/>
        <v>4612.2099999999891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25">
      <c r="A241" s="329" t="s">
        <v>289</v>
      </c>
      <c r="B241" s="330">
        <v>8</v>
      </c>
      <c r="C241" s="298">
        <v>46291</v>
      </c>
      <c r="D241" s="299" t="s">
        <v>319</v>
      </c>
      <c r="E241" s="522">
        <v>53.4</v>
      </c>
      <c r="F241" s="522"/>
      <c r="G241" s="333">
        <f t="shared" si="5"/>
        <v>4715.1599999999889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25">
      <c r="A242" s="329" t="s">
        <v>289</v>
      </c>
      <c r="B242" s="330">
        <v>2</v>
      </c>
      <c r="C242" s="298">
        <v>46290</v>
      </c>
      <c r="D242" s="299" t="s">
        <v>326</v>
      </c>
      <c r="E242" s="522">
        <v>17.72</v>
      </c>
      <c r="F242" s="522"/>
      <c r="G242" s="333">
        <f t="shared" si="5"/>
        <v>4768.5599999999886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25">
      <c r="A243" s="329" t="s">
        <v>289</v>
      </c>
      <c r="B243" s="330">
        <v>4</v>
      </c>
      <c r="C243" s="298">
        <v>46290</v>
      </c>
      <c r="D243" s="299" t="s">
        <v>296</v>
      </c>
      <c r="E243" s="522">
        <v>42.12</v>
      </c>
      <c r="F243" s="522"/>
      <c r="G243" s="333">
        <f t="shared" si="5"/>
        <v>4786.2799999999888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25">
      <c r="A244" s="329" t="s">
        <v>289</v>
      </c>
      <c r="B244" s="330">
        <v>2</v>
      </c>
      <c r="C244" s="298">
        <v>46290</v>
      </c>
      <c r="D244" s="299" t="s">
        <v>296</v>
      </c>
      <c r="E244" s="522">
        <v>17.84</v>
      </c>
      <c r="F244" s="522"/>
      <c r="G244" s="333">
        <f t="shared" ref="G244:G288" si="6">G245-E244+F244</f>
        <v>4828.3999999999887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25">
      <c r="A245" s="329" t="s">
        <v>294</v>
      </c>
      <c r="B245" s="330">
        <v>12</v>
      </c>
      <c r="C245" s="298">
        <v>46290</v>
      </c>
      <c r="D245" s="299" t="s">
        <v>314</v>
      </c>
      <c r="E245" s="522">
        <v>204.48</v>
      </c>
      <c r="F245" s="522"/>
      <c r="G245" s="333">
        <f t="shared" si="6"/>
        <v>4846.2399999999889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25">
      <c r="A246" s="329" t="s">
        <v>289</v>
      </c>
      <c r="B246" s="330">
        <v>3</v>
      </c>
      <c r="C246" s="298">
        <v>46290</v>
      </c>
      <c r="D246" s="299" t="s">
        <v>1038</v>
      </c>
      <c r="E246" s="522">
        <v>6</v>
      </c>
      <c r="F246" s="522"/>
      <c r="G246" s="333">
        <f t="shared" si="6"/>
        <v>5050.7199999999884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25">
      <c r="A247" s="329" t="s">
        <v>289</v>
      </c>
      <c r="B247" s="330">
        <v>2</v>
      </c>
      <c r="C247" s="298">
        <v>46290</v>
      </c>
      <c r="D247" s="299" t="s">
        <v>370</v>
      </c>
      <c r="E247" s="522">
        <v>18.16</v>
      </c>
      <c r="F247" s="522"/>
      <c r="G247" s="333">
        <f t="shared" si="6"/>
        <v>5056.7199999999884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25">
      <c r="A248" s="329" t="s">
        <v>289</v>
      </c>
      <c r="B248" s="330">
        <v>5</v>
      </c>
      <c r="C248" s="298">
        <v>46290</v>
      </c>
      <c r="D248" s="299" t="s">
        <v>1038</v>
      </c>
      <c r="E248" s="522">
        <v>28.83</v>
      </c>
      <c r="F248" s="522"/>
      <c r="G248" s="333">
        <f t="shared" si="6"/>
        <v>5074.8799999999883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25">
      <c r="A249" s="329" t="s">
        <v>289</v>
      </c>
      <c r="B249" s="330">
        <v>3</v>
      </c>
      <c r="C249" s="298">
        <v>46289</v>
      </c>
      <c r="D249" s="299" t="s">
        <v>1066</v>
      </c>
      <c r="E249" s="522">
        <v>-33.75</v>
      </c>
      <c r="F249" s="522"/>
      <c r="G249" s="333">
        <f t="shared" si="6"/>
        <v>5103.7099999999882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25">
      <c r="A250" s="329" t="s">
        <v>289</v>
      </c>
      <c r="B250" s="330">
        <v>2</v>
      </c>
      <c r="C250" s="298">
        <v>46289</v>
      </c>
      <c r="D250" s="299" t="s">
        <v>357</v>
      </c>
      <c r="E250" s="522">
        <v>18.760000000000002</v>
      </c>
      <c r="F250" s="522"/>
      <c r="G250" s="333">
        <f t="shared" si="6"/>
        <v>5069.9599999999882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25">
      <c r="A251" s="329" t="s">
        <v>289</v>
      </c>
      <c r="B251" s="330">
        <v>6</v>
      </c>
      <c r="C251" s="298">
        <v>46289</v>
      </c>
      <c r="D251" s="299" t="s">
        <v>1069</v>
      </c>
      <c r="E251" s="522">
        <v>40.450000000000003</v>
      </c>
      <c r="F251" s="522"/>
      <c r="G251" s="333">
        <f t="shared" si="6"/>
        <v>5088.7199999999884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25">
      <c r="A252" s="329" t="s">
        <v>289</v>
      </c>
      <c r="B252" s="330">
        <v>6</v>
      </c>
      <c r="C252" s="298">
        <v>46288</v>
      </c>
      <c r="D252" s="299" t="s">
        <v>1067</v>
      </c>
      <c r="E252" s="522">
        <v>25</v>
      </c>
      <c r="F252" s="522"/>
      <c r="G252" s="333">
        <f t="shared" si="6"/>
        <v>5129.1699999999882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25">
      <c r="A253" s="329" t="s">
        <v>289</v>
      </c>
      <c r="B253" s="330">
        <v>2</v>
      </c>
      <c r="C253" s="298">
        <v>46288</v>
      </c>
      <c r="D253" s="299" t="s">
        <v>363</v>
      </c>
      <c r="E253" s="522">
        <v>28.46</v>
      </c>
      <c r="F253" s="522"/>
      <c r="G253" s="333">
        <f t="shared" si="6"/>
        <v>5154.1699999999882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25">
      <c r="A254" s="329" t="s">
        <v>294</v>
      </c>
      <c r="B254" s="330">
        <v>42</v>
      </c>
      <c r="C254" s="298">
        <v>46288</v>
      </c>
      <c r="D254" s="299" t="s">
        <v>200</v>
      </c>
      <c r="E254" s="522">
        <v>59</v>
      </c>
      <c r="F254" s="522"/>
      <c r="G254" s="333">
        <f t="shared" si="6"/>
        <v>5182.6299999999883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25">
      <c r="A255" s="329" t="s">
        <v>294</v>
      </c>
      <c r="B255" s="330">
        <v>43</v>
      </c>
      <c r="C255" s="298">
        <v>46288</v>
      </c>
      <c r="D255" s="299" t="s">
        <v>201</v>
      </c>
      <c r="E255" s="522">
        <v>42.84</v>
      </c>
      <c r="F255" s="522"/>
      <c r="G255" s="333">
        <f t="shared" si="6"/>
        <v>5241.6299999999883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25">
      <c r="A256" s="329" t="s">
        <v>289</v>
      </c>
      <c r="B256" s="330">
        <v>8</v>
      </c>
      <c r="C256" s="298">
        <v>46288</v>
      </c>
      <c r="D256" s="299" t="s">
        <v>1070</v>
      </c>
      <c r="E256" s="522">
        <v>38.25</v>
      </c>
      <c r="F256" s="522"/>
      <c r="G256" s="333">
        <f t="shared" si="6"/>
        <v>5284.4699999999884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25">
      <c r="A257" s="329" t="s">
        <v>289</v>
      </c>
      <c r="B257" s="330">
        <v>2</v>
      </c>
      <c r="C257" s="298">
        <v>46288</v>
      </c>
      <c r="D257" s="299" t="s">
        <v>308</v>
      </c>
      <c r="E257" s="522">
        <v>117.74</v>
      </c>
      <c r="F257" s="522"/>
      <c r="G257" s="333">
        <f t="shared" si="6"/>
        <v>5322.7199999999884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25">
      <c r="A258" s="329" t="s">
        <v>289</v>
      </c>
      <c r="B258" s="330">
        <v>3</v>
      </c>
      <c r="C258" s="298">
        <v>46287</v>
      </c>
      <c r="D258" s="299" t="s">
        <v>1068</v>
      </c>
      <c r="E258" s="522">
        <v>58</v>
      </c>
      <c r="F258" s="522"/>
      <c r="G258" s="333">
        <f t="shared" si="6"/>
        <v>5440.4599999999882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25">
      <c r="A259" s="329" t="s">
        <v>289</v>
      </c>
      <c r="B259" s="330">
        <v>6</v>
      </c>
      <c r="C259" s="298">
        <v>46287</v>
      </c>
      <c r="D259" s="299" t="s">
        <v>1071</v>
      </c>
      <c r="E259" s="522">
        <v>50</v>
      </c>
      <c r="F259" s="522"/>
      <c r="G259" s="333">
        <f t="shared" si="6"/>
        <v>5498.4599999999882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25">
      <c r="A260" s="329" t="s">
        <v>289</v>
      </c>
      <c r="B260" s="330">
        <v>2</v>
      </c>
      <c r="C260" s="298">
        <v>46287</v>
      </c>
      <c r="D260" s="299" t="s">
        <v>426</v>
      </c>
      <c r="E260" s="522">
        <v>-12</v>
      </c>
      <c r="F260" s="522"/>
      <c r="G260" s="333">
        <f t="shared" si="6"/>
        <v>5548.4599999999882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25">
      <c r="A261" s="329" t="s">
        <v>289</v>
      </c>
      <c r="B261" s="330">
        <v>1</v>
      </c>
      <c r="C261" s="298">
        <v>46287</v>
      </c>
      <c r="D261" s="299" t="s">
        <v>306</v>
      </c>
      <c r="E261" s="522">
        <v>58.63</v>
      </c>
      <c r="F261" s="522"/>
      <c r="G261" s="333">
        <f t="shared" si="6"/>
        <v>5536.4599999999882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25">
      <c r="A262" s="329" t="s">
        <v>294</v>
      </c>
      <c r="B262" s="330">
        <v>24</v>
      </c>
      <c r="C262" s="298">
        <v>46287</v>
      </c>
      <c r="D262" s="299" t="s">
        <v>858</v>
      </c>
      <c r="E262" s="522">
        <v>88.17</v>
      </c>
      <c r="F262" s="522"/>
      <c r="G262" s="333">
        <f t="shared" si="6"/>
        <v>5595.0899999999883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25">
      <c r="A263" s="329" t="s">
        <v>289</v>
      </c>
      <c r="B263" s="330">
        <v>2</v>
      </c>
      <c r="C263" s="298">
        <v>46287</v>
      </c>
      <c r="D263" s="299" t="s">
        <v>296</v>
      </c>
      <c r="E263" s="522">
        <v>11.71</v>
      </c>
      <c r="F263" s="522"/>
      <c r="G263" s="333">
        <f t="shared" si="6"/>
        <v>5683.2599999999884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25">
      <c r="A264" s="329" t="s">
        <v>289</v>
      </c>
      <c r="B264" s="330">
        <v>4</v>
      </c>
      <c r="C264" s="298">
        <v>46287</v>
      </c>
      <c r="D264" s="299" t="s">
        <v>296</v>
      </c>
      <c r="E264" s="522">
        <v>46.45</v>
      </c>
      <c r="F264" s="522"/>
      <c r="G264" s="333">
        <f t="shared" si="6"/>
        <v>5694.9699999999884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25">
      <c r="A265" s="329" t="s">
        <v>289</v>
      </c>
      <c r="B265" s="330">
        <v>7</v>
      </c>
      <c r="C265" s="298">
        <v>46287</v>
      </c>
      <c r="D265" s="299" t="s">
        <v>320</v>
      </c>
      <c r="E265" s="522">
        <v>20.75</v>
      </c>
      <c r="F265" s="522"/>
      <c r="G265" s="333">
        <f t="shared" si="6"/>
        <v>5741.4199999999882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25">
      <c r="A266" s="329" t="s">
        <v>289</v>
      </c>
      <c r="B266" s="330">
        <v>8</v>
      </c>
      <c r="C266" s="298">
        <v>46287</v>
      </c>
      <c r="D266" s="299" t="s">
        <v>308</v>
      </c>
      <c r="E266" s="522">
        <v>71.75</v>
      </c>
      <c r="F266" s="522"/>
      <c r="G266" s="333">
        <f t="shared" si="6"/>
        <v>5762.1699999999882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25">
      <c r="A267" s="329" t="s">
        <v>289</v>
      </c>
      <c r="B267" s="330">
        <v>6</v>
      </c>
      <c r="C267" s="298">
        <v>46286</v>
      </c>
      <c r="D267" s="299" t="s">
        <v>300</v>
      </c>
      <c r="E267" s="522">
        <v>16.14</v>
      </c>
      <c r="F267" s="522"/>
      <c r="G267" s="333">
        <f t="shared" si="6"/>
        <v>5833.9199999999882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25">
      <c r="A268" s="329" t="s">
        <v>289</v>
      </c>
      <c r="B268" s="330">
        <v>6</v>
      </c>
      <c r="C268" s="298">
        <v>46286</v>
      </c>
      <c r="D268" s="299" t="s">
        <v>300</v>
      </c>
      <c r="E268" s="522">
        <v>32.97</v>
      </c>
      <c r="F268" s="522"/>
      <c r="G268" s="333">
        <f t="shared" si="6"/>
        <v>5850.0599999999886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25">
      <c r="A269" s="329" t="s">
        <v>294</v>
      </c>
      <c r="B269" s="330">
        <v>22</v>
      </c>
      <c r="C269" s="298">
        <v>46286</v>
      </c>
      <c r="D269" s="299" t="s">
        <v>323</v>
      </c>
      <c r="E269" s="522">
        <v>23.42</v>
      </c>
      <c r="F269" s="522"/>
      <c r="G269" s="333">
        <f t="shared" si="6"/>
        <v>5883.0299999999888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25">
      <c r="A270" s="329" t="s">
        <v>289</v>
      </c>
      <c r="B270" s="330">
        <v>3</v>
      </c>
      <c r="C270" s="298">
        <v>46286</v>
      </c>
      <c r="D270" s="299" t="s">
        <v>310</v>
      </c>
      <c r="E270" s="522">
        <v>5.86</v>
      </c>
      <c r="F270" s="522"/>
      <c r="G270" s="333">
        <f t="shared" si="6"/>
        <v>5906.4499999999889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25">
      <c r="A271" s="329" t="s">
        <v>289</v>
      </c>
      <c r="B271" s="330">
        <v>4</v>
      </c>
      <c r="C271" s="298">
        <v>46286</v>
      </c>
      <c r="D271" s="299" t="s">
        <v>310</v>
      </c>
      <c r="E271" s="522">
        <v>51.5</v>
      </c>
      <c r="F271" s="522"/>
      <c r="G271" s="333">
        <f t="shared" si="6"/>
        <v>5912.3099999999886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25">
      <c r="A272" s="329" t="s">
        <v>289</v>
      </c>
      <c r="B272" s="330">
        <v>6</v>
      </c>
      <c r="C272" s="298">
        <v>46286</v>
      </c>
      <c r="D272" s="299" t="s">
        <v>829</v>
      </c>
      <c r="E272" s="522">
        <v>25</v>
      </c>
      <c r="F272" s="522"/>
      <c r="G272" s="333">
        <f t="shared" si="6"/>
        <v>5963.8099999999886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25">
      <c r="A273" s="329" t="s">
        <v>289</v>
      </c>
      <c r="B273" s="330">
        <v>1</v>
      </c>
      <c r="C273" s="298">
        <v>46285</v>
      </c>
      <c r="D273" s="299" t="s">
        <v>311</v>
      </c>
      <c r="E273" s="522">
        <v>187.63</v>
      </c>
      <c r="F273" s="522"/>
      <c r="G273" s="333">
        <f t="shared" si="6"/>
        <v>5988.8099999999886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25">
      <c r="A274" s="329" t="s">
        <v>289</v>
      </c>
      <c r="B274" s="330">
        <v>2</v>
      </c>
      <c r="C274" s="298">
        <v>46285</v>
      </c>
      <c r="D274" s="299" t="s">
        <v>334</v>
      </c>
      <c r="E274" s="522">
        <v>20.38</v>
      </c>
      <c r="F274" s="522"/>
      <c r="G274" s="333">
        <f t="shared" si="6"/>
        <v>6176.4399999999887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25">
      <c r="A275" s="329" t="s">
        <v>289</v>
      </c>
      <c r="B275" s="330">
        <v>2</v>
      </c>
      <c r="C275" s="298">
        <v>46285</v>
      </c>
      <c r="D275" s="299" t="s">
        <v>357</v>
      </c>
      <c r="E275" s="522">
        <v>10.050000000000001</v>
      </c>
      <c r="F275" s="522"/>
      <c r="G275" s="333">
        <f t="shared" si="6"/>
        <v>6196.8199999999888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25">
      <c r="A276" s="329" t="s">
        <v>289</v>
      </c>
      <c r="B276" s="330">
        <v>6</v>
      </c>
      <c r="C276" s="298">
        <v>46285</v>
      </c>
      <c r="D276" s="299" t="s">
        <v>300</v>
      </c>
      <c r="E276" s="522">
        <v>10.64</v>
      </c>
      <c r="F276" s="522"/>
      <c r="G276" s="333">
        <f t="shared" si="6"/>
        <v>6206.869999999989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25">
      <c r="A277" s="329" t="s">
        <v>289</v>
      </c>
      <c r="B277" s="330">
        <v>2</v>
      </c>
      <c r="C277" s="298">
        <v>46284</v>
      </c>
      <c r="D277" s="299" t="s">
        <v>982</v>
      </c>
      <c r="E277" s="522">
        <v>64.599999999999994</v>
      </c>
      <c r="F277" s="522"/>
      <c r="G277" s="333">
        <f t="shared" si="6"/>
        <v>6217.5099999999893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25">
      <c r="A278" s="329" t="s">
        <v>289</v>
      </c>
      <c r="B278" s="330">
        <v>3</v>
      </c>
      <c r="C278" s="298">
        <v>46284</v>
      </c>
      <c r="D278" s="299" t="s">
        <v>334</v>
      </c>
      <c r="E278" s="522">
        <v>9.1300000000000008</v>
      </c>
      <c r="F278" s="522"/>
      <c r="G278" s="333">
        <f t="shared" si="6"/>
        <v>6282.1099999999897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25">
      <c r="A279" s="329" t="s">
        <v>289</v>
      </c>
      <c r="B279" s="330">
        <v>4</v>
      </c>
      <c r="C279" s="298">
        <v>46284</v>
      </c>
      <c r="D279" s="299" t="s">
        <v>334</v>
      </c>
      <c r="E279" s="522">
        <v>93.73</v>
      </c>
      <c r="F279" s="522"/>
      <c r="G279" s="333">
        <f t="shared" si="6"/>
        <v>6291.2399999999898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25">
      <c r="A280" s="329" t="s">
        <v>294</v>
      </c>
      <c r="B280" s="330">
        <v>22</v>
      </c>
      <c r="C280" s="298">
        <v>46284</v>
      </c>
      <c r="D280" s="299" t="s">
        <v>328</v>
      </c>
      <c r="E280" s="522">
        <v>7.46</v>
      </c>
      <c r="F280" s="522"/>
      <c r="G280" s="333">
        <f t="shared" si="6"/>
        <v>6384.9699999999893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25">
      <c r="A281" s="329" t="s">
        <v>289</v>
      </c>
      <c r="B281" s="330">
        <v>5</v>
      </c>
      <c r="C281" s="298">
        <v>46283</v>
      </c>
      <c r="D281" s="299" t="s">
        <v>1065</v>
      </c>
      <c r="E281" s="522">
        <v>22.66</v>
      </c>
      <c r="F281" s="522"/>
      <c r="G281" s="333">
        <f t="shared" si="6"/>
        <v>6392.4299999999894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25">
      <c r="A282" s="329" t="s">
        <v>289</v>
      </c>
      <c r="B282" s="330">
        <v>6</v>
      </c>
      <c r="C282" s="298">
        <v>46283</v>
      </c>
      <c r="D282" s="299" t="s">
        <v>1064</v>
      </c>
      <c r="E282" s="522">
        <v>20</v>
      </c>
      <c r="F282" s="522"/>
      <c r="G282" s="333">
        <f t="shared" si="6"/>
        <v>6415.0899999999892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25">
      <c r="A283" s="329" t="s">
        <v>289</v>
      </c>
      <c r="B283" s="330">
        <v>8</v>
      </c>
      <c r="C283" s="298">
        <v>46283</v>
      </c>
      <c r="D283" s="299" t="s">
        <v>319</v>
      </c>
      <c r="E283" s="522">
        <v>7.33</v>
      </c>
      <c r="F283" s="522"/>
      <c r="G283" s="333">
        <f t="shared" si="6"/>
        <v>6435.0899999999892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25">
      <c r="A284" s="329" t="s">
        <v>294</v>
      </c>
      <c r="B284" s="330">
        <v>22</v>
      </c>
      <c r="C284" s="298">
        <v>46283</v>
      </c>
      <c r="D284" s="299" t="s">
        <v>928</v>
      </c>
      <c r="E284" s="522">
        <v>13.84</v>
      </c>
      <c r="F284" s="522"/>
      <c r="G284" s="333">
        <f t="shared" si="6"/>
        <v>6442.4199999999892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25">
      <c r="A285" s="329" t="s">
        <v>289</v>
      </c>
      <c r="B285" s="330">
        <v>6</v>
      </c>
      <c r="C285" s="298">
        <v>46283</v>
      </c>
      <c r="D285" s="299" t="s">
        <v>1062</v>
      </c>
      <c r="E285" s="522">
        <v>9</v>
      </c>
      <c r="F285" s="522"/>
      <c r="G285" s="333">
        <f t="shared" si="6"/>
        <v>6456.2599999999893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25">
      <c r="A286" s="329" t="s">
        <v>294</v>
      </c>
      <c r="B286" s="330">
        <v>22</v>
      </c>
      <c r="C286" s="298">
        <v>46283</v>
      </c>
      <c r="D286" s="299" t="s">
        <v>833</v>
      </c>
      <c r="E286" s="522">
        <v>10.64</v>
      </c>
      <c r="F286" s="522"/>
      <c r="G286" s="333">
        <f t="shared" si="6"/>
        <v>6465.2599999999893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25">
      <c r="A287" s="329" t="s">
        <v>289</v>
      </c>
      <c r="B287" s="330">
        <v>5</v>
      </c>
      <c r="C287" s="298">
        <v>46283</v>
      </c>
      <c r="D287" s="299" t="s">
        <v>1063</v>
      </c>
      <c r="E287" s="522">
        <v>37.99</v>
      </c>
      <c r="F287" s="522"/>
      <c r="G287" s="333">
        <f t="shared" si="6"/>
        <v>6475.8999999999896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25">
      <c r="A288" s="329" t="s">
        <v>294</v>
      </c>
      <c r="B288" s="330">
        <v>21</v>
      </c>
      <c r="C288" s="298">
        <v>46282</v>
      </c>
      <c r="D288" s="299" t="s">
        <v>194</v>
      </c>
      <c r="E288" s="522">
        <v>81</v>
      </c>
      <c r="F288" s="522"/>
      <c r="G288" s="333">
        <f t="shared" si="6"/>
        <v>6513.8899999999894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25">
      <c r="A289" s="329" t="s">
        <v>294</v>
      </c>
      <c r="B289" s="330">
        <v>17</v>
      </c>
      <c r="C289" s="298">
        <v>46282</v>
      </c>
      <c r="D289" s="299" t="s">
        <v>188</v>
      </c>
      <c r="E289" s="522">
        <v>42.65</v>
      </c>
      <c r="F289" s="522"/>
      <c r="G289" s="333">
        <f t="shared" ref="G289:G302" si="7">G290-E289+F289</f>
        <v>6594.8899999999894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25">
      <c r="A290" s="329" t="s">
        <v>294</v>
      </c>
      <c r="B290" s="330">
        <v>23</v>
      </c>
      <c r="C290" s="298">
        <v>46282</v>
      </c>
      <c r="D290" s="299" t="s">
        <v>63</v>
      </c>
      <c r="E290" s="522">
        <v>529.46</v>
      </c>
      <c r="F290" s="522"/>
      <c r="G290" s="333">
        <f t="shared" si="7"/>
        <v>6637.539999999989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25">
      <c r="A291" s="329" t="s">
        <v>294</v>
      </c>
      <c r="B291" s="330">
        <v>43</v>
      </c>
      <c r="C291" s="298">
        <v>46282</v>
      </c>
      <c r="D291" s="299" t="s">
        <v>333</v>
      </c>
      <c r="E291" s="522">
        <v>22.35</v>
      </c>
      <c r="F291" s="522"/>
      <c r="G291" s="333">
        <f t="shared" si="7"/>
        <v>7166.9999999999891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25">
      <c r="A292" s="329" t="s">
        <v>294</v>
      </c>
      <c r="B292" s="330">
        <v>42</v>
      </c>
      <c r="C292" s="298">
        <v>46282</v>
      </c>
      <c r="D292" s="299" t="s">
        <v>333</v>
      </c>
      <c r="E292" s="522">
        <v>52.15</v>
      </c>
      <c r="F292" s="522"/>
      <c r="G292" s="333">
        <f t="shared" si="7"/>
        <v>7189.3499999999894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25">
      <c r="A293" s="329" t="s">
        <v>289</v>
      </c>
      <c r="B293" s="330">
        <v>3</v>
      </c>
      <c r="C293" s="298">
        <v>46282</v>
      </c>
      <c r="D293" s="299" t="s">
        <v>334</v>
      </c>
      <c r="E293" s="522">
        <v>5.33</v>
      </c>
      <c r="F293" s="522"/>
      <c r="G293" s="333">
        <f t="shared" si="7"/>
        <v>7241.4999999999891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25">
      <c r="A294" s="329" t="s">
        <v>289</v>
      </c>
      <c r="B294" s="330">
        <v>2</v>
      </c>
      <c r="C294" s="298">
        <v>46282</v>
      </c>
      <c r="D294" s="299" t="s">
        <v>357</v>
      </c>
      <c r="E294" s="522">
        <v>18.03</v>
      </c>
      <c r="F294" s="522"/>
      <c r="G294" s="333">
        <f t="shared" si="7"/>
        <v>7246.829999999989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25">
      <c r="A295" s="329" t="s">
        <v>291</v>
      </c>
      <c r="B295" s="330">
        <v>39</v>
      </c>
      <c r="C295" s="298">
        <v>46281</v>
      </c>
      <c r="D295" s="299" t="s">
        <v>292</v>
      </c>
      <c r="E295" s="522"/>
      <c r="F295" s="522">
        <v>2765.54</v>
      </c>
      <c r="G295" s="333">
        <f t="shared" si="7"/>
        <v>7264.8599999999888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25">
      <c r="A296" s="329" t="s">
        <v>294</v>
      </c>
      <c r="B296" s="330">
        <v>11</v>
      </c>
      <c r="C296" s="298">
        <v>46281</v>
      </c>
      <c r="D296" s="299" t="s">
        <v>178</v>
      </c>
      <c r="E296" s="522">
        <v>256.83999999999997</v>
      </c>
      <c r="F296" s="522"/>
      <c r="G296" s="333">
        <f t="shared" si="7"/>
        <v>4499.3199999999888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25">
      <c r="A297" s="329" t="s">
        <v>289</v>
      </c>
      <c r="B297" s="330">
        <v>5</v>
      </c>
      <c r="C297" s="298">
        <v>46281</v>
      </c>
      <c r="D297" s="299" t="s">
        <v>428</v>
      </c>
      <c r="E297" s="522">
        <v>102.95</v>
      </c>
      <c r="F297" s="522"/>
      <c r="G297" s="333">
        <f t="shared" si="7"/>
        <v>4756.1599999999889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25">
      <c r="A298" s="329" t="s">
        <v>291</v>
      </c>
      <c r="B298" s="330">
        <v>38</v>
      </c>
      <c r="C298" s="298">
        <v>46280</v>
      </c>
      <c r="D298" s="299" t="s">
        <v>293</v>
      </c>
      <c r="E298" s="522"/>
      <c r="F298" s="522">
        <v>4729.34</v>
      </c>
      <c r="G298" s="333">
        <f t="shared" si="7"/>
        <v>4859.1099999999888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25">
      <c r="A299" s="329" t="s">
        <v>294</v>
      </c>
      <c r="B299" s="330">
        <v>22</v>
      </c>
      <c r="C299" s="298">
        <v>46280</v>
      </c>
      <c r="D299" s="299" t="s">
        <v>996</v>
      </c>
      <c r="E299" s="522">
        <v>10.64</v>
      </c>
      <c r="F299" s="522"/>
      <c r="G299" s="333">
        <f t="shared" si="7"/>
        <v>129.76999999998878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25">
      <c r="A300" s="329" t="s">
        <v>289</v>
      </c>
      <c r="B300" s="330">
        <v>8</v>
      </c>
      <c r="C300" s="298">
        <v>46280</v>
      </c>
      <c r="D300" s="299" t="s">
        <v>319</v>
      </c>
      <c r="E300" s="522">
        <v>3.18</v>
      </c>
      <c r="F300" s="522"/>
      <c r="G300" s="333">
        <f t="shared" si="7"/>
        <v>140.4099999999888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25">
      <c r="A301" s="329" t="s">
        <v>294</v>
      </c>
      <c r="B301" s="330">
        <v>22</v>
      </c>
      <c r="C301" s="298">
        <v>46280</v>
      </c>
      <c r="D301" s="299" t="s">
        <v>1061</v>
      </c>
      <c r="E301" s="522">
        <v>12.78</v>
      </c>
      <c r="F301" s="522"/>
      <c r="G301" s="333">
        <f t="shared" si="7"/>
        <v>143.58999999998881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25">
      <c r="A302" s="329" t="s">
        <v>289</v>
      </c>
      <c r="B302" s="330">
        <v>4</v>
      </c>
      <c r="C302" s="298">
        <v>46279</v>
      </c>
      <c r="D302" s="299" t="s">
        <v>295</v>
      </c>
      <c r="E302" s="522">
        <v>39.200000000000003</v>
      </c>
      <c r="F302" s="522"/>
      <c r="G302" s="333">
        <f t="shared" si="7"/>
        <v>156.36999999998881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25">
      <c r="A303" s="329" t="s">
        <v>289</v>
      </c>
      <c r="B303" s="330">
        <v>2</v>
      </c>
      <c r="C303" s="298">
        <v>46279</v>
      </c>
      <c r="D303" s="299" t="s">
        <v>301</v>
      </c>
      <c r="E303" s="522">
        <v>18.850000000000001</v>
      </c>
      <c r="F303" s="522"/>
      <c r="G303" s="333">
        <f t="shared" ref="G303:G331" si="8">G304-E303+F303</f>
        <v>195.56999999998882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25">
      <c r="A304" s="329" t="s">
        <v>294</v>
      </c>
      <c r="B304" s="330">
        <v>19</v>
      </c>
      <c r="C304" s="298">
        <v>46279</v>
      </c>
      <c r="D304" s="299" t="s">
        <v>191</v>
      </c>
      <c r="E304" s="522">
        <v>200</v>
      </c>
      <c r="F304" s="522"/>
      <c r="G304" s="333">
        <f t="shared" si="8"/>
        <v>214.41999999998882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25">
      <c r="A305" s="329" t="s">
        <v>289</v>
      </c>
      <c r="B305" s="330">
        <v>2</v>
      </c>
      <c r="C305" s="298">
        <v>46278</v>
      </c>
      <c r="D305" s="299" t="s">
        <v>352</v>
      </c>
      <c r="E305" s="522">
        <v>20.98</v>
      </c>
      <c r="F305" s="522"/>
      <c r="G305" s="333">
        <f t="shared" si="8"/>
        <v>414.41999999998882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25">
      <c r="A306" s="329" t="s">
        <v>294</v>
      </c>
      <c r="B306" s="330">
        <v>22</v>
      </c>
      <c r="C306" s="298">
        <v>46278</v>
      </c>
      <c r="D306" s="299" t="s">
        <v>1059</v>
      </c>
      <c r="E306" s="522">
        <v>19.14</v>
      </c>
      <c r="F306" s="522"/>
      <c r="G306" s="333">
        <f t="shared" si="8"/>
        <v>435.39999999998884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25">
      <c r="A307" s="329" t="s">
        <v>289</v>
      </c>
      <c r="B307" s="330">
        <v>2</v>
      </c>
      <c r="C307" s="298">
        <v>46278</v>
      </c>
      <c r="D307" s="299" t="s">
        <v>1060</v>
      </c>
      <c r="E307" s="522">
        <v>142.21</v>
      </c>
      <c r="F307" s="522"/>
      <c r="G307" s="333">
        <f t="shared" si="8"/>
        <v>454.53999999998882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25">
      <c r="A308" s="329" t="s">
        <v>289</v>
      </c>
      <c r="B308" s="330">
        <v>3</v>
      </c>
      <c r="C308" s="298">
        <v>46277</v>
      </c>
      <c r="D308" s="299" t="s">
        <v>1056</v>
      </c>
      <c r="E308" s="522">
        <v>10.44</v>
      </c>
      <c r="F308" s="522"/>
      <c r="G308" s="333">
        <f t="shared" si="8"/>
        <v>596.74999999998886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25">
      <c r="A309" s="329" t="s">
        <v>289</v>
      </c>
      <c r="B309" s="330">
        <v>8</v>
      </c>
      <c r="C309" s="298">
        <v>46277</v>
      </c>
      <c r="D309" s="299" t="s">
        <v>1057</v>
      </c>
      <c r="E309" s="522">
        <v>23.4</v>
      </c>
      <c r="F309" s="522"/>
      <c r="G309" s="333">
        <f t="shared" si="8"/>
        <v>607.18999999998891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25">
      <c r="A310" s="329" t="s">
        <v>289</v>
      </c>
      <c r="B310" s="330">
        <v>3</v>
      </c>
      <c r="C310" s="298">
        <v>46277</v>
      </c>
      <c r="D310" s="299" t="s">
        <v>981</v>
      </c>
      <c r="E310" s="522">
        <v>3.82</v>
      </c>
      <c r="F310" s="522"/>
      <c r="G310" s="333">
        <f t="shared" si="8"/>
        <v>630.58999999998889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25">
      <c r="A311" s="329" t="s">
        <v>289</v>
      </c>
      <c r="B311" s="330">
        <v>5</v>
      </c>
      <c r="C311" s="298">
        <v>46276</v>
      </c>
      <c r="D311" s="299" t="s">
        <v>482</v>
      </c>
      <c r="E311" s="522">
        <v>59.07</v>
      </c>
      <c r="F311" s="522"/>
      <c r="G311" s="333">
        <f t="shared" si="8"/>
        <v>634.40999999998894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25">
      <c r="A312" s="329" t="s">
        <v>289</v>
      </c>
      <c r="B312" s="330">
        <v>8</v>
      </c>
      <c r="C312" s="298">
        <v>46276</v>
      </c>
      <c r="D312" s="299" t="s">
        <v>1058</v>
      </c>
      <c r="E312" s="522">
        <v>63.86</v>
      </c>
      <c r="F312" s="522"/>
      <c r="G312" s="333">
        <f t="shared" si="8"/>
        <v>693.47999999998899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25">
      <c r="A313" s="329" t="s">
        <v>289</v>
      </c>
      <c r="B313" s="330">
        <v>2</v>
      </c>
      <c r="C313" s="298">
        <v>46276</v>
      </c>
      <c r="D313" s="299" t="s">
        <v>459</v>
      </c>
      <c r="E313" s="522">
        <v>19.98</v>
      </c>
      <c r="F313" s="522"/>
      <c r="G313" s="333">
        <f t="shared" si="8"/>
        <v>757.339999999989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25">
      <c r="A314" s="329" t="s">
        <v>294</v>
      </c>
      <c r="B314" s="330">
        <v>22</v>
      </c>
      <c r="C314" s="298">
        <v>46276</v>
      </c>
      <c r="D314" s="299" t="s">
        <v>351</v>
      </c>
      <c r="E314" s="522">
        <v>21.29</v>
      </c>
      <c r="F314" s="522"/>
      <c r="G314" s="333">
        <f t="shared" si="8"/>
        <v>777.31999999998902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25">
      <c r="A315" s="329" t="s">
        <v>289</v>
      </c>
      <c r="B315" s="330">
        <v>2</v>
      </c>
      <c r="C315" s="298">
        <v>46276</v>
      </c>
      <c r="D315" s="299" t="s">
        <v>357</v>
      </c>
      <c r="E315" s="522">
        <v>16.98</v>
      </c>
      <c r="F315" s="522"/>
      <c r="G315" s="333">
        <f t="shared" si="8"/>
        <v>798.60999999998899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25">
      <c r="A316" s="329" t="s">
        <v>289</v>
      </c>
      <c r="B316" s="330">
        <v>1</v>
      </c>
      <c r="C316" s="298">
        <v>46276</v>
      </c>
      <c r="D316" s="299" t="s">
        <v>306</v>
      </c>
      <c r="E316" s="522">
        <v>14.99</v>
      </c>
      <c r="F316" s="522"/>
      <c r="G316" s="333">
        <f t="shared" si="8"/>
        <v>815.589999999989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25">
      <c r="A317" s="329" t="s">
        <v>289</v>
      </c>
      <c r="B317" s="330">
        <v>1</v>
      </c>
      <c r="C317" s="298">
        <v>46276</v>
      </c>
      <c r="D317" s="299" t="s">
        <v>306</v>
      </c>
      <c r="E317" s="522">
        <v>140.31</v>
      </c>
      <c r="F317" s="522"/>
      <c r="G317" s="333">
        <f t="shared" si="8"/>
        <v>830.57999999998901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25">
      <c r="A318" s="329" t="s">
        <v>289</v>
      </c>
      <c r="B318" s="330">
        <v>6</v>
      </c>
      <c r="C318" s="298">
        <v>46276</v>
      </c>
      <c r="D318" s="299" t="s">
        <v>411</v>
      </c>
      <c r="E318" s="522">
        <v>-3.4</v>
      </c>
      <c r="F318" s="522"/>
      <c r="G318" s="333">
        <f t="shared" si="8"/>
        <v>970.88999999998896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25">
      <c r="A319" s="329" t="s">
        <v>289</v>
      </c>
      <c r="B319" s="330">
        <v>6</v>
      </c>
      <c r="C319" s="298">
        <v>46276</v>
      </c>
      <c r="D319" s="299" t="s">
        <v>905</v>
      </c>
      <c r="E319" s="522">
        <v>-0.06</v>
      </c>
      <c r="F319" s="522"/>
      <c r="G319" s="333">
        <f t="shared" si="8"/>
        <v>967.48999999998898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25">
      <c r="A320" s="329" t="s">
        <v>289</v>
      </c>
      <c r="B320" s="330">
        <v>2</v>
      </c>
      <c r="C320" s="298">
        <v>46276</v>
      </c>
      <c r="D320" s="299" t="s">
        <v>1028</v>
      </c>
      <c r="E320" s="522">
        <v>25</v>
      </c>
      <c r="F320" s="522"/>
      <c r="G320" s="333">
        <f t="shared" si="8"/>
        <v>967.42999999998904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25">
      <c r="A321" s="329" t="s">
        <v>335</v>
      </c>
      <c r="B321" s="330" t="s">
        <v>335</v>
      </c>
      <c r="C321" s="298">
        <v>46276</v>
      </c>
      <c r="D321" s="299" t="s">
        <v>185</v>
      </c>
      <c r="E321" s="522">
        <v>62.37</v>
      </c>
      <c r="F321" s="522"/>
      <c r="G321" s="333">
        <f t="shared" si="8"/>
        <v>992.42999999998904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25">
      <c r="A322" s="329" t="s">
        <v>294</v>
      </c>
      <c r="B322" s="330">
        <v>15</v>
      </c>
      <c r="C322" s="298">
        <v>46276</v>
      </c>
      <c r="D322" s="299" t="s">
        <v>185</v>
      </c>
      <c r="E322" s="522">
        <v>63.69</v>
      </c>
      <c r="F322" s="522"/>
      <c r="G322" s="333">
        <f t="shared" si="8"/>
        <v>1054.799999999989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25">
      <c r="A323" s="329" t="s">
        <v>289</v>
      </c>
      <c r="B323" s="330">
        <v>2</v>
      </c>
      <c r="C323" s="298">
        <v>46275</v>
      </c>
      <c r="D323" s="299" t="s">
        <v>357</v>
      </c>
      <c r="E323" s="522">
        <v>6.28</v>
      </c>
      <c r="F323" s="522"/>
      <c r="G323" s="333">
        <f t="shared" si="8"/>
        <v>1118.4899999999891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25">
      <c r="A324" s="329" t="s">
        <v>289</v>
      </c>
      <c r="B324" s="330">
        <v>2</v>
      </c>
      <c r="C324" s="298">
        <v>46275</v>
      </c>
      <c r="D324" s="299" t="s">
        <v>385</v>
      </c>
      <c r="E324" s="522">
        <v>15.75</v>
      </c>
      <c r="F324" s="522"/>
      <c r="G324" s="333">
        <f t="shared" si="8"/>
        <v>1124.7699999999891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25">
      <c r="A325" s="329" t="s">
        <v>289</v>
      </c>
      <c r="B325" s="330">
        <v>2</v>
      </c>
      <c r="C325" s="298">
        <v>46275</v>
      </c>
      <c r="D325" s="299" t="s">
        <v>318</v>
      </c>
      <c r="E325" s="522">
        <v>20.440000000000001</v>
      </c>
      <c r="F325" s="522"/>
      <c r="G325" s="333">
        <f t="shared" si="8"/>
        <v>1140.5199999999891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25">
      <c r="A326" s="329" t="s">
        <v>289</v>
      </c>
      <c r="B326" s="330">
        <v>4</v>
      </c>
      <c r="C326" s="298">
        <v>46275</v>
      </c>
      <c r="D326" s="299" t="s">
        <v>329</v>
      </c>
      <c r="E326" s="522">
        <v>28.67</v>
      </c>
      <c r="F326" s="522"/>
      <c r="G326" s="333">
        <f t="shared" si="8"/>
        <v>1160.9599999999891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25">
      <c r="A327" s="329" t="s">
        <v>289</v>
      </c>
      <c r="B327" s="330">
        <v>5</v>
      </c>
      <c r="C327" s="298">
        <v>46275</v>
      </c>
      <c r="D327" s="299" t="s">
        <v>1046</v>
      </c>
      <c r="E327" s="522">
        <v>100</v>
      </c>
      <c r="F327" s="522"/>
      <c r="G327" s="333">
        <f t="shared" si="8"/>
        <v>1189.6299999999892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25">
      <c r="A328" s="329" t="s">
        <v>289</v>
      </c>
      <c r="B328" s="330">
        <v>6</v>
      </c>
      <c r="C328" s="298">
        <v>46275</v>
      </c>
      <c r="D328" s="299" t="s">
        <v>1046</v>
      </c>
      <c r="E328" s="522">
        <v>100</v>
      </c>
      <c r="F328" s="522"/>
      <c r="G328" s="333">
        <f t="shared" si="8"/>
        <v>1289.6299999999892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25">
      <c r="A329" s="329" t="s">
        <v>289</v>
      </c>
      <c r="B329" s="330">
        <v>6</v>
      </c>
      <c r="C329" s="298">
        <v>46275</v>
      </c>
      <c r="D329" s="299" t="s">
        <v>428</v>
      </c>
      <c r="E329" s="522">
        <v>103.4</v>
      </c>
      <c r="F329" s="522"/>
      <c r="G329" s="333">
        <f t="shared" si="8"/>
        <v>1389.6299999999892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25">
      <c r="A330" s="329" t="s">
        <v>289</v>
      </c>
      <c r="B330" s="330">
        <v>6</v>
      </c>
      <c r="C330" s="298">
        <v>46274</v>
      </c>
      <c r="D330" s="299" t="s">
        <v>1047</v>
      </c>
      <c r="E330" s="522">
        <v>50</v>
      </c>
      <c r="F330" s="522"/>
      <c r="G330" s="333">
        <f t="shared" si="8"/>
        <v>1493.0299999999893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25">
      <c r="A331" s="329" t="s">
        <v>289</v>
      </c>
      <c r="B331" s="330">
        <v>5</v>
      </c>
      <c r="C331" s="298">
        <v>46274</v>
      </c>
      <c r="D331" s="299" t="s">
        <v>852</v>
      </c>
      <c r="E331" s="522">
        <v>10.68</v>
      </c>
      <c r="F331" s="522"/>
      <c r="G331" s="333">
        <f t="shared" si="8"/>
        <v>1543.0299999999893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25">
      <c r="A332" s="329" t="s">
        <v>289</v>
      </c>
      <c r="B332" s="330">
        <v>5</v>
      </c>
      <c r="C332" s="298">
        <v>46274</v>
      </c>
      <c r="D332" s="299" t="s">
        <v>1048</v>
      </c>
      <c r="E332" s="522">
        <v>31.5</v>
      </c>
      <c r="F332" s="522"/>
      <c r="G332" s="333">
        <f t="shared" ref="G332:G334" si="9">G333-E332+F332</f>
        <v>1553.7099999999893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25">
      <c r="A333" s="329" t="s">
        <v>294</v>
      </c>
      <c r="B333" s="330">
        <v>22</v>
      </c>
      <c r="C333" s="298">
        <v>46274</v>
      </c>
      <c r="D333" s="299" t="s">
        <v>977</v>
      </c>
      <c r="E333" s="522">
        <v>5.31</v>
      </c>
      <c r="F333" s="522"/>
      <c r="G333" s="333">
        <f t="shared" si="9"/>
        <v>1585.2099999999893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25">
      <c r="A334" s="329" t="s">
        <v>289</v>
      </c>
      <c r="B334" s="330">
        <v>6</v>
      </c>
      <c r="C334" s="298">
        <v>46273</v>
      </c>
      <c r="D334" s="299" t="s">
        <v>1053</v>
      </c>
      <c r="E334" s="522">
        <v>10</v>
      </c>
      <c r="F334" s="522"/>
      <c r="G334" s="333">
        <f t="shared" si="9"/>
        <v>1590.5199999999893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25">
      <c r="A335" s="329" t="s">
        <v>335</v>
      </c>
      <c r="B335" s="330" t="s">
        <v>335</v>
      </c>
      <c r="C335" s="298">
        <v>46273</v>
      </c>
      <c r="D335" s="299" t="s">
        <v>182</v>
      </c>
      <c r="E335" s="522">
        <v>77.400000000000006</v>
      </c>
      <c r="F335" s="522"/>
      <c r="G335" s="333">
        <f t="shared" ref="G335:G356" si="10">G336-E335+F335</f>
        <v>1600.5199999999893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25">
      <c r="A336" s="329" t="s">
        <v>294</v>
      </c>
      <c r="B336" s="330">
        <v>9</v>
      </c>
      <c r="C336" s="298">
        <v>46273</v>
      </c>
      <c r="D336" s="299" t="s">
        <v>58</v>
      </c>
      <c r="E336" s="522">
        <v>1231.68</v>
      </c>
      <c r="F336" s="522"/>
      <c r="G336" s="333">
        <f t="shared" si="10"/>
        <v>1677.9199999999894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25">
      <c r="A337" s="329" t="s">
        <v>289</v>
      </c>
      <c r="B337" s="330">
        <v>8</v>
      </c>
      <c r="C337" s="298">
        <v>46273</v>
      </c>
      <c r="D337" s="299" t="s">
        <v>319</v>
      </c>
      <c r="E337" s="522">
        <v>9.5</v>
      </c>
      <c r="F337" s="522"/>
      <c r="G337" s="333">
        <f t="shared" si="10"/>
        <v>2909.5999999999894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25">
      <c r="A338" s="329" t="s">
        <v>289</v>
      </c>
      <c r="B338" s="330">
        <v>2</v>
      </c>
      <c r="C338" s="298">
        <v>46273</v>
      </c>
      <c r="D338" s="299" t="s">
        <v>1049</v>
      </c>
      <c r="E338" s="522">
        <v>19.16</v>
      </c>
      <c r="F338" s="522"/>
      <c r="G338" s="333">
        <f t="shared" si="10"/>
        <v>2919.0999999999894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25">
      <c r="A339" s="329" t="s">
        <v>289</v>
      </c>
      <c r="B339" s="330">
        <v>8</v>
      </c>
      <c r="C339" s="298">
        <v>46273</v>
      </c>
      <c r="D339" s="299" t="s">
        <v>1049</v>
      </c>
      <c r="E339" s="522">
        <v>10</v>
      </c>
      <c r="F339" s="522"/>
      <c r="G339" s="333">
        <f t="shared" si="10"/>
        <v>2938.2599999999893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25">
      <c r="A340" s="329" t="s">
        <v>289</v>
      </c>
      <c r="B340" s="330">
        <v>6</v>
      </c>
      <c r="C340" s="298">
        <v>46273</v>
      </c>
      <c r="D340" s="299" t="s">
        <v>300</v>
      </c>
      <c r="E340" s="522">
        <v>31.94</v>
      </c>
      <c r="F340" s="522"/>
      <c r="G340" s="333">
        <f t="shared" si="10"/>
        <v>2948.2599999999893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25">
      <c r="A341" s="329" t="s">
        <v>289</v>
      </c>
      <c r="B341" s="330">
        <v>6</v>
      </c>
      <c r="C341" s="298">
        <v>46273</v>
      </c>
      <c r="D341" s="299" t="s">
        <v>1001</v>
      </c>
      <c r="E341" s="522">
        <v>50</v>
      </c>
      <c r="F341" s="522"/>
      <c r="G341" s="333">
        <f t="shared" si="10"/>
        <v>2980.1999999999894</v>
      </c>
      <c r="H341" s="334" t="s">
        <v>298</v>
      </c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25">
      <c r="A342" s="329" t="s">
        <v>289</v>
      </c>
      <c r="B342" s="330">
        <v>5</v>
      </c>
      <c r="C342" s="298">
        <v>46273</v>
      </c>
      <c r="D342" s="299" t="s">
        <v>1037</v>
      </c>
      <c r="E342" s="522">
        <v>110</v>
      </c>
      <c r="F342" s="522"/>
      <c r="G342" s="333">
        <f t="shared" si="10"/>
        <v>3030.1999999999894</v>
      </c>
      <c r="H342" s="334" t="s">
        <v>298</v>
      </c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25">
      <c r="A343" s="329" t="s">
        <v>287</v>
      </c>
      <c r="B343" s="330" t="s">
        <v>287</v>
      </c>
      <c r="C343" s="298">
        <v>46272</v>
      </c>
      <c r="D343" s="299" t="s">
        <v>527</v>
      </c>
      <c r="E343" s="522"/>
      <c r="F343" s="522">
        <v>600</v>
      </c>
      <c r="G343" s="333">
        <f t="shared" si="10"/>
        <v>3140.1999999999894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25">
      <c r="A344" s="329" t="s">
        <v>287</v>
      </c>
      <c r="B344" s="330" t="s">
        <v>287</v>
      </c>
      <c r="C344" s="298">
        <v>46272</v>
      </c>
      <c r="D344" s="299" t="s">
        <v>527</v>
      </c>
      <c r="E344" s="522">
        <v>600</v>
      </c>
      <c r="F344" s="522"/>
      <c r="G344" s="333">
        <f t="shared" si="10"/>
        <v>2540.1999999999894</v>
      </c>
      <c r="H344" s="334" t="s">
        <v>298</v>
      </c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25">
      <c r="A345" s="329" t="s">
        <v>289</v>
      </c>
      <c r="B345" s="330">
        <v>2</v>
      </c>
      <c r="C345" s="298">
        <v>46272</v>
      </c>
      <c r="D345" s="299" t="s">
        <v>1051</v>
      </c>
      <c r="E345" s="522">
        <v>109.55</v>
      </c>
      <c r="F345" s="522"/>
      <c r="G345" s="333">
        <f t="shared" si="10"/>
        <v>3140.1999999999894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25">
      <c r="A346" s="329" t="s">
        <v>289</v>
      </c>
      <c r="B346" s="330">
        <v>5</v>
      </c>
      <c r="C346" s="298">
        <v>46272</v>
      </c>
      <c r="D346" s="299" t="s">
        <v>1052</v>
      </c>
      <c r="E346" s="522">
        <v>22.36</v>
      </c>
      <c r="F346" s="522"/>
      <c r="G346" s="333">
        <f t="shared" si="10"/>
        <v>3249.7499999999895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25">
      <c r="A347" s="329" t="s">
        <v>289</v>
      </c>
      <c r="B347" s="330">
        <v>6</v>
      </c>
      <c r="C347" s="298">
        <v>46272</v>
      </c>
      <c r="D347" s="299" t="s">
        <v>1050</v>
      </c>
      <c r="E347" s="522">
        <v>143.72</v>
      </c>
      <c r="F347" s="522"/>
      <c r="G347" s="333">
        <f t="shared" si="10"/>
        <v>3272.1099999999897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25">
      <c r="A348" s="329" t="s">
        <v>289</v>
      </c>
      <c r="B348" s="330">
        <v>4</v>
      </c>
      <c r="C348" s="298">
        <v>46272</v>
      </c>
      <c r="D348" s="299" t="s">
        <v>295</v>
      </c>
      <c r="E348" s="522">
        <v>291.70999999999998</v>
      </c>
      <c r="F348" s="522"/>
      <c r="G348" s="333">
        <f t="shared" si="10"/>
        <v>3415.8299999999895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25">
      <c r="A349" s="329" t="s">
        <v>289</v>
      </c>
      <c r="B349" s="330">
        <v>8</v>
      </c>
      <c r="C349" s="298">
        <v>46272</v>
      </c>
      <c r="D349" s="299" t="s">
        <v>295</v>
      </c>
      <c r="E349" s="522">
        <v>6.36</v>
      </c>
      <c r="F349" s="522"/>
      <c r="G349" s="333">
        <f t="shared" si="10"/>
        <v>3707.5399999999895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25">
      <c r="A350" s="329" t="s">
        <v>289</v>
      </c>
      <c r="B350" s="330">
        <v>1</v>
      </c>
      <c r="C350" s="298">
        <v>46272</v>
      </c>
      <c r="D350" s="299" t="s">
        <v>367</v>
      </c>
      <c r="E350" s="522">
        <v>25.54</v>
      </c>
      <c r="F350" s="522"/>
      <c r="G350" s="333">
        <f t="shared" si="10"/>
        <v>3713.8999999999896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25">
      <c r="A351" s="329" t="s">
        <v>294</v>
      </c>
      <c r="B351" s="330">
        <v>14</v>
      </c>
      <c r="C351" s="298">
        <v>46271</v>
      </c>
      <c r="D351" s="299" t="s">
        <v>956</v>
      </c>
      <c r="E351" s="522">
        <v>66.67</v>
      </c>
      <c r="F351" s="522"/>
      <c r="G351" s="333">
        <f t="shared" si="10"/>
        <v>3739.4399999999896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25">
      <c r="A352" s="329" t="s">
        <v>294</v>
      </c>
      <c r="B352" s="330">
        <v>22</v>
      </c>
      <c r="C352" s="298">
        <v>46271</v>
      </c>
      <c r="D352" s="299" t="s">
        <v>996</v>
      </c>
      <c r="E352" s="522">
        <v>10.64</v>
      </c>
      <c r="F352" s="522"/>
      <c r="G352" s="333">
        <f t="shared" si="10"/>
        <v>3806.1099999999897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25">
      <c r="A353" s="329" t="s">
        <v>289</v>
      </c>
      <c r="B353" s="330">
        <v>7</v>
      </c>
      <c r="C353" s="298">
        <v>46271</v>
      </c>
      <c r="D353" s="299" t="s">
        <v>480</v>
      </c>
      <c r="E353" s="522">
        <v>160.91999999999999</v>
      </c>
      <c r="F353" s="522"/>
      <c r="G353" s="333">
        <f t="shared" si="10"/>
        <v>3816.7499999999895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25">
      <c r="A354" s="329" t="s">
        <v>289</v>
      </c>
      <c r="B354" s="330">
        <v>5</v>
      </c>
      <c r="C354" s="298">
        <v>46270</v>
      </c>
      <c r="D354" s="299" t="s">
        <v>1041</v>
      </c>
      <c r="E354" s="522">
        <v>210.86</v>
      </c>
      <c r="F354" s="522"/>
      <c r="G354" s="333">
        <f t="shared" si="10"/>
        <v>3977.6699999999896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25">
      <c r="A355" s="329" t="s">
        <v>289</v>
      </c>
      <c r="B355" s="330">
        <v>8</v>
      </c>
      <c r="C355" s="298">
        <v>46270</v>
      </c>
      <c r="D355" s="299" t="s">
        <v>319</v>
      </c>
      <c r="E355" s="522">
        <v>23.41</v>
      </c>
      <c r="F355" s="522"/>
      <c r="G355" s="333">
        <f t="shared" si="10"/>
        <v>4188.5299999999897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25">
      <c r="A356" s="329" t="s">
        <v>289</v>
      </c>
      <c r="B356" s="330">
        <v>1</v>
      </c>
      <c r="C356" s="298">
        <v>46270</v>
      </c>
      <c r="D356" s="299" t="s">
        <v>878</v>
      </c>
      <c r="E356" s="522">
        <v>24.47</v>
      </c>
      <c r="F356" s="522"/>
      <c r="G356" s="333">
        <f t="shared" si="10"/>
        <v>4211.9399999999896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25">
      <c r="A357" s="329" t="s">
        <v>289</v>
      </c>
      <c r="B357" s="330">
        <v>3</v>
      </c>
      <c r="C357" s="298">
        <v>46270</v>
      </c>
      <c r="D357" s="299" t="s">
        <v>981</v>
      </c>
      <c r="E357" s="522">
        <v>25</v>
      </c>
      <c r="F357" s="522"/>
      <c r="G357" s="333">
        <f t="shared" ref="G357:G380" si="11">G358-E357+F357</f>
        <v>4236.4099999999899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25">
      <c r="A358" s="329" t="s">
        <v>294</v>
      </c>
      <c r="B358" s="330">
        <v>17</v>
      </c>
      <c r="C358" s="298">
        <v>46269</v>
      </c>
      <c r="D358" s="299" t="s">
        <v>369</v>
      </c>
      <c r="E358" s="522">
        <v>99</v>
      </c>
      <c r="F358" s="522"/>
      <c r="G358" s="333">
        <f t="shared" si="11"/>
        <v>4261.4099999999899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25">
      <c r="A359" s="329" t="s">
        <v>289</v>
      </c>
      <c r="B359" s="330">
        <v>2</v>
      </c>
      <c r="C359" s="298">
        <v>46269</v>
      </c>
      <c r="D359" s="299" t="s">
        <v>1042</v>
      </c>
      <c r="E359" s="522">
        <v>28.18</v>
      </c>
      <c r="F359" s="522"/>
      <c r="G359" s="333">
        <f t="shared" si="11"/>
        <v>4360.4099999999899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25">
      <c r="A360" s="329" t="s">
        <v>289</v>
      </c>
      <c r="B360" s="330">
        <v>2</v>
      </c>
      <c r="C360" s="298">
        <v>46269</v>
      </c>
      <c r="D360" s="299" t="s">
        <v>357</v>
      </c>
      <c r="E360" s="522">
        <v>10.95</v>
      </c>
      <c r="F360" s="522"/>
      <c r="G360" s="333">
        <f t="shared" si="11"/>
        <v>4388.5899999999901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25">
      <c r="A361" s="329" t="s">
        <v>294</v>
      </c>
      <c r="B361" s="330">
        <v>14</v>
      </c>
      <c r="C361" s="298">
        <v>46269</v>
      </c>
      <c r="D361" s="299" t="s">
        <v>366</v>
      </c>
      <c r="E361" s="522">
        <v>70.25</v>
      </c>
      <c r="F361" s="522"/>
      <c r="G361" s="333">
        <f t="shared" si="11"/>
        <v>4399.53999999999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25">
      <c r="A362" s="329" t="s">
        <v>289</v>
      </c>
      <c r="B362" s="330">
        <v>5</v>
      </c>
      <c r="C362" s="298">
        <v>46269</v>
      </c>
      <c r="D362" s="299" t="s">
        <v>1054</v>
      </c>
      <c r="E362" s="522">
        <v>150</v>
      </c>
      <c r="F362" s="522"/>
      <c r="G362" s="333">
        <f t="shared" si="11"/>
        <v>4469.78999999999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25">
      <c r="A363" s="329" t="s">
        <v>294</v>
      </c>
      <c r="B363" s="330">
        <v>13</v>
      </c>
      <c r="C363" s="298">
        <v>46269</v>
      </c>
      <c r="D363" s="299" t="s">
        <v>182</v>
      </c>
      <c r="E363" s="522">
        <v>344.23</v>
      </c>
      <c r="F363" s="522"/>
      <c r="G363" s="333">
        <f t="shared" si="11"/>
        <v>4619.78999999999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25">
      <c r="A364" s="329" t="s">
        <v>289</v>
      </c>
      <c r="B364" s="330">
        <v>2</v>
      </c>
      <c r="C364" s="298">
        <v>46268</v>
      </c>
      <c r="D364" s="299" t="s">
        <v>1043</v>
      </c>
      <c r="E364" s="522">
        <v>52.63</v>
      </c>
      <c r="F364" s="522"/>
      <c r="G364" s="333">
        <f t="shared" si="11"/>
        <v>4964.0199999999895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25">
      <c r="A365" s="329" t="s">
        <v>289</v>
      </c>
      <c r="B365" s="330">
        <v>8</v>
      </c>
      <c r="C365" s="298">
        <v>46268</v>
      </c>
      <c r="D365" s="299" t="s">
        <v>1043</v>
      </c>
      <c r="E365" s="522">
        <v>16.88</v>
      </c>
      <c r="F365" s="522"/>
      <c r="G365" s="333">
        <f t="shared" si="11"/>
        <v>5016.6499999999896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25">
      <c r="A366" s="329" t="s">
        <v>289</v>
      </c>
      <c r="B366" s="330">
        <v>7</v>
      </c>
      <c r="C366" s="298">
        <v>46268</v>
      </c>
      <c r="D366" s="299" t="s">
        <v>1044</v>
      </c>
      <c r="E366" s="522">
        <v>70.41</v>
      </c>
      <c r="F366" s="522"/>
      <c r="G366" s="333">
        <f t="shared" si="11"/>
        <v>5033.5299999999897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25">
      <c r="A367" s="329" t="s">
        <v>289</v>
      </c>
      <c r="B367" s="330">
        <v>2</v>
      </c>
      <c r="C367" s="298">
        <v>46268</v>
      </c>
      <c r="D367" s="299" t="s">
        <v>1045</v>
      </c>
      <c r="E367" s="522">
        <v>5</v>
      </c>
      <c r="F367" s="522"/>
      <c r="G367" s="333">
        <f t="shared" si="11"/>
        <v>5103.9399999999896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25">
      <c r="A368" s="329" t="s">
        <v>289</v>
      </c>
      <c r="B368" s="330">
        <v>4</v>
      </c>
      <c r="C368" s="298">
        <v>46268</v>
      </c>
      <c r="D368" s="299" t="s">
        <v>310</v>
      </c>
      <c r="E368" s="522">
        <v>37.92</v>
      </c>
      <c r="F368" s="522"/>
      <c r="G368" s="333">
        <f t="shared" si="11"/>
        <v>5108.9399999999896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25">
      <c r="A369" s="329" t="s">
        <v>289</v>
      </c>
      <c r="B369" s="330">
        <v>3</v>
      </c>
      <c r="C369" s="298">
        <v>46268</v>
      </c>
      <c r="D369" s="299" t="s">
        <v>310</v>
      </c>
      <c r="E369" s="522">
        <v>7.57</v>
      </c>
      <c r="F369" s="522"/>
      <c r="G369" s="333">
        <f t="shared" si="11"/>
        <v>5146.8599999999897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25">
      <c r="A370" s="329" t="s">
        <v>289</v>
      </c>
      <c r="B370" s="330">
        <v>2</v>
      </c>
      <c r="C370" s="298">
        <v>46268</v>
      </c>
      <c r="D370" s="299" t="s">
        <v>403</v>
      </c>
      <c r="E370" s="522">
        <v>24.85</v>
      </c>
      <c r="F370" s="522"/>
      <c r="G370" s="333">
        <f t="shared" si="11"/>
        <v>5154.4299999999894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25">
      <c r="A371" s="329" t="s">
        <v>289</v>
      </c>
      <c r="B371" s="330">
        <v>5</v>
      </c>
      <c r="C371" s="298">
        <v>46268</v>
      </c>
      <c r="D371" s="299" t="s">
        <v>339</v>
      </c>
      <c r="E371" s="522">
        <v>97.55</v>
      </c>
      <c r="F371" s="522"/>
      <c r="G371" s="333">
        <f t="shared" si="11"/>
        <v>5179.2799999999897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25">
      <c r="A372" s="329" t="s">
        <v>294</v>
      </c>
      <c r="B372" s="330">
        <v>22</v>
      </c>
      <c r="C372" s="298">
        <v>46268</v>
      </c>
      <c r="D372" s="299" t="s">
        <v>951</v>
      </c>
      <c r="E372" s="522">
        <v>12.77</v>
      </c>
      <c r="F372" s="522"/>
      <c r="G372" s="333">
        <f t="shared" si="11"/>
        <v>5276.8299999999899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25">
      <c r="A373" s="329" t="s">
        <v>289</v>
      </c>
      <c r="B373" s="330">
        <v>8</v>
      </c>
      <c r="C373" s="298">
        <v>46267</v>
      </c>
      <c r="D373" s="299" t="s">
        <v>319</v>
      </c>
      <c r="E373" s="522">
        <v>8.86</v>
      </c>
      <c r="F373" s="522"/>
      <c r="G373" s="333">
        <f t="shared" si="11"/>
        <v>5289.5999999999904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25">
      <c r="A374" s="329" t="s">
        <v>289</v>
      </c>
      <c r="B374" s="330">
        <v>2</v>
      </c>
      <c r="C374" s="298">
        <v>46267</v>
      </c>
      <c r="D374" s="299" t="s">
        <v>332</v>
      </c>
      <c r="E374" s="522">
        <v>20.98</v>
      </c>
      <c r="F374" s="522"/>
      <c r="G374" s="333">
        <f t="shared" si="11"/>
        <v>5298.45999999999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25">
      <c r="A375" s="329" t="s">
        <v>289</v>
      </c>
      <c r="B375" s="330">
        <v>5</v>
      </c>
      <c r="C375" s="298">
        <v>46267</v>
      </c>
      <c r="D375" s="299" t="s">
        <v>1040</v>
      </c>
      <c r="E375" s="522">
        <v>-300</v>
      </c>
      <c r="F375" s="522"/>
      <c r="G375" s="333">
        <f t="shared" si="11"/>
        <v>5319.4399999999896</v>
      </c>
      <c r="H375" s="334" t="s">
        <v>298</v>
      </c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25">
      <c r="A376" s="329" t="s">
        <v>289</v>
      </c>
      <c r="B376" s="330">
        <v>5</v>
      </c>
      <c r="C376" s="298">
        <v>46267</v>
      </c>
      <c r="D376" s="299" t="s">
        <v>1036</v>
      </c>
      <c r="E376" s="522">
        <v>50</v>
      </c>
      <c r="F376" s="522"/>
      <c r="G376" s="333">
        <f t="shared" si="11"/>
        <v>5019.4399999999896</v>
      </c>
      <c r="H376" s="334" t="s">
        <v>298</v>
      </c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25">
      <c r="A377" s="329" t="s">
        <v>289</v>
      </c>
      <c r="B377" s="330">
        <v>8</v>
      </c>
      <c r="C377" s="298">
        <v>46267</v>
      </c>
      <c r="D377" s="299" t="s">
        <v>1039</v>
      </c>
      <c r="E377" s="522">
        <v>25</v>
      </c>
      <c r="F377" s="522"/>
      <c r="G377" s="333">
        <f t="shared" si="11"/>
        <v>5069.4399999999896</v>
      </c>
      <c r="H377" s="334" t="s">
        <v>298</v>
      </c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25">
      <c r="A378" s="329" t="s">
        <v>289</v>
      </c>
      <c r="B378" s="330">
        <v>5</v>
      </c>
      <c r="C378" s="298">
        <v>46267</v>
      </c>
      <c r="D378" s="299" t="s">
        <v>1037</v>
      </c>
      <c r="E378" s="522">
        <v>30</v>
      </c>
      <c r="F378" s="522"/>
      <c r="G378" s="333">
        <f t="shared" si="11"/>
        <v>5094.4399999999896</v>
      </c>
      <c r="H378" s="334" t="s">
        <v>298</v>
      </c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25">
      <c r="A379" s="329" t="s">
        <v>289</v>
      </c>
      <c r="B379" s="330">
        <v>2</v>
      </c>
      <c r="C379" s="298">
        <v>46267</v>
      </c>
      <c r="D379" s="299" t="s">
        <v>385</v>
      </c>
      <c r="E379" s="522">
        <v>15</v>
      </c>
      <c r="F379" s="522"/>
      <c r="G379" s="333">
        <f t="shared" si="11"/>
        <v>5124.4399999999896</v>
      </c>
      <c r="H379" s="334" t="s">
        <v>298</v>
      </c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25">
      <c r="A380" s="329" t="s">
        <v>289</v>
      </c>
      <c r="B380" s="330">
        <v>6</v>
      </c>
      <c r="C380" s="298">
        <v>46267</v>
      </c>
      <c r="D380" s="299" t="s">
        <v>1038</v>
      </c>
      <c r="E380" s="522">
        <v>15</v>
      </c>
      <c r="F380" s="522"/>
      <c r="G380" s="333">
        <f t="shared" si="11"/>
        <v>5139.4399999999896</v>
      </c>
      <c r="H380" s="334" t="s">
        <v>298</v>
      </c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25">
      <c r="A381" s="329" t="s">
        <v>291</v>
      </c>
      <c r="B381" s="330">
        <v>39</v>
      </c>
      <c r="C381" s="298">
        <v>46267</v>
      </c>
      <c r="D381" s="299" t="s">
        <v>292</v>
      </c>
      <c r="E381" s="522"/>
      <c r="F381" s="522">
        <v>2763.79</v>
      </c>
      <c r="G381" s="333">
        <f t="shared" ref="G381:G422" si="12">G382-E381+F381</f>
        <v>5154.4399999999896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25">
      <c r="A382" s="329" t="s">
        <v>284</v>
      </c>
      <c r="B382" s="330">
        <v>36</v>
      </c>
      <c r="C382" s="298">
        <v>46267</v>
      </c>
      <c r="D382" s="299" t="s">
        <v>373</v>
      </c>
      <c r="E382" s="522">
        <v>50</v>
      </c>
      <c r="F382" s="522"/>
      <c r="G382" s="333">
        <f t="shared" si="12"/>
        <v>2390.6499999999901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25">
      <c r="A383" s="329" t="s">
        <v>294</v>
      </c>
      <c r="B383" s="330">
        <v>22</v>
      </c>
      <c r="C383" s="298">
        <v>46267</v>
      </c>
      <c r="D383" s="299" t="s">
        <v>374</v>
      </c>
      <c r="E383" s="522">
        <v>6.37</v>
      </c>
      <c r="F383" s="522"/>
      <c r="G383" s="333">
        <f t="shared" si="12"/>
        <v>2440.6499999999901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25">
      <c r="A384" s="329" t="s">
        <v>289</v>
      </c>
      <c r="B384" s="330">
        <v>8</v>
      </c>
      <c r="C384" s="298">
        <v>46266</v>
      </c>
      <c r="D384" s="299" t="s">
        <v>304</v>
      </c>
      <c r="E384" s="522">
        <v>56.8</v>
      </c>
      <c r="F384" s="522"/>
      <c r="G384" s="333">
        <f t="shared" si="12"/>
        <v>2447.01999999999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25">
      <c r="A385" s="329" t="s">
        <v>289</v>
      </c>
      <c r="B385" s="330">
        <v>5</v>
      </c>
      <c r="C385" s="298">
        <v>46266</v>
      </c>
      <c r="D385" s="299" t="s">
        <v>1033</v>
      </c>
      <c r="E385" s="522">
        <v>236.28</v>
      </c>
      <c r="F385" s="522"/>
      <c r="G385" s="333">
        <f t="shared" si="12"/>
        <v>2503.8199999999902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25">
      <c r="A386" s="329" t="s">
        <v>284</v>
      </c>
      <c r="B386" s="330">
        <v>37</v>
      </c>
      <c r="C386" s="298">
        <v>46265</v>
      </c>
      <c r="D386" s="299" t="s">
        <v>1035</v>
      </c>
      <c r="E386" s="522">
        <v>6794.38</v>
      </c>
      <c r="F386" s="522"/>
      <c r="G386" s="333">
        <f t="shared" si="12"/>
        <v>2740.0999999999904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25">
      <c r="A387" s="329" t="s">
        <v>286</v>
      </c>
      <c r="B387" s="330">
        <v>25</v>
      </c>
      <c r="C387" s="298">
        <v>46265</v>
      </c>
      <c r="D387" s="298" t="s">
        <v>204</v>
      </c>
      <c r="E387" s="331">
        <v>350</v>
      </c>
      <c r="F387" s="522"/>
      <c r="G387" s="333">
        <f t="shared" si="12"/>
        <v>9534.4799999999905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25">
      <c r="A388" s="329" t="s">
        <v>286</v>
      </c>
      <c r="B388" s="330">
        <v>26</v>
      </c>
      <c r="C388" s="298">
        <v>46265</v>
      </c>
      <c r="D388" s="298" t="s">
        <v>205</v>
      </c>
      <c r="E388" s="331">
        <v>320</v>
      </c>
      <c r="F388" s="522"/>
      <c r="G388" s="333">
        <f t="shared" si="12"/>
        <v>9884.4799999999905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25">
      <c r="A389" s="329" t="s">
        <v>286</v>
      </c>
      <c r="B389" s="330">
        <v>27</v>
      </c>
      <c r="C389" s="298">
        <v>46265</v>
      </c>
      <c r="D389" s="298" t="s">
        <v>206</v>
      </c>
      <c r="E389" s="331">
        <v>25</v>
      </c>
      <c r="F389" s="522"/>
      <c r="G389" s="333">
        <f t="shared" si="12"/>
        <v>10204.47999999999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25">
      <c r="A390" s="329" t="s">
        <v>286</v>
      </c>
      <c r="B390" s="330">
        <v>28</v>
      </c>
      <c r="C390" s="298">
        <v>46265</v>
      </c>
      <c r="D390" s="298" t="s">
        <v>207</v>
      </c>
      <c r="E390" s="331">
        <v>25</v>
      </c>
      <c r="F390" s="522"/>
      <c r="G390" s="333">
        <f t="shared" si="12"/>
        <v>10229.47999999999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25">
      <c r="A391" s="329" t="s">
        <v>286</v>
      </c>
      <c r="B391" s="330">
        <v>29</v>
      </c>
      <c r="C391" s="298">
        <v>46265</v>
      </c>
      <c r="D391" s="298" t="s">
        <v>208</v>
      </c>
      <c r="E391" s="331">
        <v>45</v>
      </c>
      <c r="F391" s="522"/>
      <c r="G391" s="333">
        <f t="shared" si="12"/>
        <v>10254.47999999999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25">
      <c r="A392" s="329" t="s">
        <v>286</v>
      </c>
      <c r="B392" s="330">
        <v>30</v>
      </c>
      <c r="C392" s="298">
        <v>46265</v>
      </c>
      <c r="D392" s="298" t="s">
        <v>209</v>
      </c>
      <c r="E392" s="331">
        <v>400</v>
      </c>
      <c r="F392" s="522"/>
      <c r="G392" s="333">
        <f t="shared" si="12"/>
        <v>10299.47999999999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25">
      <c r="A393" s="329" t="s">
        <v>286</v>
      </c>
      <c r="B393" s="330">
        <v>31</v>
      </c>
      <c r="C393" s="298">
        <v>46265</v>
      </c>
      <c r="D393" s="298" t="s">
        <v>210</v>
      </c>
      <c r="E393" s="331">
        <v>375</v>
      </c>
      <c r="F393" s="522"/>
      <c r="G393" s="333">
        <f t="shared" si="12"/>
        <v>10699.47999999999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25">
      <c r="A394" s="329" t="s">
        <v>286</v>
      </c>
      <c r="B394" s="330">
        <v>32</v>
      </c>
      <c r="C394" s="298">
        <v>46265</v>
      </c>
      <c r="D394" s="298" t="s">
        <v>211</v>
      </c>
      <c r="E394" s="331">
        <v>100</v>
      </c>
      <c r="F394" s="522"/>
      <c r="G394" s="333">
        <f t="shared" si="12"/>
        <v>11074.47999999999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25">
      <c r="A395" s="329" t="s">
        <v>286</v>
      </c>
      <c r="B395" s="330">
        <v>33</v>
      </c>
      <c r="C395" s="298">
        <v>46265</v>
      </c>
      <c r="D395" s="298" t="s">
        <v>212</v>
      </c>
      <c r="E395" s="331">
        <v>85</v>
      </c>
      <c r="F395" s="522"/>
      <c r="G395" s="333">
        <f t="shared" si="12"/>
        <v>11174.47999999999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25">
      <c r="A396" s="329" t="s">
        <v>286</v>
      </c>
      <c r="B396" s="330">
        <v>34</v>
      </c>
      <c r="C396" s="298">
        <v>46265</v>
      </c>
      <c r="D396" s="298" t="s">
        <v>213</v>
      </c>
      <c r="E396" s="331">
        <v>230</v>
      </c>
      <c r="F396" s="522"/>
      <c r="G396" s="333">
        <f t="shared" si="12"/>
        <v>11259.47999999999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25">
      <c r="A397" s="329" t="s">
        <v>286</v>
      </c>
      <c r="B397" s="330">
        <v>35</v>
      </c>
      <c r="C397" s="298">
        <v>46265</v>
      </c>
      <c r="D397" s="298" t="s">
        <v>214</v>
      </c>
      <c r="E397" s="331">
        <v>45</v>
      </c>
      <c r="F397" s="522"/>
      <c r="G397" s="333">
        <f t="shared" si="12"/>
        <v>11489.47999999999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25">
      <c r="A398" s="329" t="s">
        <v>294</v>
      </c>
      <c r="B398" s="330">
        <v>20</v>
      </c>
      <c r="C398" s="298">
        <v>46265</v>
      </c>
      <c r="D398" s="299" t="s">
        <v>193</v>
      </c>
      <c r="E398" s="522">
        <v>600</v>
      </c>
      <c r="F398" s="522"/>
      <c r="G398" s="333">
        <f t="shared" si="12"/>
        <v>11534.47999999999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25">
      <c r="A399" s="329" t="s">
        <v>289</v>
      </c>
      <c r="B399" s="330">
        <v>6</v>
      </c>
      <c r="C399" s="298">
        <v>46265</v>
      </c>
      <c r="D399" s="299" t="s">
        <v>1034</v>
      </c>
      <c r="E399" s="522">
        <v>-133.51</v>
      </c>
      <c r="F399" s="522"/>
      <c r="G399" s="333">
        <f t="shared" si="12"/>
        <v>12134.47999999999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25">
      <c r="A400" s="329" t="s">
        <v>294</v>
      </c>
      <c r="B400" s="330">
        <v>10</v>
      </c>
      <c r="C400" s="298">
        <v>46265</v>
      </c>
      <c r="D400" s="299" t="s">
        <v>176</v>
      </c>
      <c r="E400" s="522">
        <v>17.899999999999999</v>
      </c>
      <c r="F400" s="522"/>
      <c r="G400" s="333">
        <f t="shared" si="12"/>
        <v>12000.96999999999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25">
      <c r="A401" s="329" t="s">
        <v>289</v>
      </c>
      <c r="B401" s="330">
        <v>2</v>
      </c>
      <c r="C401" s="298">
        <v>46265</v>
      </c>
      <c r="D401" s="299" t="s">
        <v>355</v>
      </c>
      <c r="E401" s="522">
        <v>46.56</v>
      </c>
      <c r="F401" s="522"/>
      <c r="G401" s="333">
        <f t="shared" si="12"/>
        <v>12018.86999999999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25">
      <c r="A402" s="329" t="s">
        <v>294</v>
      </c>
      <c r="B402" s="330">
        <v>24</v>
      </c>
      <c r="C402" s="298">
        <v>46265</v>
      </c>
      <c r="D402" s="299" t="s">
        <v>858</v>
      </c>
      <c r="E402" s="522">
        <v>83.5</v>
      </c>
      <c r="F402" s="522"/>
      <c r="G402" s="333">
        <f t="shared" si="12"/>
        <v>12065.429999999989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25">
      <c r="A403" s="329" t="s">
        <v>287</v>
      </c>
      <c r="B403" s="330" t="s">
        <v>287</v>
      </c>
      <c r="C403" s="298">
        <v>46265</v>
      </c>
      <c r="D403" s="299" t="s">
        <v>422</v>
      </c>
      <c r="E403" s="522">
        <v>191.64</v>
      </c>
      <c r="F403" s="522">
        <v>191.64</v>
      </c>
      <c r="G403" s="333">
        <f t="shared" si="12"/>
        <v>12148.929999999989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25">
      <c r="A404" s="329" t="s">
        <v>289</v>
      </c>
      <c r="B404" s="330">
        <v>6</v>
      </c>
      <c r="C404" s="298">
        <v>46264</v>
      </c>
      <c r="D404" s="299" t="s">
        <v>1019</v>
      </c>
      <c r="E404" s="522">
        <v>58.54</v>
      </c>
      <c r="F404" s="522"/>
      <c r="G404" s="333">
        <f t="shared" si="12"/>
        <v>12148.929999999989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25">
      <c r="A405" s="329" t="s">
        <v>289</v>
      </c>
      <c r="B405" s="330">
        <v>6</v>
      </c>
      <c r="C405" s="298">
        <v>46264</v>
      </c>
      <c r="D405" s="299" t="s">
        <v>1019</v>
      </c>
      <c r="E405" s="522">
        <v>51.97</v>
      </c>
      <c r="F405" s="522"/>
      <c r="G405" s="333">
        <f t="shared" si="12"/>
        <v>12207.46999999999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25">
      <c r="A406" s="329" t="s">
        <v>289</v>
      </c>
      <c r="B406" s="330">
        <v>4</v>
      </c>
      <c r="C406" s="298">
        <v>46264</v>
      </c>
      <c r="D406" s="299" t="s">
        <v>430</v>
      </c>
      <c r="E406" s="522">
        <v>39.86</v>
      </c>
      <c r="F406" s="522"/>
      <c r="G406" s="333">
        <f t="shared" si="12"/>
        <v>12259.43999999999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25">
      <c r="A407" s="329" t="s">
        <v>289</v>
      </c>
      <c r="B407" s="330">
        <v>8</v>
      </c>
      <c r="C407" s="298">
        <v>46264</v>
      </c>
      <c r="D407" s="299" t="s">
        <v>829</v>
      </c>
      <c r="E407" s="522">
        <v>11.7</v>
      </c>
      <c r="F407" s="522"/>
      <c r="G407" s="333">
        <f t="shared" si="12"/>
        <v>12299.29999999999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25">
      <c r="A408" s="329" t="s">
        <v>289</v>
      </c>
      <c r="B408" s="330">
        <v>2</v>
      </c>
      <c r="C408" s="298">
        <v>46264</v>
      </c>
      <c r="D408" s="299" t="s">
        <v>476</v>
      </c>
      <c r="E408" s="522">
        <v>48.97</v>
      </c>
      <c r="F408" s="522"/>
      <c r="G408" s="333">
        <f t="shared" si="12"/>
        <v>12310.999999999991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25">
      <c r="A409" s="329" t="s">
        <v>289</v>
      </c>
      <c r="B409" s="330">
        <v>2</v>
      </c>
      <c r="C409" s="298">
        <v>46263</v>
      </c>
      <c r="D409" s="299" t="s">
        <v>352</v>
      </c>
      <c r="E409" s="522">
        <v>19.98</v>
      </c>
      <c r="F409" s="522"/>
      <c r="G409" s="333">
        <f t="shared" si="12"/>
        <v>12359.96999999999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25">
      <c r="A410" s="329" t="s">
        <v>289</v>
      </c>
      <c r="B410" s="330">
        <v>6</v>
      </c>
      <c r="C410" s="298">
        <v>46263</v>
      </c>
      <c r="D410" s="299" t="s">
        <v>312</v>
      </c>
      <c r="E410" s="522">
        <v>66.95</v>
      </c>
      <c r="F410" s="522"/>
      <c r="G410" s="333">
        <f t="shared" si="12"/>
        <v>12379.94999999999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25">
      <c r="A411" s="329" t="s">
        <v>289</v>
      </c>
      <c r="B411" s="330">
        <v>8</v>
      </c>
      <c r="C411" s="298">
        <v>46263</v>
      </c>
      <c r="D411" s="299" t="s">
        <v>295</v>
      </c>
      <c r="E411" s="522">
        <v>9.15</v>
      </c>
      <c r="F411" s="522"/>
      <c r="G411" s="333">
        <f t="shared" si="12"/>
        <v>12446.899999999991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25">
      <c r="A412" s="329" t="s">
        <v>289</v>
      </c>
      <c r="B412" s="330">
        <v>2</v>
      </c>
      <c r="C412" s="298">
        <v>46263</v>
      </c>
      <c r="D412" s="299" t="s">
        <v>357</v>
      </c>
      <c r="E412" s="522">
        <v>10.85</v>
      </c>
      <c r="F412" s="522"/>
      <c r="G412" s="333">
        <f t="shared" si="12"/>
        <v>12456.04999999999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25">
      <c r="A413" s="329" t="s">
        <v>291</v>
      </c>
      <c r="B413" s="330">
        <v>38</v>
      </c>
      <c r="C413" s="298">
        <v>46263</v>
      </c>
      <c r="D413" s="299" t="s">
        <v>293</v>
      </c>
      <c r="E413" s="522"/>
      <c r="F413" s="522">
        <v>4729.34</v>
      </c>
      <c r="G413" s="333">
        <f t="shared" si="12"/>
        <v>12466.899999999991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25">
      <c r="A414" s="329" t="s">
        <v>289</v>
      </c>
      <c r="B414" s="330">
        <v>2</v>
      </c>
      <c r="C414" s="298">
        <v>46262</v>
      </c>
      <c r="D414" s="299" t="s">
        <v>334</v>
      </c>
      <c r="E414" s="522">
        <v>26.1</v>
      </c>
      <c r="F414" s="522"/>
      <c r="G414" s="333">
        <f t="shared" si="12"/>
        <v>7737.5599999999913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25">
      <c r="A415" s="329" t="s">
        <v>289</v>
      </c>
      <c r="B415" s="330">
        <v>2</v>
      </c>
      <c r="C415" s="298">
        <v>46262</v>
      </c>
      <c r="D415" s="299" t="s">
        <v>471</v>
      </c>
      <c r="E415" s="522">
        <v>109.42</v>
      </c>
      <c r="F415" s="522"/>
      <c r="G415" s="333">
        <f t="shared" si="12"/>
        <v>7763.6599999999917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25">
      <c r="A416" s="329" t="s">
        <v>289</v>
      </c>
      <c r="B416" s="330">
        <v>1</v>
      </c>
      <c r="C416" s="298">
        <v>46261</v>
      </c>
      <c r="D416" s="299" t="s">
        <v>311</v>
      </c>
      <c r="E416" s="522">
        <v>150.69999999999999</v>
      </c>
      <c r="F416" s="522"/>
      <c r="G416" s="333">
        <f t="shared" si="12"/>
        <v>7873.0799999999917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25">
      <c r="A417" s="329" t="s">
        <v>289</v>
      </c>
      <c r="B417" s="330">
        <v>1</v>
      </c>
      <c r="C417" s="298">
        <v>46261</v>
      </c>
      <c r="D417" s="299" t="s">
        <v>427</v>
      </c>
      <c r="E417" s="522">
        <v>36.18</v>
      </c>
      <c r="F417" s="522"/>
      <c r="G417" s="333">
        <f t="shared" si="12"/>
        <v>8023.7799999999916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25">
      <c r="A418" s="329" t="s">
        <v>289</v>
      </c>
      <c r="B418" s="330">
        <v>3</v>
      </c>
      <c r="C418" s="298">
        <v>46261</v>
      </c>
      <c r="D418" s="299" t="s">
        <v>981</v>
      </c>
      <c r="E418" s="522">
        <v>9.23</v>
      </c>
      <c r="F418" s="522"/>
      <c r="G418" s="333">
        <f t="shared" si="12"/>
        <v>8059.9599999999919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25">
      <c r="A419" s="329" t="s">
        <v>289</v>
      </c>
      <c r="B419" s="330">
        <v>4</v>
      </c>
      <c r="C419" s="298">
        <v>46261</v>
      </c>
      <c r="D419" s="299" t="s">
        <v>310</v>
      </c>
      <c r="E419" s="522">
        <v>47.99</v>
      </c>
      <c r="F419" s="522"/>
      <c r="G419" s="333">
        <f t="shared" si="12"/>
        <v>8069.1899999999914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25">
      <c r="A420" s="329" t="s">
        <v>289</v>
      </c>
      <c r="B420" s="330">
        <v>6</v>
      </c>
      <c r="C420" s="298">
        <v>46261</v>
      </c>
      <c r="D420" s="299" t="s">
        <v>300</v>
      </c>
      <c r="E420" s="522">
        <v>53.12</v>
      </c>
      <c r="F420" s="522"/>
      <c r="G420" s="333">
        <f t="shared" si="12"/>
        <v>8117.1799999999912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25">
      <c r="A421" s="329" t="s">
        <v>289</v>
      </c>
      <c r="B421" s="330">
        <v>2</v>
      </c>
      <c r="C421" s="298">
        <v>46261</v>
      </c>
      <c r="D421" s="299" t="s">
        <v>1028</v>
      </c>
      <c r="E421" s="522">
        <v>20</v>
      </c>
      <c r="F421" s="522"/>
      <c r="G421" s="333">
        <f t="shared" si="12"/>
        <v>8170.2999999999911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25">
      <c r="A422" s="329" t="s">
        <v>289</v>
      </c>
      <c r="B422" s="330">
        <v>2</v>
      </c>
      <c r="C422" s="298">
        <v>46260</v>
      </c>
      <c r="D422" s="299" t="s">
        <v>1029</v>
      </c>
      <c r="E422" s="522">
        <v>11.38</v>
      </c>
      <c r="F422" s="522"/>
      <c r="G422" s="333">
        <f t="shared" si="12"/>
        <v>8190.2999999999911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25">
      <c r="A423" s="329" t="s">
        <v>289</v>
      </c>
      <c r="B423" s="330">
        <v>2</v>
      </c>
      <c r="C423" s="298">
        <v>46260</v>
      </c>
      <c r="D423" s="299" t="s">
        <v>1030</v>
      </c>
      <c r="E423" s="522">
        <v>74.91</v>
      </c>
      <c r="F423" s="522"/>
      <c r="G423" s="333">
        <f t="shared" ref="G423:G440" si="13">G424-E423+F423</f>
        <v>8201.6799999999912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25">
      <c r="A424" s="329" t="s">
        <v>294</v>
      </c>
      <c r="B424" s="330">
        <v>42</v>
      </c>
      <c r="C424" s="298">
        <v>46260</v>
      </c>
      <c r="D424" s="299" t="s">
        <v>200</v>
      </c>
      <c r="E424" s="522">
        <v>59</v>
      </c>
      <c r="F424" s="522"/>
      <c r="G424" s="333">
        <f t="shared" si="13"/>
        <v>8276.5899999999911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25">
      <c r="A425" s="329" t="s">
        <v>294</v>
      </c>
      <c r="B425" s="330">
        <v>43</v>
      </c>
      <c r="C425" s="298">
        <v>46260</v>
      </c>
      <c r="D425" s="299" t="s">
        <v>201</v>
      </c>
      <c r="E425" s="522">
        <v>42.84</v>
      </c>
      <c r="F425" s="522"/>
      <c r="G425" s="333">
        <f t="shared" si="13"/>
        <v>8335.5899999999911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25">
      <c r="A426" s="329" t="s">
        <v>291</v>
      </c>
      <c r="B426" s="330">
        <v>40</v>
      </c>
      <c r="C426" s="298">
        <v>46260</v>
      </c>
      <c r="D426" s="299" t="s">
        <v>316</v>
      </c>
      <c r="E426" s="522"/>
      <c r="F426" s="522">
        <v>59.74</v>
      </c>
      <c r="G426" s="333">
        <f t="shared" si="13"/>
        <v>8378.4299999999912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25">
      <c r="A427" s="329" t="s">
        <v>289</v>
      </c>
      <c r="B427" s="330">
        <v>4</v>
      </c>
      <c r="C427" s="298">
        <v>46260</v>
      </c>
      <c r="D427" s="299" t="s">
        <v>296</v>
      </c>
      <c r="E427" s="522">
        <v>78.510000000000005</v>
      </c>
      <c r="F427" s="522"/>
      <c r="G427" s="333">
        <f t="shared" si="13"/>
        <v>8318.6899999999914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25">
      <c r="A428" s="329" t="s">
        <v>289</v>
      </c>
      <c r="B428" s="330">
        <v>6</v>
      </c>
      <c r="C428" s="298">
        <v>46259</v>
      </c>
      <c r="D428" s="299" t="s">
        <v>312</v>
      </c>
      <c r="E428" s="522">
        <v>54.95</v>
      </c>
      <c r="F428" s="522"/>
      <c r="G428" s="333">
        <f t="shared" si="13"/>
        <v>8397.1999999999916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25">
      <c r="A429" s="329" t="s">
        <v>289</v>
      </c>
      <c r="B429" s="330">
        <v>2</v>
      </c>
      <c r="C429" s="298">
        <v>46259</v>
      </c>
      <c r="D429" s="299" t="s">
        <v>357</v>
      </c>
      <c r="E429" s="522">
        <v>5.28</v>
      </c>
      <c r="F429" s="522"/>
      <c r="G429" s="333">
        <f t="shared" si="13"/>
        <v>8452.1499999999924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25">
      <c r="A430" s="329" t="s">
        <v>289</v>
      </c>
      <c r="B430" s="330">
        <v>8</v>
      </c>
      <c r="C430" s="298">
        <v>46259</v>
      </c>
      <c r="D430" s="299" t="s">
        <v>308</v>
      </c>
      <c r="E430" s="522">
        <v>71.75</v>
      </c>
      <c r="F430" s="522"/>
      <c r="G430" s="333">
        <f t="shared" si="13"/>
        <v>8457.429999999993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25">
      <c r="A431" s="329" t="s">
        <v>289</v>
      </c>
      <c r="B431" s="330">
        <v>5</v>
      </c>
      <c r="C431" s="298">
        <v>46259</v>
      </c>
      <c r="D431" s="299" t="s">
        <v>1027</v>
      </c>
      <c r="E431" s="522">
        <v>30</v>
      </c>
      <c r="F431" s="522"/>
      <c r="G431" s="333">
        <f t="shared" si="13"/>
        <v>8529.179999999993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25">
      <c r="A432" s="329" t="s">
        <v>289</v>
      </c>
      <c r="B432" s="330">
        <v>2</v>
      </c>
      <c r="C432" s="298">
        <v>46259</v>
      </c>
      <c r="D432" s="299" t="s">
        <v>334</v>
      </c>
      <c r="E432" s="522">
        <v>18.18</v>
      </c>
      <c r="F432" s="522"/>
      <c r="G432" s="333">
        <f t="shared" si="13"/>
        <v>8559.179999999993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25">
      <c r="A433" s="329" t="s">
        <v>294</v>
      </c>
      <c r="B433" s="330">
        <v>12</v>
      </c>
      <c r="C433" s="298">
        <v>46259</v>
      </c>
      <c r="D433" s="299" t="s">
        <v>314</v>
      </c>
      <c r="E433" s="522">
        <v>225</v>
      </c>
      <c r="F433" s="522"/>
      <c r="G433" s="333">
        <f t="shared" si="13"/>
        <v>8577.3599999999933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25">
      <c r="A434" s="329" t="s">
        <v>289</v>
      </c>
      <c r="B434" s="330">
        <v>5</v>
      </c>
      <c r="C434" s="298">
        <v>46259</v>
      </c>
      <c r="D434" s="299" t="s">
        <v>1025</v>
      </c>
      <c r="E434" s="522">
        <v>-125</v>
      </c>
      <c r="F434" s="522"/>
      <c r="G434" s="333">
        <f t="shared" si="13"/>
        <v>8802.3599999999933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25">
      <c r="A435" s="329" t="s">
        <v>289</v>
      </c>
      <c r="B435" s="330">
        <v>5</v>
      </c>
      <c r="C435" s="298">
        <v>46259</v>
      </c>
      <c r="D435" s="299" t="s">
        <v>1024</v>
      </c>
      <c r="E435" s="522">
        <v>-125</v>
      </c>
      <c r="F435" s="522"/>
      <c r="G435" s="333">
        <f t="shared" si="13"/>
        <v>8677.3599999999933</v>
      </c>
      <c r="H435" s="334" t="s">
        <v>298</v>
      </c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25">
      <c r="A436" s="329" t="s">
        <v>287</v>
      </c>
      <c r="B436" s="330" t="s">
        <v>287</v>
      </c>
      <c r="C436" s="298">
        <v>46259</v>
      </c>
      <c r="D436" s="299" t="s">
        <v>1026</v>
      </c>
      <c r="E436" s="522"/>
      <c r="F436" s="522">
        <v>430</v>
      </c>
      <c r="G436" s="333">
        <f t="shared" si="13"/>
        <v>8552.3599999999933</v>
      </c>
      <c r="H436" s="334" t="s">
        <v>298</v>
      </c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25">
      <c r="A437" s="329" t="s">
        <v>287</v>
      </c>
      <c r="B437" s="330" t="s">
        <v>287</v>
      </c>
      <c r="C437" s="298">
        <v>46259</v>
      </c>
      <c r="D437" s="299" t="s">
        <v>1026</v>
      </c>
      <c r="E437" s="522">
        <v>430</v>
      </c>
      <c r="F437" s="522"/>
      <c r="G437" s="333">
        <f t="shared" si="13"/>
        <v>8122.3599999999933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25">
      <c r="A438" s="329" t="s">
        <v>289</v>
      </c>
      <c r="B438" s="330">
        <v>2</v>
      </c>
      <c r="C438" s="298">
        <v>46259</v>
      </c>
      <c r="D438" s="299" t="s">
        <v>357</v>
      </c>
      <c r="E438" s="522">
        <v>37.71</v>
      </c>
      <c r="F438" s="522"/>
      <c r="G438" s="333">
        <f t="shared" si="13"/>
        <v>8552.3599999999933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25">
      <c r="A439" s="329" t="s">
        <v>291</v>
      </c>
      <c r="B439" s="330">
        <v>41</v>
      </c>
      <c r="C439" s="298">
        <v>46258</v>
      </c>
      <c r="D439" s="299" t="s">
        <v>1021</v>
      </c>
      <c r="E439" s="522"/>
      <c r="F439" s="522">
        <v>800</v>
      </c>
      <c r="G439" s="333">
        <f t="shared" si="13"/>
        <v>8590.0699999999924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25">
      <c r="A440" s="329" t="s">
        <v>289</v>
      </c>
      <c r="B440" s="330">
        <v>6</v>
      </c>
      <c r="C440" s="298">
        <v>46258</v>
      </c>
      <c r="D440" s="299" t="s">
        <v>300</v>
      </c>
      <c r="E440" s="522">
        <v>63.98</v>
      </c>
      <c r="F440" s="522"/>
      <c r="G440" s="333">
        <f t="shared" si="13"/>
        <v>7790.0699999999924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25">
      <c r="A441" s="329" t="s">
        <v>289</v>
      </c>
      <c r="B441" s="330">
        <v>8</v>
      </c>
      <c r="C441" s="298">
        <v>46258</v>
      </c>
      <c r="D441" s="299" t="s">
        <v>296</v>
      </c>
      <c r="E441" s="522">
        <v>15.3</v>
      </c>
      <c r="F441" s="522"/>
      <c r="G441" s="333">
        <f t="shared" ref="G441:G454" si="14">G442-E441+F441</f>
        <v>7854.049999999992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25">
      <c r="A442" s="329" t="s">
        <v>289</v>
      </c>
      <c r="B442" s="330">
        <v>4</v>
      </c>
      <c r="C442" s="298">
        <v>46258</v>
      </c>
      <c r="D442" s="299" t="s">
        <v>296</v>
      </c>
      <c r="E442" s="522">
        <v>41.09</v>
      </c>
      <c r="F442" s="522"/>
      <c r="G442" s="333">
        <f t="shared" si="14"/>
        <v>7869.3499999999922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25">
      <c r="A443" s="329" t="s">
        <v>289</v>
      </c>
      <c r="B443" s="330">
        <v>6</v>
      </c>
      <c r="C443" s="298">
        <v>46258</v>
      </c>
      <c r="D443" s="299" t="s">
        <v>300</v>
      </c>
      <c r="E443" s="522">
        <v>51.08</v>
      </c>
      <c r="F443" s="522"/>
      <c r="G443" s="333">
        <f t="shared" si="14"/>
        <v>7910.4399999999923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25">
      <c r="A444" s="329" t="s">
        <v>289</v>
      </c>
      <c r="B444" s="330">
        <v>6</v>
      </c>
      <c r="C444" s="298">
        <v>46258</v>
      </c>
      <c r="D444" s="299" t="s">
        <v>300</v>
      </c>
      <c r="E444" s="522">
        <v>66.010000000000005</v>
      </c>
      <c r="F444" s="522"/>
      <c r="G444" s="333">
        <f t="shared" si="14"/>
        <v>7961.5199999999923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25">
      <c r="A445" s="329" t="s">
        <v>289</v>
      </c>
      <c r="B445" s="330">
        <v>5</v>
      </c>
      <c r="C445" s="298">
        <v>46256</v>
      </c>
      <c r="D445" s="299" t="s">
        <v>1022</v>
      </c>
      <c r="E445" s="522">
        <v>134.19</v>
      </c>
      <c r="F445" s="522"/>
      <c r="G445" s="333">
        <f t="shared" si="14"/>
        <v>8027.5299999999925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25">
      <c r="A446" s="329" t="s">
        <v>289</v>
      </c>
      <c r="B446" s="330">
        <v>5</v>
      </c>
      <c r="C446" s="298">
        <v>46256</v>
      </c>
      <c r="D446" s="299" t="s">
        <v>1017</v>
      </c>
      <c r="E446" s="522">
        <v>50</v>
      </c>
      <c r="F446" s="522"/>
      <c r="G446" s="333">
        <f t="shared" si="14"/>
        <v>8161.7199999999921</v>
      </c>
      <c r="H446" s="334" t="s">
        <v>298</v>
      </c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25">
      <c r="A447" s="329" t="s">
        <v>289</v>
      </c>
      <c r="B447" s="330">
        <v>8</v>
      </c>
      <c r="C447" s="298">
        <v>46255</v>
      </c>
      <c r="D447" s="299" t="s">
        <v>319</v>
      </c>
      <c r="E447" s="522">
        <v>39.270000000000003</v>
      </c>
      <c r="F447" s="522"/>
      <c r="G447" s="333">
        <f t="shared" si="14"/>
        <v>8211.7199999999921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25">
      <c r="A448" s="329" t="s">
        <v>289</v>
      </c>
      <c r="B448" s="330">
        <v>8</v>
      </c>
      <c r="C448" s="298">
        <v>46255</v>
      </c>
      <c r="D448" s="299" t="s">
        <v>319</v>
      </c>
      <c r="E448" s="522">
        <v>8.48</v>
      </c>
      <c r="F448" s="522"/>
      <c r="G448" s="333">
        <f t="shared" si="14"/>
        <v>8250.9899999999925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25">
      <c r="A449" s="329" t="s">
        <v>289</v>
      </c>
      <c r="B449" s="330">
        <v>6</v>
      </c>
      <c r="C449" s="298">
        <v>46255</v>
      </c>
      <c r="D449" s="299" t="s">
        <v>396</v>
      </c>
      <c r="E449" s="522">
        <v>157.32</v>
      </c>
      <c r="F449" s="522"/>
      <c r="G449" s="333">
        <f t="shared" si="14"/>
        <v>8259.4699999999921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25">
      <c r="A450" s="329" t="s">
        <v>289</v>
      </c>
      <c r="B450" s="330">
        <v>7</v>
      </c>
      <c r="C450" s="298">
        <v>46254</v>
      </c>
      <c r="D450" s="299" t="s">
        <v>1023</v>
      </c>
      <c r="E450" s="522">
        <v>100</v>
      </c>
      <c r="F450" s="522"/>
      <c r="G450" s="333">
        <f t="shared" si="14"/>
        <v>8416.7899999999918</v>
      </c>
      <c r="H450" s="334" t="s">
        <v>298</v>
      </c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25">
      <c r="A451" s="329" t="s">
        <v>289</v>
      </c>
      <c r="B451" s="330">
        <v>8</v>
      </c>
      <c r="C451" s="298">
        <v>46254</v>
      </c>
      <c r="D451" s="299" t="s">
        <v>319</v>
      </c>
      <c r="E451" s="522">
        <v>119.58</v>
      </c>
      <c r="F451" s="522"/>
      <c r="G451" s="333">
        <f t="shared" si="14"/>
        <v>8516.7899999999918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25">
      <c r="A452" s="329" t="s">
        <v>291</v>
      </c>
      <c r="B452" s="330">
        <v>39</v>
      </c>
      <c r="C452" s="298">
        <v>46254</v>
      </c>
      <c r="D452" s="299" t="s">
        <v>292</v>
      </c>
      <c r="E452" s="522"/>
      <c r="F452" s="522">
        <v>2763.78</v>
      </c>
      <c r="G452" s="333">
        <f t="shared" si="14"/>
        <v>8636.3699999999917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25">
      <c r="A453" s="329" t="s">
        <v>287</v>
      </c>
      <c r="B453" s="330" t="s">
        <v>287</v>
      </c>
      <c r="C453" s="298">
        <v>46253</v>
      </c>
      <c r="D453" s="299" t="s">
        <v>889</v>
      </c>
      <c r="E453" s="522">
        <v>219.38</v>
      </c>
      <c r="F453" s="522">
        <v>219.38</v>
      </c>
      <c r="G453" s="333">
        <f t="shared" si="14"/>
        <v>5872.5899999999911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25">
      <c r="A454" s="329" t="s">
        <v>294</v>
      </c>
      <c r="B454" s="330">
        <v>22</v>
      </c>
      <c r="C454" s="298">
        <v>46253</v>
      </c>
      <c r="D454" s="299" t="s">
        <v>921</v>
      </c>
      <c r="E454" s="522">
        <v>7.46</v>
      </c>
      <c r="F454" s="522"/>
      <c r="G454" s="333">
        <f t="shared" si="14"/>
        <v>5872.5899999999911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25">
      <c r="A455" s="329" t="s">
        <v>294</v>
      </c>
      <c r="B455" s="330">
        <v>22</v>
      </c>
      <c r="C455" s="298">
        <v>46253</v>
      </c>
      <c r="D455" s="299" t="s">
        <v>323</v>
      </c>
      <c r="E455" s="522">
        <v>23.42</v>
      </c>
      <c r="F455" s="522"/>
      <c r="G455" s="333">
        <f t="shared" ref="G455:G457" si="15">G456-E455+F455</f>
        <v>5880.0499999999911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25">
      <c r="A456" s="329" t="s">
        <v>289</v>
      </c>
      <c r="B456" s="330">
        <v>8</v>
      </c>
      <c r="C456" s="298">
        <v>46252</v>
      </c>
      <c r="D456" s="299" t="s">
        <v>319</v>
      </c>
      <c r="E456" s="522">
        <v>13</v>
      </c>
      <c r="F456" s="522"/>
      <c r="G456" s="333">
        <f t="shared" si="15"/>
        <v>5903.4699999999912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25">
      <c r="A457" s="329" t="s">
        <v>294</v>
      </c>
      <c r="B457" s="330">
        <v>22</v>
      </c>
      <c r="C457" s="298">
        <v>46252</v>
      </c>
      <c r="D457" s="299" t="s">
        <v>928</v>
      </c>
      <c r="E457" s="522">
        <v>13.84</v>
      </c>
      <c r="F457" s="522"/>
      <c r="G457" s="333">
        <f t="shared" si="15"/>
        <v>5916.4699999999912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25">
      <c r="A458" s="329" t="s">
        <v>287</v>
      </c>
      <c r="B458" s="330" t="s">
        <v>287</v>
      </c>
      <c r="C458" s="298">
        <v>46252</v>
      </c>
      <c r="D458" s="299" t="s">
        <v>1018</v>
      </c>
      <c r="E458" s="522">
        <v>2518.46</v>
      </c>
      <c r="F458" s="522">
        <v>2518.46</v>
      </c>
      <c r="G458" s="333">
        <f t="shared" ref="G458:G520" si="16">G459-E458+F458</f>
        <v>5930.3099999999913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25">
      <c r="A459" s="329" t="s">
        <v>289</v>
      </c>
      <c r="B459" s="330">
        <v>6</v>
      </c>
      <c r="C459" s="298">
        <v>46252</v>
      </c>
      <c r="D459" s="299" t="s">
        <v>322</v>
      </c>
      <c r="E459" s="522">
        <v>25</v>
      </c>
      <c r="F459" s="522"/>
      <c r="G459" s="333">
        <f t="shared" si="16"/>
        <v>5930.3099999999913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25">
      <c r="A460" s="329" t="s">
        <v>294</v>
      </c>
      <c r="B460" s="330">
        <v>21</v>
      </c>
      <c r="C460" s="298">
        <v>46251</v>
      </c>
      <c r="D460" s="299" t="s">
        <v>194</v>
      </c>
      <c r="E460" s="522">
        <v>81</v>
      </c>
      <c r="F460" s="522"/>
      <c r="G460" s="333">
        <f t="shared" si="16"/>
        <v>5955.3099999999913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25">
      <c r="A461" s="329" t="s">
        <v>294</v>
      </c>
      <c r="B461" s="330">
        <v>42</v>
      </c>
      <c r="C461" s="298">
        <v>46251</v>
      </c>
      <c r="D461" s="299" t="s">
        <v>333</v>
      </c>
      <c r="E461" s="522">
        <v>22.35</v>
      </c>
      <c r="F461" s="522"/>
      <c r="G461" s="333">
        <f t="shared" si="16"/>
        <v>6036.3099999999913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25">
      <c r="A462" s="329" t="s">
        <v>294</v>
      </c>
      <c r="B462" s="330">
        <v>43</v>
      </c>
      <c r="C462" s="298">
        <v>46251</v>
      </c>
      <c r="D462" s="299" t="s">
        <v>333</v>
      </c>
      <c r="E462" s="522">
        <v>22.35</v>
      </c>
      <c r="F462" s="522"/>
      <c r="G462" s="333">
        <f t="shared" si="16"/>
        <v>6058.6599999999917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25">
      <c r="A463" s="329" t="s">
        <v>289</v>
      </c>
      <c r="B463" s="330">
        <v>1</v>
      </c>
      <c r="C463" s="298">
        <v>46251</v>
      </c>
      <c r="D463" s="299" t="s">
        <v>329</v>
      </c>
      <c r="E463" s="522">
        <v>120</v>
      </c>
      <c r="F463" s="522"/>
      <c r="G463" s="333">
        <f t="shared" si="16"/>
        <v>6081.009999999992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25">
      <c r="A464" s="329" t="s">
        <v>289</v>
      </c>
      <c r="B464" s="330">
        <v>2</v>
      </c>
      <c r="C464" s="298">
        <v>46251</v>
      </c>
      <c r="D464" s="299" t="s">
        <v>332</v>
      </c>
      <c r="E464" s="522">
        <v>15.5</v>
      </c>
      <c r="F464" s="522"/>
      <c r="G464" s="333">
        <f t="shared" si="16"/>
        <v>6201.009999999992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25">
      <c r="A465" s="329" t="s">
        <v>289</v>
      </c>
      <c r="B465" s="330">
        <v>6</v>
      </c>
      <c r="C465" s="298">
        <v>46251</v>
      </c>
      <c r="D465" s="299" t="s">
        <v>1001</v>
      </c>
      <c r="E465" s="522">
        <v>30</v>
      </c>
      <c r="F465" s="522"/>
      <c r="G465" s="333">
        <f t="shared" si="16"/>
        <v>6216.509999999992</v>
      </c>
      <c r="H465" s="334" t="s">
        <v>298</v>
      </c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25">
      <c r="A466" s="329" t="s">
        <v>294</v>
      </c>
      <c r="B466" s="330">
        <v>17</v>
      </c>
      <c r="C466" s="298">
        <v>46251</v>
      </c>
      <c r="D466" s="299" t="s">
        <v>188</v>
      </c>
      <c r="E466" s="522">
        <v>42.65</v>
      </c>
      <c r="F466" s="522"/>
      <c r="G466" s="333">
        <f t="shared" si="16"/>
        <v>6246.509999999992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25">
      <c r="A467" s="329" t="s">
        <v>294</v>
      </c>
      <c r="B467" s="330">
        <v>11</v>
      </c>
      <c r="C467" s="298">
        <v>46251</v>
      </c>
      <c r="D467" s="299" t="s">
        <v>178</v>
      </c>
      <c r="E467" s="522">
        <v>256.83999999999997</v>
      </c>
      <c r="F467" s="522"/>
      <c r="G467" s="333">
        <f t="shared" si="16"/>
        <v>6289.1599999999917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25">
      <c r="A468" s="329" t="s">
        <v>294</v>
      </c>
      <c r="B468" s="330">
        <v>23</v>
      </c>
      <c r="C468" s="298">
        <v>46251</v>
      </c>
      <c r="D468" s="299" t="s">
        <v>63</v>
      </c>
      <c r="E468" s="522">
        <v>529.46</v>
      </c>
      <c r="F468" s="522"/>
      <c r="G468" s="333">
        <f t="shared" si="16"/>
        <v>6545.9999999999918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25">
      <c r="A469" s="329" t="s">
        <v>289</v>
      </c>
      <c r="B469" s="330">
        <v>1</v>
      </c>
      <c r="C469" s="298">
        <v>46250</v>
      </c>
      <c r="D469" s="299" t="s">
        <v>1019</v>
      </c>
      <c r="E469" s="522">
        <v>25.5</v>
      </c>
      <c r="F469" s="522"/>
      <c r="G469" s="333">
        <f t="shared" si="16"/>
        <v>7075.4599999999919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25">
      <c r="A470" s="329" t="s">
        <v>289</v>
      </c>
      <c r="B470" s="330">
        <v>5</v>
      </c>
      <c r="C470" s="298">
        <v>46250</v>
      </c>
      <c r="D470" s="299" t="s">
        <v>339</v>
      </c>
      <c r="E470" s="522">
        <v>21.3</v>
      </c>
      <c r="F470" s="522"/>
      <c r="G470" s="333">
        <f t="shared" si="16"/>
        <v>7100.9599999999919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25">
      <c r="A471" s="329" t="s">
        <v>289</v>
      </c>
      <c r="B471" s="330">
        <v>1</v>
      </c>
      <c r="C471" s="298">
        <v>46250</v>
      </c>
      <c r="D471" s="299" t="s">
        <v>1019</v>
      </c>
      <c r="E471" s="522">
        <v>28.1</v>
      </c>
      <c r="F471" s="522"/>
      <c r="G471" s="333">
        <f t="shared" si="16"/>
        <v>7122.259999999992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25">
      <c r="A472" s="329" t="s">
        <v>289</v>
      </c>
      <c r="B472" s="330">
        <v>8</v>
      </c>
      <c r="C472" s="298">
        <v>46250</v>
      </c>
      <c r="D472" s="299" t="s">
        <v>319</v>
      </c>
      <c r="E472" s="522">
        <v>13.58</v>
      </c>
      <c r="F472" s="522"/>
      <c r="G472" s="333">
        <f t="shared" si="16"/>
        <v>7150.3599999999924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25">
      <c r="A473" s="329" t="s">
        <v>289</v>
      </c>
      <c r="B473" s="330">
        <v>7</v>
      </c>
      <c r="C473" s="298">
        <v>46250</v>
      </c>
      <c r="D473" s="299" t="s">
        <v>300</v>
      </c>
      <c r="E473" s="522">
        <v>85.15</v>
      </c>
      <c r="F473" s="522"/>
      <c r="G473" s="333">
        <f t="shared" si="16"/>
        <v>7163.9399999999923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25">
      <c r="A474" s="329" t="s">
        <v>289</v>
      </c>
      <c r="B474" s="330">
        <v>6</v>
      </c>
      <c r="C474" s="298">
        <v>46250</v>
      </c>
      <c r="D474" s="299" t="s">
        <v>300</v>
      </c>
      <c r="E474" s="522">
        <v>33</v>
      </c>
      <c r="F474" s="522"/>
      <c r="G474" s="333">
        <f t="shared" si="16"/>
        <v>7249.089999999992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25">
      <c r="A475" s="329" t="s">
        <v>289</v>
      </c>
      <c r="B475" s="330">
        <v>1</v>
      </c>
      <c r="C475" s="298">
        <v>46249</v>
      </c>
      <c r="D475" s="299" t="s">
        <v>829</v>
      </c>
      <c r="E475" s="522">
        <v>72.239999999999995</v>
      </c>
      <c r="F475" s="522"/>
      <c r="G475" s="333">
        <f t="shared" si="16"/>
        <v>7282.089999999992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25">
      <c r="A476" s="329" t="s">
        <v>289</v>
      </c>
      <c r="B476" s="330">
        <v>1</v>
      </c>
      <c r="C476" s="298">
        <v>46249</v>
      </c>
      <c r="D476" s="299" t="s">
        <v>427</v>
      </c>
      <c r="E476" s="522">
        <v>46</v>
      </c>
      <c r="F476" s="522"/>
      <c r="G476" s="333">
        <f t="shared" si="16"/>
        <v>7354.3299999999917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25">
      <c r="A477" s="329" t="s">
        <v>289</v>
      </c>
      <c r="B477" s="330">
        <v>4</v>
      </c>
      <c r="C477" s="298">
        <v>46249</v>
      </c>
      <c r="D477" s="299" t="s">
        <v>329</v>
      </c>
      <c r="E477" s="522">
        <v>32.06</v>
      </c>
      <c r="F477" s="522"/>
      <c r="G477" s="333">
        <f t="shared" si="16"/>
        <v>7400.3299999999917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25">
      <c r="A478" s="329" t="s">
        <v>289</v>
      </c>
      <c r="B478" s="330">
        <v>6</v>
      </c>
      <c r="C478" s="298">
        <v>46249</v>
      </c>
      <c r="D478" s="299" t="s">
        <v>300</v>
      </c>
      <c r="E478" s="522">
        <v>18.079999999999998</v>
      </c>
      <c r="F478" s="522"/>
      <c r="G478" s="333">
        <f t="shared" si="16"/>
        <v>7432.3899999999921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25">
      <c r="A479" s="329" t="s">
        <v>289</v>
      </c>
      <c r="B479" s="330">
        <v>7</v>
      </c>
      <c r="C479" s="298">
        <v>46248</v>
      </c>
      <c r="D479" s="299" t="s">
        <v>1020</v>
      </c>
      <c r="E479" s="522">
        <v>37.26</v>
      </c>
      <c r="F479" s="522"/>
      <c r="G479" s="333">
        <f t="shared" si="16"/>
        <v>7450.4699999999921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25">
      <c r="A480" s="329" t="s">
        <v>289</v>
      </c>
      <c r="B480" s="330">
        <v>7</v>
      </c>
      <c r="C480" s="298">
        <v>46248</v>
      </c>
      <c r="D480" s="299" t="s">
        <v>443</v>
      </c>
      <c r="E480" s="522">
        <v>151.94</v>
      </c>
      <c r="F480" s="522"/>
      <c r="G480" s="333">
        <f t="shared" si="16"/>
        <v>7487.7299999999923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25">
      <c r="A481" s="329" t="s">
        <v>291</v>
      </c>
      <c r="B481" s="330">
        <v>38</v>
      </c>
      <c r="C481" s="298">
        <v>46248</v>
      </c>
      <c r="D481" s="299" t="s">
        <v>293</v>
      </c>
      <c r="E481" s="522"/>
      <c r="F481" s="522">
        <v>4729.33</v>
      </c>
      <c r="G481" s="333">
        <f t="shared" si="16"/>
        <v>7639.6699999999919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25">
      <c r="A482" s="329" t="s">
        <v>289</v>
      </c>
      <c r="B482" s="330">
        <v>8</v>
      </c>
      <c r="C482" s="298">
        <v>46247</v>
      </c>
      <c r="D482" s="299" t="s">
        <v>319</v>
      </c>
      <c r="E482" s="522">
        <v>237.21</v>
      </c>
      <c r="F482" s="522"/>
      <c r="G482" s="333">
        <f t="shared" si="16"/>
        <v>2910.339999999992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25">
      <c r="A483" s="329" t="s">
        <v>289</v>
      </c>
      <c r="B483" s="330">
        <v>6</v>
      </c>
      <c r="C483" s="298">
        <v>46246</v>
      </c>
      <c r="D483" s="299" t="s">
        <v>411</v>
      </c>
      <c r="E483" s="522">
        <v>-3.54</v>
      </c>
      <c r="F483" s="522"/>
      <c r="G483" s="333">
        <f t="shared" si="16"/>
        <v>3147.549999999992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25">
      <c r="A484" s="329" t="s">
        <v>294</v>
      </c>
      <c r="B484" s="330">
        <v>19</v>
      </c>
      <c r="C484" s="298">
        <v>46246</v>
      </c>
      <c r="D484" s="299" t="s">
        <v>191</v>
      </c>
      <c r="E484" s="522">
        <v>200</v>
      </c>
      <c r="F484" s="522"/>
      <c r="G484" s="333">
        <f t="shared" si="16"/>
        <v>3144.009999999992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25">
      <c r="A485" s="329" t="s">
        <v>335</v>
      </c>
      <c r="B485" s="330" t="s">
        <v>335</v>
      </c>
      <c r="C485" s="298">
        <v>46246</v>
      </c>
      <c r="D485" s="299" t="s">
        <v>185</v>
      </c>
      <c r="E485" s="522">
        <v>63.55</v>
      </c>
      <c r="F485" s="522"/>
      <c r="G485" s="333">
        <f t="shared" si="16"/>
        <v>3344.009999999992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25">
      <c r="A486" s="329" t="s">
        <v>294</v>
      </c>
      <c r="B486" s="330">
        <v>15</v>
      </c>
      <c r="C486" s="298">
        <v>46246</v>
      </c>
      <c r="D486" s="299" t="s">
        <v>185</v>
      </c>
      <c r="E486" s="522">
        <v>64.28</v>
      </c>
      <c r="F486" s="522"/>
      <c r="G486" s="333">
        <f t="shared" si="16"/>
        <v>3407.5599999999922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25">
      <c r="A487" s="329" t="s">
        <v>294</v>
      </c>
      <c r="B487" s="330">
        <v>22</v>
      </c>
      <c r="C487" s="298">
        <v>46245</v>
      </c>
      <c r="D487" s="299" t="s">
        <v>351</v>
      </c>
      <c r="E487" s="522">
        <v>21.29</v>
      </c>
      <c r="F487" s="522"/>
      <c r="G487" s="333">
        <f t="shared" si="16"/>
        <v>3471.8399999999924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25">
      <c r="A488" s="329" t="s">
        <v>289</v>
      </c>
      <c r="B488" s="330">
        <v>6</v>
      </c>
      <c r="C488" s="298">
        <v>46245</v>
      </c>
      <c r="D488" s="299" t="s">
        <v>426</v>
      </c>
      <c r="E488" s="522">
        <v>-130</v>
      </c>
      <c r="F488" s="522"/>
      <c r="G488" s="333">
        <f t="shared" si="16"/>
        <v>3493.1299999999924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25">
      <c r="A489" s="329" t="s">
        <v>291</v>
      </c>
      <c r="B489" s="330">
        <v>41</v>
      </c>
      <c r="C489" s="298">
        <v>46244</v>
      </c>
      <c r="D489" s="299" t="s">
        <v>1009</v>
      </c>
      <c r="E489" s="522"/>
      <c r="F489" s="522">
        <v>800</v>
      </c>
      <c r="G489" s="333">
        <f t="shared" si="16"/>
        <v>3363.1299999999924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25">
      <c r="A490" s="329" t="s">
        <v>294</v>
      </c>
      <c r="B490" s="330">
        <v>22</v>
      </c>
      <c r="C490" s="298">
        <v>46244</v>
      </c>
      <c r="D490" s="299" t="s">
        <v>977</v>
      </c>
      <c r="E490" s="522">
        <v>5.31</v>
      </c>
      <c r="F490" s="522"/>
      <c r="G490" s="333">
        <f t="shared" si="16"/>
        <v>2563.1299999999924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25">
      <c r="A491" s="329" t="s">
        <v>289</v>
      </c>
      <c r="B491" s="330">
        <v>8</v>
      </c>
      <c r="C491" s="298">
        <v>46244</v>
      </c>
      <c r="D491" s="299" t="s">
        <v>319</v>
      </c>
      <c r="E491" s="522">
        <v>9.5</v>
      </c>
      <c r="F491" s="522"/>
      <c r="G491" s="333">
        <f t="shared" si="16"/>
        <v>2568.4399999999923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25">
      <c r="A492" s="329" t="s">
        <v>289</v>
      </c>
      <c r="B492" s="330">
        <v>2</v>
      </c>
      <c r="C492" s="298">
        <v>46244</v>
      </c>
      <c r="D492" s="299" t="s">
        <v>334</v>
      </c>
      <c r="E492" s="522">
        <v>16.16</v>
      </c>
      <c r="F492" s="522"/>
      <c r="G492" s="333">
        <f t="shared" si="16"/>
        <v>2577.9399999999923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25">
      <c r="A493" s="329" t="s">
        <v>289</v>
      </c>
      <c r="B493" s="330">
        <v>5</v>
      </c>
      <c r="C493" s="298">
        <v>46243</v>
      </c>
      <c r="D493" s="299" t="s">
        <v>852</v>
      </c>
      <c r="E493" s="522">
        <v>10.68</v>
      </c>
      <c r="F493" s="522"/>
      <c r="G493" s="333">
        <f t="shared" si="16"/>
        <v>2594.0999999999922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25">
      <c r="A494" s="329" t="s">
        <v>287</v>
      </c>
      <c r="B494" s="330" t="s">
        <v>287</v>
      </c>
      <c r="C494" s="298">
        <v>46243</v>
      </c>
      <c r="D494" s="299" t="s">
        <v>843</v>
      </c>
      <c r="E494" s="522">
        <v>116.04</v>
      </c>
      <c r="F494" s="522">
        <v>116.04</v>
      </c>
      <c r="G494" s="333">
        <f t="shared" si="16"/>
        <v>2604.779999999992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25">
      <c r="A495" s="329" t="s">
        <v>289</v>
      </c>
      <c r="B495" s="330">
        <v>1</v>
      </c>
      <c r="C495" s="298">
        <v>46243</v>
      </c>
      <c r="D495" s="299" t="s">
        <v>306</v>
      </c>
      <c r="E495" s="522">
        <v>228.43</v>
      </c>
      <c r="F495" s="522"/>
      <c r="G495" s="333">
        <f t="shared" si="16"/>
        <v>2604.779999999992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25">
      <c r="A496" s="329" t="s">
        <v>289</v>
      </c>
      <c r="B496" s="330">
        <v>4</v>
      </c>
      <c r="C496" s="298">
        <v>46242</v>
      </c>
      <c r="D496" s="299" t="s">
        <v>319</v>
      </c>
      <c r="E496" s="522">
        <v>39.92</v>
      </c>
      <c r="F496" s="522"/>
      <c r="G496" s="333">
        <f t="shared" si="16"/>
        <v>2833.2099999999919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25">
      <c r="A497" s="329" t="s">
        <v>289</v>
      </c>
      <c r="B497" s="330">
        <v>4</v>
      </c>
      <c r="C497" s="298">
        <v>46242</v>
      </c>
      <c r="D497" s="299" t="s">
        <v>296</v>
      </c>
      <c r="E497" s="522">
        <v>73.16</v>
      </c>
      <c r="F497" s="522"/>
      <c r="G497" s="333">
        <f t="shared" si="16"/>
        <v>2873.1299999999919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25">
      <c r="A498" s="329" t="s">
        <v>289</v>
      </c>
      <c r="B498" s="330">
        <v>1</v>
      </c>
      <c r="C498" s="298">
        <v>46242</v>
      </c>
      <c r="D498" s="299" t="s">
        <v>300</v>
      </c>
      <c r="E498" s="522">
        <v>28.7</v>
      </c>
      <c r="F498" s="522"/>
      <c r="G498" s="333">
        <f t="shared" si="16"/>
        <v>2946.2899999999918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25">
      <c r="A499" s="329" t="s">
        <v>289</v>
      </c>
      <c r="B499" s="330">
        <v>2</v>
      </c>
      <c r="C499" s="298">
        <v>46242</v>
      </c>
      <c r="D499" s="299" t="s">
        <v>344</v>
      </c>
      <c r="E499" s="522">
        <v>121.55</v>
      </c>
      <c r="F499" s="522"/>
      <c r="G499" s="333">
        <f t="shared" si="16"/>
        <v>2974.9899999999916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25">
      <c r="A500" s="329" t="s">
        <v>289</v>
      </c>
      <c r="B500" s="330">
        <v>8</v>
      </c>
      <c r="C500" s="298">
        <v>46242</v>
      </c>
      <c r="D500" s="299" t="s">
        <v>1014</v>
      </c>
      <c r="E500" s="522">
        <v>25</v>
      </c>
      <c r="F500" s="522"/>
      <c r="G500" s="333">
        <f t="shared" si="16"/>
        <v>3096.5399999999918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25">
      <c r="A501" s="329" t="s">
        <v>289</v>
      </c>
      <c r="B501" s="330">
        <v>2</v>
      </c>
      <c r="C501" s="298">
        <v>46242</v>
      </c>
      <c r="D501" s="299" t="s">
        <v>352</v>
      </c>
      <c r="E501" s="522">
        <v>21.99</v>
      </c>
      <c r="F501" s="522"/>
      <c r="G501" s="333">
        <f t="shared" si="16"/>
        <v>3121.5399999999918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25">
      <c r="A502" s="329" t="s">
        <v>289</v>
      </c>
      <c r="B502" s="330">
        <v>5</v>
      </c>
      <c r="C502" s="298">
        <v>46242</v>
      </c>
      <c r="D502" s="299" t="s">
        <v>1017</v>
      </c>
      <c r="E502" s="522">
        <v>60</v>
      </c>
      <c r="F502" s="522"/>
      <c r="G502" s="333">
        <f t="shared" si="16"/>
        <v>3143.5299999999916</v>
      </c>
      <c r="H502" s="334" t="s">
        <v>298</v>
      </c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25">
      <c r="A503" s="329" t="s">
        <v>289</v>
      </c>
      <c r="B503" s="330">
        <v>8</v>
      </c>
      <c r="C503" s="298">
        <v>46241</v>
      </c>
      <c r="D503" s="299" t="s">
        <v>319</v>
      </c>
      <c r="E503" s="522">
        <v>19.690000000000001</v>
      </c>
      <c r="F503" s="522"/>
      <c r="G503" s="333">
        <f t="shared" si="16"/>
        <v>3203.5299999999916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25">
      <c r="A504" s="329" t="s">
        <v>289</v>
      </c>
      <c r="B504" s="330">
        <v>2</v>
      </c>
      <c r="C504" s="298">
        <v>46241</v>
      </c>
      <c r="D504" s="299" t="s">
        <v>296</v>
      </c>
      <c r="E504" s="522">
        <v>8.93</v>
      </c>
      <c r="F504" s="522"/>
      <c r="G504" s="333">
        <f t="shared" si="16"/>
        <v>3223.2199999999916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25">
      <c r="A505" s="329" t="s">
        <v>289</v>
      </c>
      <c r="B505" s="330">
        <v>6</v>
      </c>
      <c r="C505" s="298">
        <v>46241</v>
      </c>
      <c r="D505" s="299" t="s">
        <v>320</v>
      </c>
      <c r="E505" s="522">
        <v>178.24</v>
      </c>
      <c r="F505" s="522"/>
      <c r="G505" s="333">
        <f t="shared" si="16"/>
        <v>3232.1499999999915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25">
      <c r="A506" s="329" t="s">
        <v>289</v>
      </c>
      <c r="B506" s="330">
        <v>2</v>
      </c>
      <c r="C506" s="298">
        <v>46241</v>
      </c>
      <c r="D506" s="299" t="s">
        <v>403</v>
      </c>
      <c r="E506" s="522">
        <v>107.68</v>
      </c>
      <c r="F506" s="522"/>
      <c r="G506" s="333">
        <f t="shared" si="16"/>
        <v>3410.3899999999917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25">
      <c r="A507" s="329" t="s">
        <v>335</v>
      </c>
      <c r="B507" s="330" t="s">
        <v>335</v>
      </c>
      <c r="C507" s="298">
        <v>46241</v>
      </c>
      <c r="D507" s="299" t="s">
        <v>182</v>
      </c>
      <c r="E507" s="522">
        <v>83.63</v>
      </c>
      <c r="F507" s="522"/>
      <c r="G507" s="333">
        <f t="shared" si="16"/>
        <v>3518.0699999999915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25">
      <c r="A508" s="329" t="s">
        <v>294</v>
      </c>
      <c r="B508" s="330">
        <v>9</v>
      </c>
      <c r="C508" s="298">
        <v>46241</v>
      </c>
      <c r="D508" s="299" t="s">
        <v>58</v>
      </c>
      <c r="E508" s="522">
        <v>1231.68</v>
      </c>
      <c r="F508" s="522"/>
      <c r="G508" s="333">
        <f t="shared" si="16"/>
        <v>3601.6999999999916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25">
      <c r="A509" s="329" t="s">
        <v>289</v>
      </c>
      <c r="B509" s="330">
        <v>2</v>
      </c>
      <c r="C509" s="298">
        <v>46240</v>
      </c>
      <c r="D509" s="299" t="s">
        <v>1015</v>
      </c>
      <c r="E509" s="522">
        <v>33.700000000000003</v>
      </c>
      <c r="F509" s="522"/>
      <c r="G509" s="333">
        <f t="shared" si="16"/>
        <v>4833.3799999999919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25">
      <c r="A510" s="329" t="s">
        <v>289</v>
      </c>
      <c r="B510" s="330">
        <v>8</v>
      </c>
      <c r="C510" s="298">
        <v>46240</v>
      </c>
      <c r="D510" s="299" t="s">
        <v>346</v>
      </c>
      <c r="E510" s="522">
        <v>23.33</v>
      </c>
      <c r="F510" s="522"/>
      <c r="G510" s="333">
        <f t="shared" si="16"/>
        <v>4867.0799999999917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25">
      <c r="A511" s="329" t="s">
        <v>294</v>
      </c>
      <c r="B511" s="330">
        <v>14</v>
      </c>
      <c r="C511" s="298">
        <v>46240</v>
      </c>
      <c r="D511" s="299" t="s">
        <v>956</v>
      </c>
      <c r="E511" s="522">
        <v>66.67</v>
      </c>
      <c r="F511" s="522"/>
      <c r="G511" s="333">
        <f t="shared" si="16"/>
        <v>4890.4099999999917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25">
      <c r="A512" s="329" t="s">
        <v>289</v>
      </c>
      <c r="B512" s="330">
        <v>6</v>
      </c>
      <c r="C512" s="298">
        <v>46240</v>
      </c>
      <c r="D512" s="299" t="s">
        <v>343</v>
      </c>
      <c r="E512" s="522">
        <v>75</v>
      </c>
      <c r="F512" s="522"/>
      <c r="G512" s="333">
        <f t="shared" si="16"/>
        <v>4957.0799999999917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25">
      <c r="A513" s="329" t="s">
        <v>294</v>
      </c>
      <c r="B513" s="330">
        <v>13</v>
      </c>
      <c r="C513" s="298">
        <v>46240</v>
      </c>
      <c r="D513" s="299" t="s">
        <v>182</v>
      </c>
      <c r="E513" s="522">
        <v>331.81</v>
      </c>
      <c r="F513" s="522"/>
      <c r="G513" s="333">
        <f t="shared" si="16"/>
        <v>5032.0799999999917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25">
      <c r="A514" s="329" t="s">
        <v>291</v>
      </c>
      <c r="B514" s="330">
        <v>39</v>
      </c>
      <c r="C514" s="298">
        <v>46240</v>
      </c>
      <c r="D514" s="299" t="s">
        <v>292</v>
      </c>
      <c r="E514" s="522"/>
      <c r="F514" s="522">
        <v>2763.78</v>
      </c>
      <c r="G514" s="333">
        <f t="shared" si="16"/>
        <v>5363.8899999999921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25">
      <c r="A515" s="329" t="s">
        <v>289</v>
      </c>
      <c r="B515" s="330">
        <v>2</v>
      </c>
      <c r="C515" s="298">
        <v>46239</v>
      </c>
      <c r="D515" s="299" t="s">
        <v>352</v>
      </c>
      <c r="E515" s="522">
        <v>36.549999999999997</v>
      </c>
      <c r="F515" s="522"/>
      <c r="G515" s="333">
        <f t="shared" si="16"/>
        <v>2600.1099999999915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25">
      <c r="A516" s="329" t="s">
        <v>289</v>
      </c>
      <c r="B516" s="330">
        <v>4</v>
      </c>
      <c r="C516" s="298">
        <v>46239</v>
      </c>
      <c r="D516" s="299" t="s">
        <v>310</v>
      </c>
      <c r="E516" s="522">
        <v>40.76</v>
      </c>
      <c r="F516" s="522"/>
      <c r="G516" s="333">
        <f t="shared" si="16"/>
        <v>2636.6599999999917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25">
      <c r="A517" s="329" t="s">
        <v>289</v>
      </c>
      <c r="B517" s="330">
        <v>3</v>
      </c>
      <c r="C517" s="298">
        <v>46239</v>
      </c>
      <c r="D517" s="299" t="s">
        <v>310</v>
      </c>
      <c r="E517" s="522">
        <v>5.86</v>
      </c>
      <c r="F517" s="522"/>
      <c r="G517" s="333">
        <f t="shared" si="16"/>
        <v>2677.4199999999919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25">
      <c r="A518" s="329" t="s">
        <v>289</v>
      </c>
      <c r="B518" s="330">
        <v>8</v>
      </c>
      <c r="C518" s="298">
        <v>46239</v>
      </c>
      <c r="D518" s="299" t="s">
        <v>296</v>
      </c>
      <c r="E518" s="522">
        <v>63.22</v>
      </c>
      <c r="F518" s="522"/>
      <c r="G518" s="333">
        <f t="shared" si="16"/>
        <v>2683.279999999992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25">
      <c r="A519" s="329" t="s">
        <v>289</v>
      </c>
      <c r="B519" s="330">
        <v>8</v>
      </c>
      <c r="C519" s="298">
        <v>46239</v>
      </c>
      <c r="D519" s="299" t="s">
        <v>1010</v>
      </c>
      <c r="E519" s="522">
        <v>49.41</v>
      </c>
      <c r="F519" s="522"/>
      <c r="G519" s="333">
        <f t="shared" si="16"/>
        <v>2746.4999999999918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25">
      <c r="A520" s="329" t="s">
        <v>289</v>
      </c>
      <c r="B520" s="330">
        <v>5</v>
      </c>
      <c r="C520" s="298">
        <v>46239</v>
      </c>
      <c r="D520" s="299" t="s">
        <v>1011</v>
      </c>
      <c r="E520" s="522">
        <v>-60</v>
      </c>
      <c r="F520" s="522"/>
      <c r="G520" s="333">
        <f t="shared" si="16"/>
        <v>2795.9099999999917</v>
      </c>
      <c r="H520" s="334" t="s">
        <v>298</v>
      </c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25">
      <c r="A521" s="329" t="s">
        <v>289</v>
      </c>
      <c r="B521" s="330">
        <v>5</v>
      </c>
      <c r="C521" s="298">
        <v>46239</v>
      </c>
      <c r="D521" s="299" t="s">
        <v>1011</v>
      </c>
      <c r="E521" s="522">
        <v>263.89</v>
      </c>
      <c r="F521" s="522"/>
      <c r="G521" s="333">
        <f t="shared" ref="G521:G551" si="17">G522-E521+F521</f>
        <v>2735.9099999999917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25">
      <c r="A522" s="329" t="s">
        <v>289</v>
      </c>
      <c r="B522" s="330">
        <v>5</v>
      </c>
      <c r="C522" s="298">
        <v>46239</v>
      </c>
      <c r="D522" s="299" t="s">
        <v>1012</v>
      </c>
      <c r="E522" s="522">
        <v>25</v>
      </c>
      <c r="F522" s="522"/>
      <c r="G522" s="333">
        <f t="shared" si="17"/>
        <v>2999.7999999999915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25">
      <c r="A523" s="329" t="s">
        <v>289</v>
      </c>
      <c r="B523" s="330">
        <v>8</v>
      </c>
      <c r="C523" s="298">
        <v>46239</v>
      </c>
      <c r="D523" s="299" t="s">
        <v>1013</v>
      </c>
      <c r="E523" s="522">
        <v>36.81</v>
      </c>
      <c r="F523" s="522"/>
      <c r="G523" s="333">
        <f t="shared" si="17"/>
        <v>3024.7999999999915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25">
      <c r="A524" s="329" t="s">
        <v>291</v>
      </c>
      <c r="B524" s="330">
        <v>40</v>
      </c>
      <c r="C524" s="298">
        <v>46239</v>
      </c>
      <c r="D524" s="299" t="s">
        <v>316</v>
      </c>
      <c r="E524" s="522"/>
      <c r="F524" s="522">
        <v>837.18</v>
      </c>
      <c r="G524" s="333">
        <f t="shared" si="17"/>
        <v>3061.6099999999915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25">
      <c r="A525" s="329" t="s">
        <v>289</v>
      </c>
      <c r="B525" s="330">
        <v>6</v>
      </c>
      <c r="C525" s="298">
        <v>46238</v>
      </c>
      <c r="D525" s="299" t="s">
        <v>1008</v>
      </c>
      <c r="E525" s="522">
        <v>10</v>
      </c>
      <c r="F525" s="522"/>
      <c r="G525" s="333">
        <f t="shared" si="17"/>
        <v>2224.4299999999917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25">
      <c r="A526" s="329" t="s">
        <v>294</v>
      </c>
      <c r="B526" s="330">
        <v>17</v>
      </c>
      <c r="C526" s="298">
        <v>46238</v>
      </c>
      <c r="D526" s="299" t="s">
        <v>369</v>
      </c>
      <c r="E526" s="522">
        <v>99</v>
      </c>
      <c r="F526" s="522"/>
      <c r="G526" s="333">
        <f t="shared" si="17"/>
        <v>2234.4299999999917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25">
      <c r="A527" s="329" t="s">
        <v>294</v>
      </c>
      <c r="B527" s="330">
        <v>14</v>
      </c>
      <c r="C527" s="298">
        <v>46238</v>
      </c>
      <c r="D527" s="299" t="s">
        <v>366</v>
      </c>
      <c r="E527" s="522">
        <v>70.25</v>
      </c>
      <c r="F527" s="522"/>
      <c r="G527" s="333">
        <f t="shared" si="17"/>
        <v>2333.4299999999917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25">
      <c r="A528" s="329" t="s">
        <v>284</v>
      </c>
      <c r="B528" s="330">
        <v>36</v>
      </c>
      <c r="C528" s="298">
        <v>46238</v>
      </c>
      <c r="D528" s="299" t="s">
        <v>373</v>
      </c>
      <c r="E528" s="522">
        <v>50</v>
      </c>
      <c r="F528" s="522"/>
      <c r="G528" s="333">
        <f t="shared" si="17"/>
        <v>2403.6799999999917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25">
      <c r="A529" s="329" t="s">
        <v>289</v>
      </c>
      <c r="B529" s="330">
        <v>4</v>
      </c>
      <c r="C529" s="298">
        <v>46237</v>
      </c>
      <c r="D529" s="299" t="s">
        <v>296</v>
      </c>
      <c r="E529" s="522">
        <v>41.93</v>
      </c>
      <c r="F529" s="522"/>
      <c r="G529" s="333">
        <f t="shared" si="17"/>
        <v>2453.6799999999917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25">
      <c r="A530" s="329" t="s">
        <v>289</v>
      </c>
      <c r="B530" s="330">
        <v>2</v>
      </c>
      <c r="C530" s="298">
        <v>46237</v>
      </c>
      <c r="D530" s="299" t="s">
        <v>334</v>
      </c>
      <c r="E530" s="522">
        <v>15.09</v>
      </c>
      <c r="F530" s="522"/>
      <c r="G530" s="333">
        <f t="shared" si="17"/>
        <v>2495.6099999999915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25">
      <c r="A531" s="329" t="s">
        <v>294</v>
      </c>
      <c r="B531" s="330">
        <v>22</v>
      </c>
      <c r="C531" s="298">
        <v>46237</v>
      </c>
      <c r="D531" s="299" t="s">
        <v>951</v>
      </c>
      <c r="E531" s="522">
        <v>12.77</v>
      </c>
      <c r="F531" s="522"/>
      <c r="G531" s="333">
        <f t="shared" si="17"/>
        <v>2510.6999999999916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25">
      <c r="A532" s="329" t="s">
        <v>289</v>
      </c>
      <c r="B532" s="330">
        <v>1</v>
      </c>
      <c r="C532" s="298">
        <v>46236</v>
      </c>
      <c r="D532" s="299" t="s">
        <v>306</v>
      </c>
      <c r="E532" s="522">
        <v>132.79</v>
      </c>
      <c r="F532" s="522"/>
      <c r="G532" s="333">
        <f t="shared" si="17"/>
        <v>2523.4699999999916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25">
      <c r="A533" s="329" t="s">
        <v>289</v>
      </c>
      <c r="B533" s="330">
        <v>2</v>
      </c>
      <c r="C533" s="298">
        <v>46236</v>
      </c>
      <c r="D533" s="299" t="s">
        <v>357</v>
      </c>
      <c r="E533" s="522">
        <v>10.25</v>
      </c>
      <c r="F533" s="522"/>
      <c r="G533" s="333">
        <f t="shared" si="17"/>
        <v>2656.2599999999916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25">
      <c r="A534" s="329" t="s">
        <v>289</v>
      </c>
      <c r="B534" s="330">
        <v>6</v>
      </c>
      <c r="C534" s="298">
        <v>46236</v>
      </c>
      <c r="D534" s="299" t="s">
        <v>300</v>
      </c>
      <c r="E534" s="522">
        <v>24.48</v>
      </c>
      <c r="F534" s="522"/>
      <c r="G534" s="333">
        <f t="shared" si="17"/>
        <v>2666.5099999999916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25">
      <c r="A535" s="329" t="s">
        <v>289</v>
      </c>
      <c r="B535" s="330">
        <v>4</v>
      </c>
      <c r="C535" s="298">
        <v>46236</v>
      </c>
      <c r="D535" s="299" t="s">
        <v>453</v>
      </c>
      <c r="E535" s="522">
        <v>40.21</v>
      </c>
      <c r="F535" s="522"/>
      <c r="G535" s="333">
        <f t="shared" si="17"/>
        <v>2690.9899999999916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25">
      <c r="A536" s="329" t="s">
        <v>289</v>
      </c>
      <c r="B536" s="330">
        <v>8</v>
      </c>
      <c r="C536" s="298">
        <v>46235</v>
      </c>
      <c r="D536" s="299" t="s">
        <v>1006</v>
      </c>
      <c r="E536" s="522">
        <v>22.12</v>
      </c>
      <c r="F536" s="522"/>
      <c r="G536" s="333">
        <f t="shared" si="17"/>
        <v>2731.1999999999916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25">
      <c r="A537" s="329" t="s">
        <v>289</v>
      </c>
      <c r="B537" s="330">
        <v>5</v>
      </c>
      <c r="C537" s="298">
        <v>46235</v>
      </c>
      <c r="D537" s="299" t="s">
        <v>1007</v>
      </c>
      <c r="E537" s="522">
        <v>40</v>
      </c>
      <c r="F537" s="522"/>
      <c r="G537" s="333">
        <f t="shared" si="17"/>
        <v>2753.3199999999915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25">
      <c r="A538" s="329" t="s">
        <v>289</v>
      </c>
      <c r="B538" s="330">
        <v>8</v>
      </c>
      <c r="C538" s="298">
        <v>46235</v>
      </c>
      <c r="D538" s="299" t="s">
        <v>319</v>
      </c>
      <c r="E538" s="522">
        <v>8.86</v>
      </c>
      <c r="F538" s="522"/>
      <c r="G538" s="333">
        <f t="shared" si="17"/>
        <v>2793.3199999999915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25">
      <c r="A539" s="329" t="s">
        <v>289</v>
      </c>
      <c r="B539" s="330">
        <v>5</v>
      </c>
      <c r="C539" s="298">
        <v>46235</v>
      </c>
      <c r="D539" s="299" t="s">
        <v>482</v>
      </c>
      <c r="E539" s="522">
        <v>52.06</v>
      </c>
      <c r="F539" s="522"/>
      <c r="G539" s="333">
        <f t="shared" si="17"/>
        <v>2802.1799999999917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25">
      <c r="A540" s="329" t="s">
        <v>289</v>
      </c>
      <c r="B540" s="330">
        <v>6</v>
      </c>
      <c r="C540" s="298">
        <v>46235</v>
      </c>
      <c r="D540" s="299" t="s">
        <v>482</v>
      </c>
      <c r="E540" s="522">
        <v>52.06</v>
      </c>
      <c r="F540" s="522"/>
      <c r="G540" s="333">
        <f t="shared" si="17"/>
        <v>2854.2399999999916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25">
      <c r="A541" s="329" t="s">
        <v>294</v>
      </c>
      <c r="B541" s="330">
        <v>22</v>
      </c>
      <c r="C541" s="298">
        <v>46235</v>
      </c>
      <c r="D541" s="299" t="s">
        <v>374</v>
      </c>
      <c r="E541" s="522">
        <v>6.37</v>
      </c>
      <c r="F541" s="522"/>
      <c r="G541" s="333">
        <f t="shared" si="17"/>
        <v>2906.2999999999915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25">
      <c r="A542" s="329" t="s">
        <v>287</v>
      </c>
      <c r="B542" s="330" t="s">
        <v>287</v>
      </c>
      <c r="C542" s="298">
        <v>46235</v>
      </c>
      <c r="D542" s="299" t="s">
        <v>1005</v>
      </c>
      <c r="E542" s="522">
        <v>121.4</v>
      </c>
      <c r="F542" s="522">
        <v>121.4</v>
      </c>
      <c r="G542" s="333">
        <f t="shared" si="17"/>
        <v>2912.6699999999914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25">
      <c r="A543" s="329" t="s">
        <v>289</v>
      </c>
      <c r="B543" s="330">
        <v>6</v>
      </c>
      <c r="C543" s="298">
        <v>46235</v>
      </c>
      <c r="D543" s="299" t="s">
        <v>1016</v>
      </c>
      <c r="E543" s="522">
        <v>-25.39</v>
      </c>
      <c r="F543" s="522"/>
      <c r="G543" s="333">
        <f t="shared" si="17"/>
        <v>2912.6699999999914</v>
      </c>
      <c r="H543" s="334" t="s">
        <v>298</v>
      </c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25">
      <c r="A544" s="329" t="s">
        <v>287</v>
      </c>
      <c r="B544" s="330" t="s">
        <v>287</v>
      </c>
      <c r="C544" s="298">
        <v>46235</v>
      </c>
      <c r="D544" s="299" t="s">
        <v>984</v>
      </c>
      <c r="E544" s="522"/>
      <c r="F544" s="522">
        <v>174.61</v>
      </c>
      <c r="G544" s="333">
        <f t="shared" si="17"/>
        <v>2887.2799999999916</v>
      </c>
      <c r="H544" s="334" t="s">
        <v>298</v>
      </c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25">
      <c r="A545" s="329" t="s">
        <v>287</v>
      </c>
      <c r="B545" s="330" t="s">
        <v>287</v>
      </c>
      <c r="C545" s="298">
        <v>46235</v>
      </c>
      <c r="D545" s="299" t="s">
        <v>984</v>
      </c>
      <c r="E545" s="522">
        <v>174.61</v>
      </c>
      <c r="F545" s="522"/>
      <c r="G545" s="333">
        <f t="shared" si="17"/>
        <v>2712.6699999999914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25">
      <c r="A546" s="329" t="s">
        <v>284</v>
      </c>
      <c r="B546" s="330">
        <v>37</v>
      </c>
      <c r="C546" s="298">
        <v>46234</v>
      </c>
      <c r="D546" s="299" t="s">
        <v>1002</v>
      </c>
      <c r="E546" s="522">
        <v>8746.27</v>
      </c>
      <c r="F546" s="522"/>
      <c r="G546" s="333">
        <f t="shared" si="17"/>
        <v>2887.2799999999916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25">
      <c r="A547" s="329" t="s">
        <v>286</v>
      </c>
      <c r="B547" s="330">
        <v>25</v>
      </c>
      <c r="C547" s="298">
        <v>46234</v>
      </c>
      <c r="D547" s="298" t="s">
        <v>204</v>
      </c>
      <c r="E547" s="331">
        <v>350</v>
      </c>
      <c r="F547" s="522"/>
      <c r="G547" s="333">
        <f t="shared" si="17"/>
        <v>11633.549999999992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25">
      <c r="A548" s="329" t="s">
        <v>286</v>
      </c>
      <c r="B548" s="330">
        <v>26</v>
      </c>
      <c r="C548" s="298">
        <v>46234</v>
      </c>
      <c r="D548" s="298" t="s">
        <v>205</v>
      </c>
      <c r="E548" s="331">
        <v>320</v>
      </c>
      <c r="F548" s="522"/>
      <c r="G548" s="333">
        <f t="shared" si="17"/>
        <v>11983.549999999992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25">
      <c r="A549" s="329" t="s">
        <v>286</v>
      </c>
      <c r="B549" s="330">
        <v>27</v>
      </c>
      <c r="C549" s="298">
        <v>46234</v>
      </c>
      <c r="D549" s="298" t="s">
        <v>206</v>
      </c>
      <c r="E549" s="331">
        <v>25</v>
      </c>
      <c r="F549" s="522"/>
      <c r="G549" s="333">
        <f t="shared" si="17"/>
        <v>12303.549999999992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25">
      <c r="A550" s="329" t="s">
        <v>286</v>
      </c>
      <c r="B550" s="330">
        <v>28</v>
      </c>
      <c r="C550" s="298">
        <v>46234</v>
      </c>
      <c r="D550" s="298" t="s">
        <v>207</v>
      </c>
      <c r="E550" s="331">
        <v>25</v>
      </c>
      <c r="F550" s="522"/>
      <c r="G550" s="333">
        <f t="shared" si="17"/>
        <v>12328.549999999992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25">
      <c r="A551" s="329" t="s">
        <v>286</v>
      </c>
      <c r="B551" s="330">
        <v>29</v>
      </c>
      <c r="C551" s="298">
        <v>46234</v>
      </c>
      <c r="D551" s="298" t="s">
        <v>208</v>
      </c>
      <c r="E551" s="331">
        <v>45</v>
      </c>
      <c r="F551" s="522"/>
      <c r="G551" s="333">
        <f t="shared" si="17"/>
        <v>12353.549999999992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25">
      <c r="A552" s="329" t="s">
        <v>286</v>
      </c>
      <c r="B552" s="330">
        <v>30</v>
      </c>
      <c r="C552" s="298">
        <v>46234</v>
      </c>
      <c r="D552" s="298" t="s">
        <v>209</v>
      </c>
      <c r="E552" s="331">
        <v>400</v>
      </c>
      <c r="F552" s="522"/>
      <c r="G552" s="333">
        <f t="shared" ref="G552:G574" si="18">G553-E552+F552</f>
        <v>12398.549999999992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25">
      <c r="A553" s="329" t="s">
        <v>286</v>
      </c>
      <c r="B553" s="330">
        <v>31</v>
      </c>
      <c r="C553" s="298">
        <v>46234</v>
      </c>
      <c r="D553" s="298" t="s">
        <v>210</v>
      </c>
      <c r="E553" s="331">
        <v>375</v>
      </c>
      <c r="F553" s="522"/>
      <c r="G553" s="333">
        <f t="shared" si="18"/>
        <v>12798.549999999992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25">
      <c r="A554" s="329" t="s">
        <v>286</v>
      </c>
      <c r="B554" s="330">
        <v>32</v>
      </c>
      <c r="C554" s="298">
        <v>46234</v>
      </c>
      <c r="D554" s="298" t="s">
        <v>211</v>
      </c>
      <c r="E554" s="331">
        <v>100</v>
      </c>
      <c r="F554" s="522"/>
      <c r="G554" s="333">
        <f t="shared" si="18"/>
        <v>13173.549999999992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25">
      <c r="A555" s="329" t="s">
        <v>286</v>
      </c>
      <c r="B555" s="330">
        <v>33</v>
      </c>
      <c r="C555" s="298">
        <v>46234</v>
      </c>
      <c r="D555" s="298" t="s">
        <v>212</v>
      </c>
      <c r="E555" s="331">
        <v>85</v>
      </c>
      <c r="F555" s="522"/>
      <c r="G555" s="333">
        <f t="shared" si="18"/>
        <v>13273.549999999992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25">
      <c r="A556" s="329" t="s">
        <v>286</v>
      </c>
      <c r="B556" s="330">
        <v>34</v>
      </c>
      <c r="C556" s="298">
        <v>46234</v>
      </c>
      <c r="D556" s="298" t="s">
        <v>213</v>
      </c>
      <c r="E556" s="331">
        <v>230</v>
      </c>
      <c r="F556" s="522"/>
      <c r="G556" s="333">
        <f t="shared" si="18"/>
        <v>13358.549999999992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25">
      <c r="A557" s="329" t="s">
        <v>286</v>
      </c>
      <c r="B557" s="330">
        <v>35</v>
      </c>
      <c r="C557" s="298">
        <v>46234</v>
      </c>
      <c r="D557" s="298" t="s">
        <v>214</v>
      </c>
      <c r="E557" s="331">
        <v>45</v>
      </c>
      <c r="F557" s="522"/>
      <c r="G557" s="333">
        <f t="shared" si="18"/>
        <v>13588.549999999992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25">
      <c r="A558" s="329" t="s">
        <v>291</v>
      </c>
      <c r="B558" s="330">
        <v>38</v>
      </c>
      <c r="C558" s="298">
        <v>46234</v>
      </c>
      <c r="D558" s="299" t="s">
        <v>293</v>
      </c>
      <c r="E558" s="522"/>
      <c r="F558" s="522">
        <v>4720.8599999999997</v>
      </c>
      <c r="G558" s="333">
        <f t="shared" si="18"/>
        <v>13633.549999999992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25">
      <c r="A559" s="329" t="s">
        <v>294</v>
      </c>
      <c r="B559" s="330">
        <v>10</v>
      </c>
      <c r="C559" s="298">
        <v>46234</v>
      </c>
      <c r="D559" s="299" t="s">
        <v>176</v>
      </c>
      <c r="E559" s="522">
        <v>17.899999999999999</v>
      </c>
      <c r="F559" s="522"/>
      <c r="G559" s="333">
        <f t="shared" si="18"/>
        <v>8912.6899999999932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25">
      <c r="A560" s="329" t="s">
        <v>289</v>
      </c>
      <c r="B560" s="330">
        <v>5</v>
      </c>
      <c r="C560" s="298">
        <v>46233</v>
      </c>
      <c r="D560" s="299" t="s">
        <v>482</v>
      </c>
      <c r="E560" s="522">
        <v>20.59</v>
      </c>
      <c r="F560" s="522"/>
      <c r="G560" s="333">
        <f t="shared" si="18"/>
        <v>8930.5899999999929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25">
      <c r="A561" s="329" t="s">
        <v>289</v>
      </c>
      <c r="B561" s="330">
        <v>2</v>
      </c>
      <c r="C561" s="298">
        <v>46233</v>
      </c>
      <c r="D561" s="299" t="s">
        <v>385</v>
      </c>
      <c r="E561" s="522">
        <v>23.87</v>
      </c>
      <c r="F561" s="522"/>
      <c r="G561" s="333">
        <f t="shared" si="18"/>
        <v>8951.179999999993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25">
      <c r="A562" s="329" t="s">
        <v>289</v>
      </c>
      <c r="B562" s="330">
        <v>6</v>
      </c>
      <c r="C562" s="298">
        <v>46233</v>
      </c>
      <c r="D562" s="299" t="s">
        <v>1001</v>
      </c>
      <c r="E562" s="522">
        <v>-100</v>
      </c>
      <c r="F562" s="522"/>
      <c r="G562" s="333">
        <f t="shared" si="18"/>
        <v>8975.0499999999938</v>
      </c>
      <c r="H562" s="334" t="s">
        <v>298</v>
      </c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25">
      <c r="A563" s="329" t="s">
        <v>289</v>
      </c>
      <c r="B563" s="330">
        <v>6</v>
      </c>
      <c r="C563" s="298">
        <v>46233</v>
      </c>
      <c r="D563" s="299" t="s">
        <v>998</v>
      </c>
      <c r="E563" s="522">
        <v>-100</v>
      </c>
      <c r="F563" s="522"/>
      <c r="G563" s="333">
        <f t="shared" si="18"/>
        <v>8875.0499999999938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25">
      <c r="A564" s="329" t="s">
        <v>289</v>
      </c>
      <c r="B564" s="330">
        <v>2</v>
      </c>
      <c r="C564" s="298">
        <v>46233</v>
      </c>
      <c r="D564" s="299" t="s">
        <v>1004</v>
      </c>
      <c r="E564" s="522">
        <v>16</v>
      </c>
      <c r="F564" s="522"/>
      <c r="G564" s="333">
        <f t="shared" si="18"/>
        <v>8775.0499999999938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25">
      <c r="A565" s="329" t="s">
        <v>289</v>
      </c>
      <c r="B565" s="330">
        <v>2</v>
      </c>
      <c r="C565" s="298">
        <v>46232</v>
      </c>
      <c r="D565" s="299" t="s">
        <v>308</v>
      </c>
      <c r="E565" s="522">
        <v>60.77</v>
      </c>
      <c r="F565" s="522"/>
      <c r="G565" s="333">
        <f t="shared" si="18"/>
        <v>8791.0499999999938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25">
      <c r="A566" s="329" t="s">
        <v>294</v>
      </c>
      <c r="B566" s="330">
        <v>21</v>
      </c>
      <c r="C566" s="298">
        <v>46232</v>
      </c>
      <c r="D566" s="299" t="s">
        <v>194</v>
      </c>
      <c r="E566" s="522">
        <v>31.47</v>
      </c>
      <c r="F566" s="522"/>
      <c r="G566" s="333">
        <f t="shared" si="18"/>
        <v>8851.8199999999943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25">
      <c r="A567" s="329" t="s">
        <v>294</v>
      </c>
      <c r="B567" s="330">
        <v>21</v>
      </c>
      <c r="C567" s="298">
        <v>46232</v>
      </c>
      <c r="D567" s="299" t="s">
        <v>194</v>
      </c>
      <c r="E567" s="522">
        <v>16.2</v>
      </c>
      <c r="F567" s="522"/>
      <c r="G567" s="333">
        <f t="shared" si="18"/>
        <v>8883.2899999999936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25">
      <c r="A568" s="329" t="s">
        <v>289</v>
      </c>
      <c r="B568" s="330">
        <v>2</v>
      </c>
      <c r="C568" s="298">
        <v>46232</v>
      </c>
      <c r="D568" s="299" t="s">
        <v>345</v>
      </c>
      <c r="E568" s="522">
        <v>11.43</v>
      </c>
      <c r="F568" s="522"/>
      <c r="G568" s="333">
        <f t="shared" si="18"/>
        <v>8899.4899999999943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25">
      <c r="A569" s="329" t="s">
        <v>289</v>
      </c>
      <c r="B569" s="330">
        <v>2</v>
      </c>
      <c r="C569" s="298">
        <v>46232</v>
      </c>
      <c r="D569" s="299" t="s">
        <v>357</v>
      </c>
      <c r="E569" s="522">
        <v>9.9700000000000006</v>
      </c>
      <c r="F569" s="522"/>
      <c r="G569" s="333">
        <f t="shared" si="18"/>
        <v>8910.9199999999946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25">
      <c r="A570" s="329" t="s">
        <v>289</v>
      </c>
      <c r="B570" s="330">
        <v>5</v>
      </c>
      <c r="C570" s="298">
        <v>46232</v>
      </c>
      <c r="D570" s="299" t="s">
        <v>482</v>
      </c>
      <c r="E570" s="522">
        <v>82.36</v>
      </c>
      <c r="F570" s="522"/>
      <c r="G570" s="333">
        <f t="shared" si="18"/>
        <v>8920.889999999994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25">
      <c r="A571" s="329" t="s">
        <v>294</v>
      </c>
      <c r="B571" s="330">
        <v>24</v>
      </c>
      <c r="C571" s="298">
        <v>46232</v>
      </c>
      <c r="D571" s="299" t="s">
        <v>858</v>
      </c>
      <c r="E571" s="522">
        <v>92.25</v>
      </c>
      <c r="F571" s="522"/>
      <c r="G571" s="333">
        <f t="shared" si="18"/>
        <v>9003.2499999999945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25">
      <c r="A572" s="329" t="s">
        <v>289</v>
      </c>
      <c r="B572" s="330">
        <v>4</v>
      </c>
      <c r="C572" s="298">
        <v>46232</v>
      </c>
      <c r="D572" s="299" t="s">
        <v>296</v>
      </c>
      <c r="E572" s="522">
        <v>39.5</v>
      </c>
      <c r="F572" s="522"/>
      <c r="G572" s="333">
        <f t="shared" si="18"/>
        <v>9095.4999999999945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25">
      <c r="A573" s="329" t="s">
        <v>289</v>
      </c>
      <c r="B573" s="330">
        <v>2</v>
      </c>
      <c r="C573" s="298">
        <v>46232</v>
      </c>
      <c r="D573" s="299" t="s">
        <v>296</v>
      </c>
      <c r="E573" s="522">
        <v>15.1</v>
      </c>
      <c r="F573" s="522"/>
      <c r="G573" s="333">
        <f t="shared" si="18"/>
        <v>9134.9999999999945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25">
      <c r="A574" s="329" t="s">
        <v>289</v>
      </c>
      <c r="B574" s="330">
        <v>2</v>
      </c>
      <c r="C574" s="298">
        <v>46232</v>
      </c>
      <c r="D574" s="299" t="s">
        <v>334</v>
      </c>
      <c r="E574" s="522">
        <v>17.68</v>
      </c>
      <c r="F574" s="522"/>
      <c r="G574" s="333">
        <f t="shared" si="18"/>
        <v>9150.0999999999949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25">
      <c r="A575" s="329" t="s">
        <v>289</v>
      </c>
      <c r="B575" s="330">
        <v>5</v>
      </c>
      <c r="C575" s="298">
        <v>46232</v>
      </c>
      <c r="D575" s="299" t="s">
        <v>986</v>
      </c>
      <c r="E575" s="522">
        <v>-205</v>
      </c>
      <c r="F575" s="522"/>
      <c r="G575" s="333">
        <f t="shared" ref="G575:G637" si="19">G576-E575+F575</f>
        <v>9167.7799999999952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25">
      <c r="A576" s="329" t="s">
        <v>294</v>
      </c>
      <c r="B576" s="330">
        <v>20</v>
      </c>
      <c r="C576" s="298">
        <v>46232</v>
      </c>
      <c r="D576" s="299" t="s">
        <v>193</v>
      </c>
      <c r="E576" s="522">
        <v>600</v>
      </c>
      <c r="F576" s="522"/>
      <c r="G576" s="333">
        <f t="shared" si="19"/>
        <v>8962.7799999999952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25">
      <c r="A577" s="329" t="s">
        <v>287</v>
      </c>
      <c r="B577" s="330" t="s">
        <v>287</v>
      </c>
      <c r="C577" s="298">
        <v>46231</v>
      </c>
      <c r="D577" s="299" t="s">
        <v>523</v>
      </c>
      <c r="E577" s="522">
        <v>1171.3800000000001</v>
      </c>
      <c r="F577" s="522">
        <v>1171.3800000000001</v>
      </c>
      <c r="G577" s="333">
        <f t="shared" si="19"/>
        <v>9562.7799999999952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25">
      <c r="A578" s="329" t="s">
        <v>289</v>
      </c>
      <c r="B578" s="330">
        <v>2</v>
      </c>
      <c r="C578" s="298">
        <v>46231</v>
      </c>
      <c r="D578" s="299" t="s">
        <v>334</v>
      </c>
      <c r="E578" s="522">
        <v>11.58</v>
      </c>
      <c r="F578" s="522"/>
      <c r="G578" s="333">
        <f t="shared" si="19"/>
        <v>9562.7799999999934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25">
      <c r="A579" s="329" t="s">
        <v>294</v>
      </c>
      <c r="B579" s="330">
        <v>42</v>
      </c>
      <c r="C579" s="298">
        <v>46231</v>
      </c>
      <c r="D579" s="299" t="s">
        <v>200</v>
      </c>
      <c r="E579" s="522">
        <v>59</v>
      </c>
      <c r="F579" s="522"/>
      <c r="G579" s="333">
        <f t="shared" si="19"/>
        <v>9574.3599999999933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25">
      <c r="A580" s="329" t="s">
        <v>294</v>
      </c>
      <c r="B580" s="330">
        <v>43</v>
      </c>
      <c r="C580" s="298">
        <v>46231</v>
      </c>
      <c r="D580" s="299" t="s">
        <v>201</v>
      </c>
      <c r="E580" s="522">
        <v>50.92</v>
      </c>
      <c r="F580" s="522"/>
      <c r="G580" s="333">
        <f t="shared" si="19"/>
        <v>9633.3599999999933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25">
      <c r="A581" s="329" t="s">
        <v>289</v>
      </c>
      <c r="B581" s="330">
        <v>8</v>
      </c>
      <c r="C581" s="298">
        <v>46231</v>
      </c>
      <c r="D581" s="299" t="s">
        <v>308</v>
      </c>
      <c r="E581" s="522">
        <v>71.75</v>
      </c>
      <c r="F581" s="522"/>
      <c r="G581" s="333">
        <f t="shared" si="19"/>
        <v>9684.2799999999934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25">
      <c r="A582" s="329" t="s">
        <v>289</v>
      </c>
      <c r="B582" s="330">
        <v>6</v>
      </c>
      <c r="C582" s="298">
        <v>46230</v>
      </c>
      <c r="D582" s="299" t="s">
        <v>997</v>
      </c>
      <c r="E582" s="522">
        <v>49.2</v>
      </c>
      <c r="F582" s="522"/>
      <c r="G582" s="333">
        <f t="shared" si="19"/>
        <v>9756.0299999999934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25">
      <c r="A583" s="329" t="s">
        <v>289</v>
      </c>
      <c r="B583" s="330">
        <v>2</v>
      </c>
      <c r="C583" s="298">
        <v>46230</v>
      </c>
      <c r="D583" s="299" t="s">
        <v>352</v>
      </c>
      <c r="E583" s="522">
        <v>20.98</v>
      </c>
      <c r="F583" s="522"/>
      <c r="G583" s="333">
        <f t="shared" si="19"/>
        <v>9805.2299999999941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25">
      <c r="A584" s="329" t="s">
        <v>289</v>
      </c>
      <c r="B584" s="330">
        <v>6</v>
      </c>
      <c r="C584" s="298">
        <v>46230</v>
      </c>
      <c r="D584" s="299" t="s">
        <v>300</v>
      </c>
      <c r="E584" s="522">
        <v>19.16</v>
      </c>
      <c r="F584" s="522"/>
      <c r="G584" s="333">
        <f t="shared" si="19"/>
        <v>9826.2099999999937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25">
      <c r="A585" s="329" t="s">
        <v>289</v>
      </c>
      <c r="B585" s="330">
        <v>2</v>
      </c>
      <c r="C585" s="298">
        <v>46230</v>
      </c>
      <c r="D585" s="299" t="s">
        <v>992</v>
      </c>
      <c r="E585" s="522">
        <v>15.89</v>
      </c>
      <c r="F585" s="522"/>
      <c r="G585" s="333">
        <f t="shared" si="19"/>
        <v>9845.3699999999935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25">
      <c r="A586" s="329" t="s">
        <v>294</v>
      </c>
      <c r="B586" s="330">
        <v>22</v>
      </c>
      <c r="C586" s="298">
        <v>46230</v>
      </c>
      <c r="D586" s="299" t="s">
        <v>996</v>
      </c>
      <c r="E586" s="522">
        <v>15.96</v>
      </c>
      <c r="F586" s="522"/>
      <c r="G586" s="333">
        <f t="shared" si="19"/>
        <v>9861.2599999999929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25">
      <c r="A587" s="329" t="s">
        <v>289</v>
      </c>
      <c r="B587" s="330">
        <v>1</v>
      </c>
      <c r="C587" s="298">
        <v>46230</v>
      </c>
      <c r="D587" s="299" t="s">
        <v>306</v>
      </c>
      <c r="E587" s="522">
        <v>183.73</v>
      </c>
      <c r="F587" s="522"/>
      <c r="G587" s="333">
        <f t="shared" si="19"/>
        <v>9877.2199999999921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25">
      <c r="A588" s="329" t="s">
        <v>289</v>
      </c>
      <c r="B588" s="330">
        <v>4</v>
      </c>
      <c r="C588" s="298">
        <v>46230</v>
      </c>
      <c r="D588" s="299" t="s">
        <v>296</v>
      </c>
      <c r="E588" s="522">
        <v>86.71</v>
      </c>
      <c r="F588" s="522"/>
      <c r="G588" s="333">
        <f t="shared" si="19"/>
        <v>10060.949999999992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25">
      <c r="A589" s="329" t="s">
        <v>289</v>
      </c>
      <c r="B589" s="330">
        <v>2</v>
      </c>
      <c r="C589" s="298">
        <v>46230</v>
      </c>
      <c r="D589" s="299" t="s">
        <v>296</v>
      </c>
      <c r="E589" s="522">
        <v>8.7200000000000006</v>
      </c>
      <c r="F589" s="522"/>
      <c r="G589" s="333">
        <f t="shared" si="19"/>
        <v>10147.659999999991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25">
      <c r="A590" s="329" t="s">
        <v>289</v>
      </c>
      <c r="B590" s="330">
        <v>2</v>
      </c>
      <c r="C590" s="298">
        <v>46230</v>
      </c>
      <c r="D590" s="299" t="s">
        <v>301</v>
      </c>
      <c r="E590" s="522">
        <v>23.5</v>
      </c>
      <c r="F590" s="522"/>
      <c r="G590" s="333">
        <f t="shared" si="19"/>
        <v>10156.37999999999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25">
      <c r="A591" s="329" t="s">
        <v>289</v>
      </c>
      <c r="B591" s="330">
        <v>3</v>
      </c>
      <c r="C591" s="298">
        <v>46230</v>
      </c>
      <c r="D591" s="299" t="s">
        <v>981</v>
      </c>
      <c r="E591" s="522">
        <v>7.18</v>
      </c>
      <c r="F591" s="522"/>
      <c r="G591" s="333">
        <f t="shared" si="19"/>
        <v>10179.87999999999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25">
      <c r="A592" s="329" t="s">
        <v>289</v>
      </c>
      <c r="B592" s="330">
        <v>2</v>
      </c>
      <c r="C592" s="298">
        <v>46229</v>
      </c>
      <c r="D592" s="299" t="s">
        <v>994</v>
      </c>
      <c r="E592" s="522">
        <v>18.350000000000001</v>
      </c>
      <c r="F592" s="522"/>
      <c r="G592" s="333">
        <f t="shared" si="19"/>
        <v>10187.05999999999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25">
      <c r="A593" s="329" t="s">
        <v>289</v>
      </c>
      <c r="B593" s="330">
        <v>8</v>
      </c>
      <c r="C593" s="298">
        <v>46229</v>
      </c>
      <c r="D593" s="299" t="s">
        <v>319</v>
      </c>
      <c r="E593" s="522">
        <v>64.400000000000006</v>
      </c>
      <c r="F593" s="522"/>
      <c r="G593" s="333">
        <f t="shared" si="19"/>
        <v>10205.409999999991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25">
      <c r="A594" s="329" t="s">
        <v>289</v>
      </c>
      <c r="B594" s="330">
        <v>4</v>
      </c>
      <c r="C594" s="298">
        <v>46229</v>
      </c>
      <c r="D594" s="299" t="s">
        <v>296</v>
      </c>
      <c r="E594" s="522">
        <v>42.19</v>
      </c>
      <c r="F594" s="522"/>
      <c r="G594" s="333">
        <f t="shared" si="19"/>
        <v>10269.80999999999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25">
      <c r="A595" s="329" t="s">
        <v>289</v>
      </c>
      <c r="B595" s="330">
        <v>8</v>
      </c>
      <c r="C595" s="298">
        <v>46229</v>
      </c>
      <c r="D595" s="299" t="s">
        <v>296</v>
      </c>
      <c r="E595" s="522">
        <v>60.67</v>
      </c>
      <c r="F595" s="522"/>
      <c r="G595" s="333">
        <f t="shared" si="19"/>
        <v>10311.999999999991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25">
      <c r="A596" s="329" t="s">
        <v>289</v>
      </c>
      <c r="B596" s="330">
        <v>8</v>
      </c>
      <c r="C596" s="298">
        <v>46228</v>
      </c>
      <c r="D596" s="299" t="s">
        <v>993</v>
      </c>
      <c r="E596" s="522">
        <v>40.32</v>
      </c>
      <c r="F596" s="522"/>
      <c r="G596" s="333">
        <f t="shared" si="19"/>
        <v>10372.669999999991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25">
      <c r="A597" s="329" t="s">
        <v>289</v>
      </c>
      <c r="B597" s="330">
        <v>3</v>
      </c>
      <c r="C597" s="298">
        <v>46228</v>
      </c>
      <c r="D597" s="299" t="s">
        <v>453</v>
      </c>
      <c r="E597" s="522">
        <v>7.38</v>
      </c>
      <c r="F597" s="522"/>
      <c r="G597" s="333">
        <f t="shared" si="19"/>
        <v>10412.989999999991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25">
      <c r="A598" s="329" t="s">
        <v>289</v>
      </c>
      <c r="B598" s="330">
        <v>4</v>
      </c>
      <c r="C598" s="298">
        <v>46228</v>
      </c>
      <c r="D598" s="299" t="s">
        <v>453</v>
      </c>
      <c r="E598" s="522">
        <v>39.83</v>
      </c>
      <c r="F598" s="522"/>
      <c r="G598" s="333">
        <f t="shared" si="19"/>
        <v>10420.36999999999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25">
      <c r="A599" s="329" t="s">
        <v>289</v>
      </c>
      <c r="B599" s="330">
        <v>5</v>
      </c>
      <c r="C599" s="298">
        <v>46228</v>
      </c>
      <c r="D599" s="299" t="s">
        <v>473</v>
      </c>
      <c r="E599" s="522">
        <v>20</v>
      </c>
      <c r="F599" s="522"/>
      <c r="G599" s="333">
        <f t="shared" si="19"/>
        <v>10460.19999999999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25">
      <c r="A600" s="329" t="s">
        <v>294</v>
      </c>
      <c r="B600" s="330">
        <v>12</v>
      </c>
      <c r="C600" s="298">
        <v>46228</v>
      </c>
      <c r="D600" s="299" t="s">
        <v>314</v>
      </c>
      <c r="E600" s="522">
        <v>204.48</v>
      </c>
      <c r="F600" s="522"/>
      <c r="G600" s="333">
        <f t="shared" si="19"/>
        <v>10480.19999999999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25">
      <c r="A601" s="329" t="s">
        <v>289</v>
      </c>
      <c r="B601" s="330">
        <v>3</v>
      </c>
      <c r="C601" s="298">
        <v>46228</v>
      </c>
      <c r="D601" s="299" t="s">
        <v>989</v>
      </c>
      <c r="E601" s="522">
        <v>11.33</v>
      </c>
      <c r="F601" s="522"/>
      <c r="G601" s="333">
        <f t="shared" si="19"/>
        <v>10684.679999999989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25">
      <c r="A602" s="329" t="s">
        <v>289</v>
      </c>
      <c r="B602" s="330">
        <v>2</v>
      </c>
      <c r="C602" s="298">
        <v>46228</v>
      </c>
      <c r="D602" s="299" t="s">
        <v>995</v>
      </c>
      <c r="E602" s="522">
        <v>120.77</v>
      </c>
      <c r="F602" s="522"/>
      <c r="G602" s="333">
        <f t="shared" si="19"/>
        <v>10696.009999999989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25">
      <c r="A603" s="329" t="s">
        <v>289</v>
      </c>
      <c r="B603" s="330">
        <v>2</v>
      </c>
      <c r="C603" s="298">
        <v>46227</v>
      </c>
      <c r="D603" s="299" t="s">
        <v>988</v>
      </c>
      <c r="E603" s="522">
        <v>46.21</v>
      </c>
      <c r="F603" s="522"/>
      <c r="G603" s="333">
        <f t="shared" si="19"/>
        <v>10816.77999999999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25">
      <c r="A604" s="329" t="s">
        <v>289</v>
      </c>
      <c r="B604" s="330">
        <v>5</v>
      </c>
      <c r="C604" s="298">
        <v>46227</v>
      </c>
      <c r="D604" s="299" t="s">
        <v>339</v>
      </c>
      <c r="E604" s="522">
        <v>95.85</v>
      </c>
      <c r="F604" s="522"/>
      <c r="G604" s="333">
        <f t="shared" si="19"/>
        <v>10862.989999999989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25">
      <c r="A605" s="329" t="s">
        <v>289</v>
      </c>
      <c r="B605" s="330">
        <v>2</v>
      </c>
      <c r="C605" s="298">
        <v>46227</v>
      </c>
      <c r="D605" s="299" t="s">
        <v>324</v>
      </c>
      <c r="E605" s="522">
        <v>9.06</v>
      </c>
      <c r="F605" s="522"/>
      <c r="G605" s="333">
        <f t="shared" si="19"/>
        <v>10958.839999999989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25">
      <c r="A606" s="329" t="s">
        <v>289</v>
      </c>
      <c r="B606" s="330">
        <v>2</v>
      </c>
      <c r="C606" s="298">
        <v>46227</v>
      </c>
      <c r="D606" s="299" t="s">
        <v>357</v>
      </c>
      <c r="E606" s="522">
        <v>26.47</v>
      </c>
      <c r="F606" s="522"/>
      <c r="G606" s="333">
        <f t="shared" si="19"/>
        <v>10967.899999999989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25">
      <c r="A607" s="329" t="s">
        <v>289</v>
      </c>
      <c r="B607" s="330">
        <v>6</v>
      </c>
      <c r="C607" s="298">
        <v>46227</v>
      </c>
      <c r="D607" s="299" t="s">
        <v>1001</v>
      </c>
      <c r="E607" s="522">
        <v>90</v>
      </c>
      <c r="F607" s="522"/>
      <c r="G607" s="333">
        <f t="shared" si="19"/>
        <v>10994.369999999988</v>
      </c>
      <c r="H607" s="334" t="s">
        <v>298</v>
      </c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25">
      <c r="A608" s="329" t="s">
        <v>289</v>
      </c>
      <c r="B608" s="330">
        <v>3</v>
      </c>
      <c r="C608" s="298">
        <v>46226</v>
      </c>
      <c r="D608" s="299" t="s">
        <v>453</v>
      </c>
      <c r="E608" s="522">
        <v>29.72</v>
      </c>
      <c r="F608" s="522"/>
      <c r="G608" s="333">
        <f t="shared" si="19"/>
        <v>11084.369999999988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25">
      <c r="A609" s="329" t="s">
        <v>287</v>
      </c>
      <c r="B609" s="330" t="s">
        <v>287</v>
      </c>
      <c r="C609" s="298">
        <v>46226</v>
      </c>
      <c r="D609" s="299" t="s">
        <v>315</v>
      </c>
      <c r="E609" s="522">
        <v>133.13999999999999</v>
      </c>
      <c r="F609" s="522">
        <v>133.13999999999999</v>
      </c>
      <c r="G609" s="333">
        <f t="shared" si="19"/>
        <v>11114.089999999987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25">
      <c r="A610" s="329" t="s">
        <v>291</v>
      </c>
      <c r="B610" s="330">
        <v>39</v>
      </c>
      <c r="C610" s="298">
        <v>46226</v>
      </c>
      <c r="D610" s="299" t="s">
        <v>292</v>
      </c>
      <c r="E610" s="522"/>
      <c r="F610" s="522">
        <v>2763.78</v>
      </c>
      <c r="G610" s="333">
        <f t="shared" si="19"/>
        <v>11114.089999999987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25">
      <c r="A611" s="329" t="s">
        <v>289</v>
      </c>
      <c r="B611" s="330">
        <v>8</v>
      </c>
      <c r="C611" s="298">
        <v>46226</v>
      </c>
      <c r="D611" s="299" t="s">
        <v>990</v>
      </c>
      <c r="E611" s="522">
        <v>92.36</v>
      </c>
      <c r="F611" s="522"/>
      <c r="G611" s="333">
        <f t="shared" si="19"/>
        <v>8350.3099999999868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25">
      <c r="A612" s="329" t="s">
        <v>289</v>
      </c>
      <c r="B612" s="330">
        <v>3</v>
      </c>
      <c r="C612" s="298">
        <v>46226</v>
      </c>
      <c r="D612" s="299" t="s">
        <v>981</v>
      </c>
      <c r="E612" s="522">
        <v>25</v>
      </c>
      <c r="F612" s="522"/>
      <c r="G612" s="333">
        <f t="shared" si="19"/>
        <v>8442.6699999999873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25">
      <c r="A613" s="329" t="s">
        <v>289</v>
      </c>
      <c r="B613" s="330">
        <v>4</v>
      </c>
      <c r="C613" s="298">
        <v>46226</v>
      </c>
      <c r="D613" s="299" t="s">
        <v>296</v>
      </c>
      <c r="E613" s="522">
        <v>49.15</v>
      </c>
      <c r="F613" s="522"/>
      <c r="G613" s="333">
        <f t="shared" si="19"/>
        <v>8467.6699999999873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25">
      <c r="A614" s="329" t="s">
        <v>289</v>
      </c>
      <c r="B614" s="330">
        <v>6</v>
      </c>
      <c r="C614" s="298">
        <v>46226</v>
      </c>
      <c r="D614" s="299" t="s">
        <v>991</v>
      </c>
      <c r="E614" s="522">
        <v>21.6</v>
      </c>
      <c r="F614" s="522"/>
      <c r="G614" s="333">
        <f t="shared" si="19"/>
        <v>8516.819999999987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25">
      <c r="A615" s="329" t="s">
        <v>289</v>
      </c>
      <c r="B615" s="330">
        <v>8</v>
      </c>
      <c r="C615" s="298">
        <v>46225</v>
      </c>
      <c r="D615" s="299" t="s">
        <v>319</v>
      </c>
      <c r="E615" s="522">
        <v>21.28</v>
      </c>
      <c r="F615" s="522"/>
      <c r="G615" s="333">
        <f t="shared" si="19"/>
        <v>8538.4199999999873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25">
      <c r="A616" s="329" t="s">
        <v>289</v>
      </c>
      <c r="B616" s="330">
        <v>2</v>
      </c>
      <c r="C616" s="298">
        <v>46225</v>
      </c>
      <c r="D616" s="299" t="s">
        <v>357</v>
      </c>
      <c r="E616" s="522">
        <v>17.260000000000002</v>
      </c>
      <c r="F616" s="522"/>
      <c r="G616" s="333">
        <f t="shared" si="19"/>
        <v>8559.699999999988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25">
      <c r="A617" s="329" t="s">
        <v>291</v>
      </c>
      <c r="B617" s="330">
        <v>40</v>
      </c>
      <c r="C617" s="298">
        <v>46225</v>
      </c>
      <c r="D617" s="299" t="s">
        <v>316</v>
      </c>
      <c r="E617" s="522"/>
      <c r="F617" s="522">
        <v>4292.68</v>
      </c>
      <c r="G617" s="333">
        <f t="shared" si="19"/>
        <v>8576.9599999999882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25">
      <c r="A618" s="329" t="s">
        <v>289</v>
      </c>
      <c r="B618" s="330">
        <v>1</v>
      </c>
      <c r="C618" s="298">
        <v>46223</v>
      </c>
      <c r="D618" s="299" t="s">
        <v>306</v>
      </c>
      <c r="E618" s="522">
        <v>148.97999999999999</v>
      </c>
      <c r="F618" s="522"/>
      <c r="G618" s="333">
        <f t="shared" si="19"/>
        <v>4284.279999999987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25">
      <c r="A619" s="329" t="s">
        <v>294</v>
      </c>
      <c r="B619" s="330">
        <v>22</v>
      </c>
      <c r="C619" s="298">
        <v>46223</v>
      </c>
      <c r="D619" s="299" t="s">
        <v>323</v>
      </c>
      <c r="E619" s="522">
        <v>20.22</v>
      </c>
      <c r="F619" s="522"/>
      <c r="G619" s="333">
        <f t="shared" si="19"/>
        <v>4433.2599999999866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25">
      <c r="A620" s="329" t="s">
        <v>289</v>
      </c>
      <c r="B620" s="330">
        <v>5</v>
      </c>
      <c r="C620" s="298">
        <v>46223</v>
      </c>
      <c r="D620" s="299" t="s">
        <v>986</v>
      </c>
      <c r="E620" s="522">
        <v>-313</v>
      </c>
      <c r="F620" s="522"/>
      <c r="G620" s="333">
        <f t="shared" si="19"/>
        <v>4453.4799999999868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25">
      <c r="A621" s="329" t="s">
        <v>289</v>
      </c>
      <c r="B621" s="330">
        <v>4</v>
      </c>
      <c r="C621" s="298">
        <v>46222</v>
      </c>
      <c r="D621" s="299" t="s">
        <v>310</v>
      </c>
      <c r="E621" s="522">
        <v>43.41</v>
      </c>
      <c r="F621" s="522"/>
      <c r="G621" s="333">
        <f t="shared" si="19"/>
        <v>4140.4799999999868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25">
      <c r="A622" s="329" t="s">
        <v>289</v>
      </c>
      <c r="B622" s="330">
        <v>1</v>
      </c>
      <c r="C622" s="298">
        <v>46222</v>
      </c>
      <c r="D622" s="299" t="s">
        <v>329</v>
      </c>
      <c r="E622" s="522">
        <v>70.98</v>
      </c>
      <c r="F622" s="522"/>
      <c r="G622" s="333">
        <f t="shared" si="19"/>
        <v>4183.8899999999867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25">
      <c r="A623" s="329" t="s">
        <v>289</v>
      </c>
      <c r="B623" s="330">
        <v>1</v>
      </c>
      <c r="C623" s="298">
        <v>46222</v>
      </c>
      <c r="D623" s="299" t="s">
        <v>306</v>
      </c>
      <c r="E623" s="522">
        <v>0.42</v>
      </c>
      <c r="F623" s="522"/>
      <c r="G623" s="333">
        <f t="shared" si="19"/>
        <v>4254.8699999999862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25">
      <c r="A624" s="329" t="s">
        <v>294</v>
      </c>
      <c r="B624" s="330">
        <v>22</v>
      </c>
      <c r="C624" s="298">
        <v>46222</v>
      </c>
      <c r="D624" s="299" t="s">
        <v>921</v>
      </c>
      <c r="E624" s="522">
        <v>7.46</v>
      </c>
      <c r="F624" s="522"/>
      <c r="G624" s="333">
        <f t="shared" si="19"/>
        <v>4255.2899999999863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25">
      <c r="A625" s="329" t="s">
        <v>289</v>
      </c>
      <c r="B625" s="330">
        <v>6</v>
      </c>
      <c r="C625" s="298">
        <v>46222</v>
      </c>
      <c r="D625" s="299" t="s">
        <v>985</v>
      </c>
      <c r="E625" s="522">
        <v>60</v>
      </c>
      <c r="F625" s="522"/>
      <c r="G625" s="333">
        <f t="shared" si="19"/>
        <v>4262.7499999999864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25">
      <c r="A626" s="329" t="s">
        <v>289</v>
      </c>
      <c r="B626" s="330">
        <v>2</v>
      </c>
      <c r="C626" s="298">
        <v>46221</v>
      </c>
      <c r="D626" s="299" t="s">
        <v>345</v>
      </c>
      <c r="E626" s="522">
        <v>11.77</v>
      </c>
      <c r="F626" s="522"/>
      <c r="G626" s="333">
        <f t="shared" si="19"/>
        <v>4322.7499999999864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25">
      <c r="A627" s="329" t="s">
        <v>289</v>
      </c>
      <c r="B627" s="330">
        <v>2</v>
      </c>
      <c r="C627" s="298">
        <v>46221</v>
      </c>
      <c r="D627" s="299" t="s">
        <v>308</v>
      </c>
      <c r="E627" s="522">
        <v>123.68</v>
      </c>
      <c r="F627" s="522"/>
      <c r="G627" s="333">
        <f t="shared" si="19"/>
        <v>4334.5199999999868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25">
      <c r="A628" s="329" t="s">
        <v>289</v>
      </c>
      <c r="B628" s="330">
        <v>8</v>
      </c>
      <c r="C628" s="298">
        <v>46221</v>
      </c>
      <c r="D628" s="299" t="s">
        <v>987</v>
      </c>
      <c r="E628" s="522">
        <v>27.37</v>
      </c>
      <c r="F628" s="522"/>
      <c r="G628" s="333">
        <f t="shared" si="19"/>
        <v>4458.1999999999871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25">
      <c r="A629" s="329" t="s">
        <v>289</v>
      </c>
      <c r="B629" s="330">
        <v>8</v>
      </c>
      <c r="C629" s="298">
        <v>46221</v>
      </c>
      <c r="D629" s="299" t="s">
        <v>987</v>
      </c>
      <c r="E629" s="522">
        <v>25.2</v>
      </c>
      <c r="F629" s="522"/>
      <c r="G629" s="333">
        <f t="shared" si="19"/>
        <v>4485.569999999987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25">
      <c r="A630" s="329" t="s">
        <v>294</v>
      </c>
      <c r="B630" s="330">
        <v>22</v>
      </c>
      <c r="C630" s="298">
        <v>46221</v>
      </c>
      <c r="D630" s="299" t="s">
        <v>928</v>
      </c>
      <c r="E630" s="522">
        <v>13.84</v>
      </c>
      <c r="F630" s="522"/>
      <c r="G630" s="333">
        <f t="shared" si="19"/>
        <v>4510.7699999999868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25">
      <c r="A631" s="329" t="s">
        <v>294</v>
      </c>
      <c r="B631" s="330">
        <v>21</v>
      </c>
      <c r="C631" s="298">
        <v>46220</v>
      </c>
      <c r="D631" s="299" t="s">
        <v>194</v>
      </c>
      <c r="E631" s="522">
        <v>81</v>
      </c>
      <c r="F631" s="522"/>
      <c r="G631" s="333">
        <f t="shared" si="19"/>
        <v>4524.6099999999869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25">
      <c r="A632" s="329" t="s">
        <v>294</v>
      </c>
      <c r="B632" s="330">
        <v>43</v>
      </c>
      <c r="C632" s="298">
        <v>46220</v>
      </c>
      <c r="D632" s="299" t="s">
        <v>333</v>
      </c>
      <c r="E632" s="522">
        <v>22.35</v>
      </c>
      <c r="F632" s="522"/>
      <c r="G632" s="333">
        <f t="shared" si="19"/>
        <v>4605.6099999999869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25">
      <c r="A633" s="329" t="s">
        <v>294</v>
      </c>
      <c r="B633" s="330">
        <v>42</v>
      </c>
      <c r="C633" s="298">
        <v>46220</v>
      </c>
      <c r="D633" s="299" t="s">
        <v>333</v>
      </c>
      <c r="E633" s="522">
        <v>29.8</v>
      </c>
      <c r="F633" s="522"/>
      <c r="G633" s="333">
        <f t="shared" si="19"/>
        <v>4627.9599999999873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25">
      <c r="A634" s="329" t="s">
        <v>294</v>
      </c>
      <c r="B634" s="330">
        <v>17</v>
      </c>
      <c r="C634" s="298">
        <v>46220</v>
      </c>
      <c r="D634" s="299" t="s">
        <v>188</v>
      </c>
      <c r="E634" s="522">
        <v>42.65</v>
      </c>
      <c r="F634" s="522"/>
      <c r="G634" s="333">
        <f t="shared" si="19"/>
        <v>4657.7599999999875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25">
      <c r="A635" s="329" t="s">
        <v>294</v>
      </c>
      <c r="B635" s="330">
        <v>23</v>
      </c>
      <c r="C635" s="298">
        <v>46220</v>
      </c>
      <c r="D635" s="299" t="s">
        <v>63</v>
      </c>
      <c r="E635" s="522">
        <v>529.46</v>
      </c>
      <c r="F635" s="522"/>
      <c r="G635" s="333">
        <f t="shared" si="19"/>
        <v>4700.4099999999871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25">
      <c r="A636" s="329" t="s">
        <v>294</v>
      </c>
      <c r="B636" s="330">
        <v>11</v>
      </c>
      <c r="C636" s="298">
        <v>46219</v>
      </c>
      <c r="D636" s="299" t="s">
        <v>178</v>
      </c>
      <c r="E636" s="522">
        <v>256.64</v>
      </c>
      <c r="F636" s="522"/>
      <c r="G636" s="333">
        <f t="shared" si="19"/>
        <v>5229.8699999999872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25">
      <c r="A637" s="329" t="s">
        <v>289</v>
      </c>
      <c r="B637" s="330">
        <v>5</v>
      </c>
      <c r="C637" s="298">
        <v>46219</v>
      </c>
      <c r="D637" s="299" t="s">
        <v>339</v>
      </c>
      <c r="E637" s="522">
        <v>21.3</v>
      </c>
      <c r="F637" s="522"/>
      <c r="G637" s="333">
        <f t="shared" si="19"/>
        <v>5486.5099999999875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25">
      <c r="A638" s="329" t="s">
        <v>291</v>
      </c>
      <c r="B638" s="330">
        <v>38</v>
      </c>
      <c r="C638" s="298">
        <v>46218</v>
      </c>
      <c r="D638" s="299" t="s">
        <v>293</v>
      </c>
      <c r="E638" s="522"/>
      <c r="F638" s="522">
        <v>4720.84</v>
      </c>
      <c r="G638" s="333">
        <f t="shared" ref="G638:G643" si="20">G639-E638+F638</f>
        <v>5507.8099999999877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25">
      <c r="A639" s="329" t="s">
        <v>289</v>
      </c>
      <c r="B639" s="330">
        <v>5</v>
      </c>
      <c r="C639" s="298">
        <v>46218</v>
      </c>
      <c r="D639" s="299" t="s">
        <v>983</v>
      </c>
      <c r="E639" s="522">
        <v>429.82</v>
      </c>
      <c r="F639" s="522"/>
      <c r="G639" s="333">
        <f t="shared" si="20"/>
        <v>786.96999999998775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25">
      <c r="A640" s="329" t="s">
        <v>289</v>
      </c>
      <c r="B640" s="330">
        <v>2</v>
      </c>
      <c r="C640" s="298">
        <v>46218</v>
      </c>
      <c r="D640" s="299" t="s">
        <v>979</v>
      </c>
      <c r="E640" s="522">
        <v>80.319999999999993</v>
      </c>
      <c r="F640" s="522"/>
      <c r="G640" s="333">
        <f t="shared" si="20"/>
        <v>1216.7899999999877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25">
      <c r="A641" s="329" t="s">
        <v>289</v>
      </c>
      <c r="B641" s="330">
        <v>6</v>
      </c>
      <c r="C641" s="298">
        <v>46216</v>
      </c>
      <c r="D641" s="299" t="s">
        <v>312</v>
      </c>
      <c r="E641" s="522">
        <v>51.94</v>
      </c>
      <c r="F641" s="522"/>
      <c r="G641" s="333">
        <f t="shared" si="20"/>
        <v>1297.1099999999876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25">
      <c r="A642" s="329" t="s">
        <v>289</v>
      </c>
      <c r="B642" s="330">
        <v>2</v>
      </c>
      <c r="C642" s="298">
        <v>46216</v>
      </c>
      <c r="D642" s="299" t="s">
        <v>982</v>
      </c>
      <c r="E642" s="522">
        <v>43.13</v>
      </c>
      <c r="F642" s="522"/>
      <c r="G642" s="333">
        <f t="shared" si="20"/>
        <v>1349.0499999999877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25">
      <c r="A643" s="329" t="s">
        <v>294</v>
      </c>
      <c r="B643" s="330">
        <v>19</v>
      </c>
      <c r="C643" s="298">
        <v>46216</v>
      </c>
      <c r="D643" s="299" t="s">
        <v>191</v>
      </c>
      <c r="E643" s="522">
        <v>200</v>
      </c>
      <c r="F643" s="522"/>
      <c r="G643" s="333">
        <f t="shared" si="20"/>
        <v>1392.1799999999878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25">
      <c r="A644" s="329" t="s">
        <v>294</v>
      </c>
      <c r="B644" s="330">
        <v>15</v>
      </c>
      <c r="C644" s="298">
        <v>46216</v>
      </c>
      <c r="D644" s="299" t="s">
        <v>185</v>
      </c>
      <c r="E644" s="522">
        <v>64.05</v>
      </c>
      <c r="F644" s="522"/>
      <c r="G644" s="333">
        <f t="shared" ref="G644:G746" si="21">G645-E644+F644</f>
        <v>1592.1799999999878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25">
      <c r="A645" s="329" t="s">
        <v>335</v>
      </c>
      <c r="B645" s="330" t="s">
        <v>335</v>
      </c>
      <c r="C645" s="298">
        <v>46216</v>
      </c>
      <c r="D645" s="299" t="s">
        <v>185</v>
      </c>
      <c r="E645" s="522">
        <v>63.44</v>
      </c>
      <c r="F645" s="522"/>
      <c r="G645" s="333">
        <f t="shared" si="21"/>
        <v>1656.2299999999877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25">
      <c r="A646" s="329" t="s">
        <v>289</v>
      </c>
      <c r="B646" s="330">
        <v>4</v>
      </c>
      <c r="C646" s="298">
        <v>46215</v>
      </c>
      <c r="D646" s="299" t="s">
        <v>310</v>
      </c>
      <c r="E646" s="522">
        <v>34.85</v>
      </c>
      <c r="F646" s="522"/>
      <c r="G646" s="333">
        <f t="shared" si="21"/>
        <v>1719.6699999999878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25">
      <c r="A647" s="329" t="s">
        <v>289</v>
      </c>
      <c r="B647" s="330">
        <v>8</v>
      </c>
      <c r="C647" s="298">
        <v>46215</v>
      </c>
      <c r="D647" s="299" t="s">
        <v>980</v>
      </c>
      <c r="E647" s="522">
        <v>29.2</v>
      </c>
      <c r="F647" s="522"/>
      <c r="G647" s="333">
        <f t="shared" si="21"/>
        <v>1754.5199999999877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25">
      <c r="A648" s="329" t="s">
        <v>289</v>
      </c>
      <c r="B648" s="330">
        <v>6</v>
      </c>
      <c r="C648" s="298">
        <v>46215</v>
      </c>
      <c r="D648" s="299" t="s">
        <v>978</v>
      </c>
      <c r="E648" s="522">
        <v>81.75</v>
      </c>
      <c r="F648" s="522"/>
      <c r="G648" s="333">
        <f t="shared" si="21"/>
        <v>1783.7199999999877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25">
      <c r="A649" s="329" t="s">
        <v>289</v>
      </c>
      <c r="B649" s="330">
        <v>5</v>
      </c>
      <c r="C649" s="298">
        <v>46215</v>
      </c>
      <c r="D649" s="299" t="s">
        <v>978</v>
      </c>
      <c r="E649" s="522">
        <v>81.75</v>
      </c>
      <c r="F649" s="522"/>
      <c r="G649" s="333">
        <f t="shared" si="21"/>
        <v>1865.4699999999877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25">
      <c r="A650" s="329" t="s">
        <v>289</v>
      </c>
      <c r="B650" s="330">
        <v>3</v>
      </c>
      <c r="C650" s="298">
        <v>46214</v>
      </c>
      <c r="D650" s="299" t="s">
        <v>981</v>
      </c>
      <c r="E650" s="522">
        <v>25</v>
      </c>
      <c r="F650" s="522"/>
      <c r="G650" s="333">
        <f t="shared" si="21"/>
        <v>1947.2199999999877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25">
      <c r="A651" s="329" t="s">
        <v>294</v>
      </c>
      <c r="B651" s="330">
        <v>22</v>
      </c>
      <c r="C651" s="298">
        <v>46214</v>
      </c>
      <c r="D651" s="299" t="s">
        <v>351</v>
      </c>
      <c r="E651" s="522">
        <v>21.29</v>
      </c>
      <c r="F651" s="522"/>
      <c r="G651" s="333">
        <f t="shared" si="21"/>
        <v>1972.2199999999877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25">
      <c r="A652" s="329" t="s">
        <v>289</v>
      </c>
      <c r="B652" s="330">
        <v>2</v>
      </c>
      <c r="C652" s="298">
        <v>46214</v>
      </c>
      <c r="D652" s="299" t="s">
        <v>308</v>
      </c>
      <c r="E652" s="522">
        <v>54.48</v>
      </c>
      <c r="F652" s="522"/>
      <c r="G652" s="333">
        <f t="shared" si="21"/>
        <v>1993.5099999999877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25">
      <c r="A653" s="329" t="s">
        <v>289</v>
      </c>
      <c r="B653" s="330">
        <v>8</v>
      </c>
      <c r="C653" s="298">
        <v>46214</v>
      </c>
      <c r="D653" s="299" t="s">
        <v>308</v>
      </c>
      <c r="E653" s="522">
        <v>54.49</v>
      </c>
      <c r="F653" s="522"/>
      <c r="G653" s="333">
        <f t="shared" si="21"/>
        <v>2047.9899999999877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25">
      <c r="A654" s="329" t="s">
        <v>289</v>
      </c>
      <c r="B654" s="330">
        <v>1</v>
      </c>
      <c r="C654" s="298">
        <v>46214</v>
      </c>
      <c r="D654" s="299" t="s">
        <v>311</v>
      </c>
      <c r="E654" s="522">
        <v>167.26</v>
      </c>
      <c r="F654" s="522"/>
      <c r="G654" s="333">
        <f t="shared" si="21"/>
        <v>2102.4799999999877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25">
      <c r="A655" s="329" t="s">
        <v>289</v>
      </c>
      <c r="B655" s="330">
        <v>1</v>
      </c>
      <c r="C655" s="298">
        <v>46214</v>
      </c>
      <c r="D655" s="299" t="s">
        <v>329</v>
      </c>
      <c r="E655" s="522">
        <v>81.73</v>
      </c>
      <c r="F655" s="522"/>
      <c r="G655" s="333">
        <f t="shared" si="21"/>
        <v>2269.7399999999875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25">
      <c r="A656" s="329" t="s">
        <v>289</v>
      </c>
      <c r="B656" s="330">
        <v>6</v>
      </c>
      <c r="C656" s="298">
        <v>46213</v>
      </c>
      <c r="D656" s="299" t="s">
        <v>883</v>
      </c>
      <c r="E656" s="522">
        <v>120</v>
      </c>
      <c r="F656" s="522"/>
      <c r="G656" s="333">
        <f t="shared" si="21"/>
        <v>2351.4699999999875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25">
      <c r="A657" s="329" t="s">
        <v>289</v>
      </c>
      <c r="B657" s="330">
        <v>6</v>
      </c>
      <c r="C657" s="298">
        <v>46213</v>
      </c>
      <c r="D657" s="299" t="s">
        <v>905</v>
      </c>
      <c r="E657" s="522">
        <v>-0.06</v>
      </c>
      <c r="F657" s="522"/>
      <c r="G657" s="333">
        <f t="shared" si="21"/>
        <v>2471.4699999999875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25">
      <c r="A658" s="329" t="s">
        <v>294</v>
      </c>
      <c r="B658" s="330">
        <v>22</v>
      </c>
      <c r="C658" s="298">
        <v>46213</v>
      </c>
      <c r="D658" s="299" t="s">
        <v>977</v>
      </c>
      <c r="E658" s="522">
        <v>5.31</v>
      </c>
      <c r="F658" s="522"/>
      <c r="G658" s="333">
        <f t="shared" si="21"/>
        <v>2471.4099999999876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25">
      <c r="A659" s="329" t="s">
        <v>289</v>
      </c>
      <c r="B659" s="330">
        <v>6</v>
      </c>
      <c r="C659" s="298">
        <v>46213</v>
      </c>
      <c r="D659" s="299" t="s">
        <v>300</v>
      </c>
      <c r="E659" s="522">
        <v>25.52</v>
      </c>
      <c r="F659" s="522"/>
      <c r="G659" s="333">
        <f t="shared" si="21"/>
        <v>2476.7199999999875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25">
      <c r="A660" s="329" t="s">
        <v>289</v>
      </c>
      <c r="B660" s="330">
        <v>1</v>
      </c>
      <c r="C660" s="298">
        <v>46213</v>
      </c>
      <c r="D660" s="299" t="s">
        <v>829</v>
      </c>
      <c r="E660" s="522">
        <v>13.03</v>
      </c>
      <c r="F660" s="522"/>
      <c r="G660" s="333">
        <f t="shared" si="21"/>
        <v>2502.2399999999875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25">
      <c r="A661" s="329" t="s">
        <v>289</v>
      </c>
      <c r="B661" s="330">
        <v>2</v>
      </c>
      <c r="C661" s="298">
        <v>46213</v>
      </c>
      <c r="D661" s="299" t="s">
        <v>370</v>
      </c>
      <c r="E661" s="522">
        <v>9.4600000000000009</v>
      </c>
      <c r="F661" s="522"/>
      <c r="G661" s="333">
        <f t="shared" si="21"/>
        <v>2515.2699999999877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25">
      <c r="A662" s="329" t="s">
        <v>289</v>
      </c>
      <c r="B662" s="330">
        <v>2</v>
      </c>
      <c r="C662" s="298">
        <v>46212</v>
      </c>
      <c r="D662" s="299" t="s">
        <v>979</v>
      </c>
      <c r="E662" s="522">
        <v>50.73</v>
      </c>
      <c r="F662" s="522"/>
      <c r="G662" s="333">
        <f t="shared" si="21"/>
        <v>2524.7299999999877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25">
      <c r="A663" s="329" t="s">
        <v>289</v>
      </c>
      <c r="B663" s="330">
        <v>5</v>
      </c>
      <c r="C663" s="298">
        <v>46212</v>
      </c>
      <c r="D663" s="299" t="s">
        <v>852</v>
      </c>
      <c r="E663" s="522">
        <v>10.68</v>
      </c>
      <c r="F663" s="522"/>
      <c r="G663" s="333">
        <f t="shared" si="21"/>
        <v>2575.4599999999878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25">
      <c r="A664" s="329" t="s">
        <v>289</v>
      </c>
      <c r="B664" s="330">
        <v>2</v>
      </c>
      <c r="C664" s="298">
        <v>46212</v>
      </c>
      <c r="D664" s="299" t="s">
        <v>975</v>
      </c>
      <c r="E664" s="522">
        <v>33.29</v>
      </c>
      <c r="F664" s="522"/>
      <c r="G664" s="333">
        <f t="shared" si="21"/>
        <v>2586.1399999999876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25">
      <c r="A665" s="329" t="s">
        <v>289</v>
      </c>
      <c r="B665" s="330">
        <v>6</v>
      </c>
      <c r="C665" s="298">
        <v>46212</v>
      </c>
      <c r="D665" s="299" t="s">
        <v>976</v>
      </c>
      <c r="E665" s="522">
        <v>41.79</v>
      </c>
      <c r="F665" s="522"/>
      <c r="G665" s="333">
        <f t="shared" si="21"/>
        <v>2619.4299999999876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25">
      <c r="A666" s="329" t="s">
        <v>335</v>
      </c>
      <c r="B666" s="330" t="s">
        <v>335</v>
      </c>
      <c r="C666" s="298">
        <v>46212</v>
      </c>
      <c r="D666" s="299" t="s">
        <v>458</v>
      </c>
      <c r="E666" s="522"/>
      <c r="F666" s="522">
        <v>620</v>
      </c>
      <c r="G666" s="333">
        <f t="shared" si="21"/>
        <v>2661.2199999999875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25">
      <c r="A667" s="329" t="s">
        <v>291</v>
      </c>
      <c r="B667" s="330">
        <v>41</v>
      </c>
      <c r="C667" s="298">
        <v>46212</v>
      </c>
      <c r="D667" s="299" t="s">
        <v>972</v>
      </c>
      <c r="E667" s="522"/>
      <c r="F667" s="522">
        <v>800</v>
      </c>
      <c r="G667" s="333">
        <f t="shared" si="21"/>
        <v>2041.2199999999875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25">
      <c r="A668" s="329" t="s">
        <v>291</v>
      </c>
      <c r="B668" s="330">
        <v>39</v>
      </c>
      <c r="C668" s="298">
        <v>46212</v>
      </c>
      <c r="D668" s="299" t="s">
        <v>292</v>
      </c>
      <c r="E668" s="522"/>
      <c r="F668" s="522">
        <v>2763.78</v>
      </c>
      <c r="G668" s="333">
        <f t="shared" si="21"/>
        <v>1241.2199999999875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25">
      <c r="A669" s="329" t="s">
        <v>289</v>
      </c>
      <c r="B669" s="330">
        <v>2</v>
      </c>
      <c r="C669" s="298">
        <v>46211</v>
      </c>
      <c r="D669" s="299" t="s">
        <v>389</v>
      </c>
      <c r="E669" s="522">
        <v>7.73</v>
      </c>
      <c r="F669" s="522"/>
      <c r="G669" s="333">
        <f t="shared" si="21"/>
        <v>-1522.5600000000127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25">
      <c r="A670" s="329" t="s">
        <v>289</v>
      </c>
      <c r="B670" s="330">
        <v>3</v>
      </c>
      <c r="C670" s="298">
        <v>46211</v>
      </c>
      <c r="D670" s="299" t="s">
        <v>902</v>
      </c>
      <c r="E670" s="522">
        <v>3.5</v>
      </c>
      <c r="F670" s="522"/>
      <c r="G670" s="333">
        <f t="shared" si="21"/>
        <v>-1514.8300000000127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25">
      <c r="A671" s="329" t="s">
        <v>289</v>
      </c>
      <c r="B671" s="330">
        <v>4</v>
      </c>
      <c r="C671" s="298">
        <v>46211</v>
      </c>
      <c r="D671" s="299" t="s">
        <v>902</v>
      </c>
      <c r="E671" s="522">
        <v>75.75</v>
      </c>
      <c r="F671" s="522"/>
      <c r="G671" s="333">
        <f t="shared" si="21"/>
        <v>-1511.3300000000127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25">
      <c r="A672" s="329" t="s">
        <v>289</v>
      </c>
      <c r="B672" s="330">
        <v>3</v>
      </c>
      <c r="C672" s="298">
        <v>46211</v>
      </c>
      <c r="D672" s="299" t="s">
        <v>309</v>
      </c>
      <c r="E672" s="522">
        <v>4.1900000000000004</v>
      </c>
      <c r="F672" s="522"/>
      <c r="G672" s="333">
        <f t="shared" si="21"/>
        <v>-1435.5800000000127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25">
      <c r="A673" s="329" t="s">
        <v>289</v>
      </c>
      <c r="B673" s="330">
        <v>1</v>
      </c>
      <c r="C673" s="298">
        <v>46211</v>
      </c>
      <c r="D673" s="299" t="s">
        <v>306</v>
      </c>
      <c r="E673" s="522">
        <v>145.94999999999999</v>
      </c>
      <c r="F673" s="522"/>
      <c r="G673" s="333">
        <f t="shared" si="21"/>
        <v>-1431.3900000000126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25">
      <c r="A674" s="329" t="s">
        <v>289</v>
      </c>
      <c r="B674" s="330">
        <v>4</v>
      </c>
      <c r="C674" s="298">
        <v>46211</v>
      </c>
      <c r="D674" s="299" t="s">
        <v>296</v>
      </c>
      <c r="E674" s="522">
        <v>63.09</v>
      </c>
      <c r="F674" s="522"/>
      <c r="G674" s="333">
        <f t="shared" si="21"/>
        <v>-1285.4400000000126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25">
      <c r="A675" s="329" t="s">
        <v>289</v>
      </c>
      <c r="B675" s="330">
        <v>8</v>
      </c>
      <c r="C675" s="298">
        <v>46211</v>
      </c>
      <c r="D675" s="299" t="s">
        <v>296</v>
      </c>
      <c r="E675" s="522">
        <v>17.739999999999998</v>
      </c>
      <c r="F675" s="522"/>
      <c r="G675" s="333">
        <f t="shared" si="21"/>
        <v>-1222.3500000000126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25">
      <c r="A676" s="329" t="s">
        <v>289</v>
      </c>
      <c r="B676" s="330">
        <v>6</v>
      </c>
      <c r="C676" s="298">
        <v>46211</v>
      </c>
      <c r="D676" s="299" t="s">
        <v>306</v>
      </c>
      <c r="E676" s="522">
        <v>155.91999999999999</v>
      </c>
      <c r="F676" s="522"/>
      <c r="G676" s="333">
        <f t="shared" si="21"/>
        <v>-1204.6100000000126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25">
      <c r="A677" s="329" t="s">
        <v>289</v>
      </c>
      <c r="B677" s="330">
        <v>1</v>
      </c>
      <c r="C677" s="298">
        <v>46211</v>
      </c>
      <c r="D677" s="299" t="s">
        <v>974</v>
      </c>
      <c r="E677" s="522">
        <v>31.58</v>
      </c>
      <c r="F677" s="522"/>
      <c r="G677" s="333">
        <f t="shared" si="21"/>
        <v>-1048.6900000000126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25">
      <c r="A678" s="329" t="s">
        <v>289</v>
      </c>
      <c r="B678" s="330">
        <v>8</v>
      </c>
      <c r="C678" s="298">
        <v>46211</v>
      </c>
      <c r="D678" s="299" t="s">
        <v>453</v>
      </c>
      <c r="E678" s="522">
        <v>23.31</v>
      </c>
      <c r="F678" s="522"/>
      <c r="G678" s="333">
        <f t="shared" si="21"/>
        <v>-1017.1100000000125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25">
      <c r="A679" s="329" t="s">
        <v>289</v>
      </c>
      <c r="B679" s="330">
        <v>6</v>
      </c>
      <c r="C679" s="298">
        <v>46211</v>
      </c>
      <c r="D679" s="299" t="s">
        <v>441</v>
      </c>
      <c r="E679" s="522">
        <v>16</v>
      </c>
      <c r="F679" s="522"/>
      <c r="G679" s="333">
        <f t="shared" si="21"/>
        <v>-993.80000000001257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25">
      <c r="A680" s="329" t="s">
        <v>289</v>
      </c>
      <c r="B680" s="330">
        <v>4</v>
      </c>
      <c r="C680" s="298">
        <v>46210</v>
      </c>
      <c r="D680" s="299" t="s">
        <v>310</v>
      </c>
      <c r="E680" s="522">
        <v>39.11</v>
      </c>
      <c r="F680" s="522"/>
      <c r="G680" s="333">
        <f t="shared" si="21"/>
        <v>-977.80000000001257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25">
      <c r="A681" s="329" t="s">
        <v>294</v>
      </c>
      <c r="B681" s="330">
        <v>9</v>
      </c>
      <c r="C681" s="298">
        <v>46210</v>
      </c>
      <c r="D681" s="299" t="s">
        <v>58</v>
      </c>
      <c r="E681" s="522">
        <v>1231.68</v>
      </c>
      <c r="F681" s="522"/>
      <c r="G681" s="333">
        <f t="shared" si="21"/>
        <v>-938.69000000001256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25">
      <c r="A682" s="329" t="s">
        <v>335</v>
      </c>
      <c r="B682" s="330" t="s">
        <v>335</v>
      </c>
      <c r="C682" s="298">
        <v>46210</v>
      </c>
      <c r="D682" s="299" t="s">
        <v>182</v>
      </c>
      <c r="E682" s="522">
        <v>53.37</v>
      </c>
      <c r="F682" s="522"/>
      <c r="G682" s="333">
        <f t="shared" si="21"/>
        <v>292.9899999999875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25">
      <c r="A683" s="329" t="s">
        <v>294</v>
      </c>
      <c r="B683" s="330">
        <v>13</v>
      </c>
      <c r="C683" s="298">
        <v>46209</v>
      </c>
      <c r="D683" s="299" t="s">
        <v>900</v>
      </c>
      <c r="E683" s="522">
        <v>218.33</v>
      </c>
      <c r="F683" s="522"/>
      <c r="G683" s="333">
        <f t="shared" si="21"/>
        <v>346.35999999998751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25">
      <c r="A684" s="329" t="s">
        <v>287</v>
      </c>
      <c r="B684" s="330" t="s">
        <v>287</v>
      </c>
      <c r="C684" s="298">
        <v>46209</v>
      </c>
      <c r="D684" s="299" t="s">
        <v>957</v>
      </c>
      <c r="E684" s="522">
        <v>1182.68</v>
      </c>
      <c r="F684" s="522">
        <v>1182.68</v>
      </c>
      <c r="G684" s="333">
        <f t="shared" si="21"/>
        <v>564.68999999998755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25">
      <c r="A685" s="329" t="s">
        <v>289</v>
      </c>
      <c r="B685" s="330">
        <v>3</v>
      </c>
      <c r="C685" s="298">
        <v>46209</v>
      </c>
      <c r="D685" s="299" t="s">
        <v>309</v>
      </c>
      <c r="E685" s="522">
        <v>6.19</v>
      </c>
      <c r="F685" s="522"/>
      <c r="G685" s="333">
        <f t="shared" si="21"/>
        <v>564.68999999998755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25">
      <c r="A686" s="329" t="s">
        <v>289</v>
      </c>
      <c r="B686" s="330">
        <v>8</v>
      </c>
      <c r="C686" s="298">
        <v>46209</v>
      </c>
      <c r="D686" s="299" t="s">
        <v>967</v>
      </c>
      <c r="E686" s="522">
        <v>9.7200000000000006</v>
      </c>
      <c r="F686" s="522"/>
      <c r="G686" s="333">
        <f t="shared" si="21"/>
        <v>570.8799999999876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25">
      <c r="A687" s="329" t="s">
        <v>289</v>
      </c>
      <c r="B687" s="330">
        <v>2</v>
      </c>
      <c r="C687" s="298">
        <v>46209</v>
      </c>
      <c r="D687" s="299" t="s">
        <v>352</v>
      </c>
      <c r="E687" s="522">
        <v>21.99</v>
      </c>
      <c r="F687" s="522"/>
      <c r="G687" s="333">
        <f t="shared" si="21"/>
        <v>580.59999999998763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25">
      <c r="A688" s="329" t="s">
        <v>289</v>
      </c>
      <c r="B688" s="330">
        <v>2</v>
      </c>
      <c r="C688" s="298">
        <v>46209</v>
      </c>
      <c r="D688" s="299" t="s">
        <v>296</v>
      </c>
      <c r="E688" s="522">
        <v>10.02</v>
      </c>
      <c r="F688" s="522"/>
      <c r="G688" s="333">
        <f t="shared" si="21"/>
        <v>602.58999999998764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25">
      <c r="A689" s="329" t="s">
        <v>289</v>
      </c>
      <c r="B689" s="330">
        <v>4</v>
      </c>
      <c r="C689" s="298">
        <v>46209</v>
      </c>
      <c r="D689" s="299" t="s">
        <v>296</v>
      </c>
      <c r="E689" s="522">
        <v>55.19</v>
      </c>
      <c r="F689" s="522"/>
      <c r="G689" s="333">
        <f t="shared" si="21"/>
        <v>612.60999999998762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25">
      <c r="A690" s="329" t="s">
        <v>294</v>
      </c>
      <c r="B690" s="330">
        <v>14</v>
      </c>
      <c r="C690" s="298">
        <v>46209</v>
      </c>
      <c r="D690" s="299" t="s">
        <v>956</v>
      </c>
      <c r="E690" s="522">
        <v>66.67</v>
      </c>
      <c r="F690" s="522"/>
      <c r="G690" s="333">
        <f t="shared" si="21"/>
        <v>667.79999999998756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25">
      <c r="A691" s="329" t="s">
        <v>294</v>
      </c>
      <c r="B691" s="330">
        <v>14</v>
      </c>
      <c r="C691" s="298">
        <v>46209</v>
      </c>
      <c r="D691" s="299" t="s">
        <v>366</v>
      </c>
      <c r="E691" s="522">
        <v>70.25</v>
      </c>
      <c r="F691" s="522"/>
      <c r="G691" s="333">
        <f t="shared" si="21"/>
        <v>734.46999999998752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25">
      <c r="A692" s="329" t="s">
        <v>289</v>
      </c>
      <c r="B692" s="330">
        <v>4</v>
      </c>
      <c r="C692" s="298">
        <v>46209</v>
      </c>
      <c r="D692" s="299" t="s">
        <v>334</v>
      </c>
      <c r="E692" s="522">
        <v>36.090000000000003</v>
      </c>
      <c r="F692" s="522"/>
      <c r="G692" s="333">
        <f t="shared" si="21"/>
        <v>804.71999999998752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25">
      <c r="A693" s="329" t="s">
        <v>289</v>
      </c>
      <c r="B693" s="330">
        <v>2</v>
      </c>
      <c r="C693" s="298">
        <v>46209</v>
      </c>
      <c r="D693" s="299" t="s">
        <v>301</v>
      </c>
      <c r="E693" s="522">
        <v>16.05</v>
      </c>
      <c r="F693" s="522"/>
      <c r="G693" s="333">
        <f t="shared" si="21"/>
        <v>840.80999999998755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25">
      <c r="A694" s="329" t="s">
        <v>289</v>
      </c>
      <c r="B694" s="330">
        <v>2</v>
      </c>
      <c r="C694" s="298">
        <v>46208</v>
      </c>
      <c r="D694" s="299" t="s">
        <v>958</v>
      </c>
      <c r="E694" s="522">
        <v>23.03</v>
      </c>
      <c r="F694" s="522"/>
      <c r="G694" s="333">
        <f t="shared" si="21"/>
        <v>856.85999999998751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25">
      <c r="A695" s="329" t="s">
        <v>289</v>
      </c>
      <c r="B695" s="330">
        <v>2</v>
      </c>
      <c r="C695" s="298">
        <v>46208</v>
      </c>
      <c r="D695" s="299" t="s">
        <v>370</v>
      </c>
      <c r="E695" s="522">
        <v>15.11</v>
      </c>
      <c r="F695" s="522"/>
      <c r="G695" s="333">
        <f t="shared" si="21"/>
        <v>879.88999999998748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25">
      <c r="A696" s="329" t="s">
        <v>289</v>
      </c>
      <c r="B696" s="330">
        <v>8</v>
      </c>
      <c r="C696" s="298">
        <v>46207</v>
      </c>
      <c r="D696" s="299" t="s">
        <v>948</v>
      </c>
      <c r="E696" s="522">
        <v>47.95</v>
      </c>
      <c r="F696" s="522"/>
      <c r="G696" s="333">
        <f t="shared" si="21"/>
        <v>894.99999999998749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25">
      <c r="A697" s="329" t="s">
        <v>289</v>
      </c>
      <c r="B697" s="330">
        <v>3</v>
      </c>
      <c r="C697" s="298">
        <v>46207</v>
      </c>
      <c r="D697" s="299" t="s">
        <v>949</v>
      </c>
      <c r="E697" s="522">
        <v>8.75</v>
      </c>
      <c r="F697" s="522"/>
      <c r="G697" s="333">
        <f t="shared" si="21"/>
        <v>942.94999999998754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25">
      <c r="A698" s="329" t="s">
        <v>294</v>
      </c>
      <c r="B698" s="330">
        <v>17</v>
      </c>
      <c r="C698" s="298">
        <v>46207</v>
      </c>
      <c r="D698" s="299" t="s">
        <v>369</v>
      </c>
      <c r="E698" s="522">
        <v>99</v>
      </c>
      <c r="F698" s="522"/>
      <c r="G698" s="333">
        <f t="shared" si="21"/>
        <v>951.69999999998754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25">
      <c r="A699" s="329" t="s">
        <v>289</v>
      </c>
      <c r="B699" s="330">
        <v>8</v>
      </c>
      <c r="C699" s="298">
        <v>46206</v>
      </c>
      <c r="D699" s="299" t="s">
        <v>948</v>
      </c>
      <c r="E699" s="522">
        <v>85.56</v>
      </c>
      <c r="F699" s="522"/>
      <c r="G699" s="333">
        <f t="shared" si="21"/>
        <v>1050.6999999999875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25">
      <c r="A700" s="329" t="s">
        <v>289</v>
      </c>
      <c r="B700" s="330">
        <v>3</v>
      </c>
      <c r="C700" s="298">
        <v>46206</v>
      </c>
      <c r="D700" s="299" t="s">
        <v>950</v>
      </c>
      <c r="E700" s="522">
        <v>25.07</v>
      </c>
      <c r="F700" s="522"/>
      <c r="G700" s="333">
        <f t="shared" si="21"/>
        <v>1136.2599999999875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25">
      <c r="A701" s="329" t="s">
        <v>294</v>
      </c>
      <c r="B701" s="330">
        <v>22</v>
      </c>
      <c r="C701" s="298">
        <v>46206</v>
      </c>
      <c r="D701" s="299" t="s">
        <v>951</v>
      </c>
      <c r="E701" s="522">
        <v>12.77</v>
      </c>
      <c r="F701" s="522"/>
      <c r="G701" s="333">
        <f t="shared" si="21"/>
        <v>1161.3299999999874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25">
      <c r="A702" s="329" t="s">
        <v>289</v>
      </c>
      <c r="B702" s="330">
        <v>8</v>
      </c>
      <c r="C702" s="298">
        <v>46206</v>
      </c>
      <c r="D702" s="299" t="s">
        <v>961</v>
      </c>
      <c r="E702" s="522">
        <v>50</v>
      </c>
      <c r="F702" s="522"/>
      <c r="G702" s="333">
        <f t="shared" si="21"/>
        <v>1174.0999999999874</v>
      </c>
      <c r="H702" s="334" t="s">
        <v>298</v>
      </c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25">
      <c r="A703" s="329" t="s">
        <v>289</v>
      </c>
      <c r="B703" s="330">
        <v>2</v>
      </c>
      <c r="C703" s="298">
        <v>46206</v>
      </c>
      <c r="D703" s="299" t="s">
        <v>962</v>
      </c>
      <c r="E703" s="522">
        <v>70</v>
      </c>
      <c r="F703" s="522"/>
      <c r="G703" s="333">
        <f t="shared" si="21"/>
        <v>1224.0999999999874</v>
      </c>
      <c r="H703" s="334" t="s">
        <v>298</v>
      </c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25">
      <c r="A704" s="329" t="s">
        <v>289</v>
      </c>
      <c r="B704" s="330">
        <v>6</v>
      </c>
      <c r="C704" s="298">
        <v>46206</v>
      </c>
      <c r="D704" s="299" t="s">
        <v>963</v>
      </c>
      <c r="E704" s="522">
        <v>64</v>
      </c>
      <c r="F704" s="522"/>
      <c r="G704" s="333">
        <f t="shared" si="21"/>
        <v>1294.0999999999874</v>
      </c>
      <c r="H704" s="334" t="s">
        <v>298</v>
      </c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25">
      <c r="A705" s="329" t="s">
        <v>289</v>
      </c>
      <c r="B705" s="330">
        <v>5</v>
      </c>
      <c r="C705" s="298">
        <v>46206</v>
      </c>
      <c r="D705" s="299" t="s">
        <v>960</v>
      </c>
      <c r="E705" s="522">
        <v>286.49</v>
      </c>
      <c r="F705" s="522"/>
      <c r="G705" s="333">
        <f t="shared" si="21"/>
        <v>1358.0999999999874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25">
      <c r="A706" s="329" t="s">
        <v>289</v>
      </c>
      <c r="B706" s="330">
        <v>6</v>
      </c>
      <c r="C706" s="298">
        <v>46206</v>
      </c>
      <c r="D706" s="299" t="s">
        <v>952</v>
      </c>
      <c r="E706" s="522">
        <v>36</v>
      </c>
      <c r="F706" s="522"/>
      <c r="G706" s="333">
        <f t="shared" si="21"/>
        <v>1644.5899999999874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25">
      <c r="A707" s="329" t="s">
        <v>287</v>
      </c>
      <c r="B707" s="330" t="s">
        <v>287</v>
      </c>
      <c r="C707" s="298">
        <v>46205</v>
      </c>
      <c r="D707" s="299" t="s">
        <v>954</v>
      </c>
      <c r="E707" s="522">
        <v>-200</v>
      </c>
      <c r="F707" s="522"/>
      <c r="G707" s="333">
        <f t="shared" si="21"/>
        <v>1680.5899999999874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25">
      <c r="A708" s="329" t="s">
        <v>287</v>
      </c>
      <c r="B708" s="330" t="s">
        <v>287</v>
      </c>
      <c r="C708" s="298">
        <v>46205</v>
      </c>
      <c r="D708" s="299" t="s">
        <v>954</v>
      </c>
      <c r="E708" s="522">
        <v>-4</v>
      </c>
      <c r="F708" s="522"/>
      <c r="G708" s="333">
        <f t="shared" si="21"/>
        <v>1480.5899999999874</v>
      </c>
      <c r="H708" s="334" t="s">
        <v>298</v>
      </c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25">
      <c r="A709" s="329" t="s">
        <v>287</v>
      </c>
      <c r="B709" s="330" t="s">
        <v>287</v>
      </c>
      <c r="C709" s="298">
        <v>46205</v>
      </c>
      <c r="D709" s="299" t="s">
        <v>954</v>
      </c>
      <c r="E709" s="522">
        <v>204</v>
      </c>
      <c r="F709" s="522"/>
      <c r="G709" s="333">
        <f t="shared" si="21"/>
        <v>1476.5899999999874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25">
      <c r="A710" s="329" t="s">
        <v>289</v>
      </c>
      <c r="B710" s="330">
        <v>6</v>
      </c>
      <c r="C710" s="298">
        <v>46205</v>
      </c>
      <c r="D710" s="299" t="s">
        <v>964</v>
      </c>
      <c r="E710" s="522">
        <v>20</v>
      </c>
      <c r="F710" s="522"/>
      <c r="G710" s="333">
        <f t="shared" si="21"/>
        <v>1680.5899999999874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25">
      <c r="A711" s="329" t="s">
        <v>287</v>
      </c>
      <c r="B711" s="330" t="s">
        <v>287</v>
      </c>
      <c r="C711" s="298">
        <v>46205</v>
      </c>
      <c r="D711" s="299" t="s">
        <v>965</v>
      </c>
      <c r="E711" s="522">
        <v>70</v>
      </c>
      <c r="F711" s="522">
        <v>70</v>
      </c>
      <c r="G711" s="333">
        <f t="shared" si="21"/>
        <v>1700.5899999999874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25">
      <c r="A712" s="329" t="s">
        <v>287</v>
      </c>
      <c r="B712" s="330" t="s">
        <v>287</v>
      </c>
      <c r="C712" s="298">
        <v>46205</v>
      </c>
      <c r="D712" s="299" t="s">
        <v>966</v>
      </c>
      <c r="E712" s="522">
        <v>783</v>
      </c>
      <c r="F712" s="522">
        <v>783</v>
      </c>
      <c r="G712" s="333">
        <f t="shared" si="21"/>
        <v>1700.5899999999874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25">
      <c r="A713" s="329" t="s">
        <v>294</v>
      </c>
      <c r="B713" s="330">
        <v>22</v>
      </c>
      <c r="C713" s="298">
        <v>46205</v>
      </c>
      <c r="D713" s="299" t="s">
        <v>374</v>
      </c>
      <c r="E713" s="522">
        <v>6.37</v>
      </c>
      <c r="F713" s="522"/>
      <c r="G713" s="333">
        <f t="shared" si="21"/>
        <v>1700.5899999999874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25">
      <c r="A714" s="329" t="s">
        <v>289</v>
      </c>
      <c r="B714" s="330">
        <v>2</v>
      </c>
      <c r="C714" s="298">
        <v>46205</v>
      </c>
      <c r="D714" s="299" t="s">
        <v>959</v>
      </c>
      <c r="E714" s="522">
        <v>21</v>
      </c>
      <c r="F714" s="522"/>
      <c r="G714" s="333">
        <f t="shared" si="21"/>
        <v>1706.9599999999873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25">
      <c r="A715" s="329" t="s">
        <v>284</v>
      </c>
      <c r="B715" s="330">
        <v>36</v>
      </c>
      <c r="C715" s="298">
        <v>46205</v>
      </c>
      <c r="D715" s="299" t="s">
        <v>373</v>
      </c>
      <c r="E715" s="522">
        <v>50</v>
      </c>
      <c r="F715" s="522"/>
      <c r="G715" s="333">
        <f t="shared" si="21"/>
        <v>1727.9599999999873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25">
      <c r="A716" s="329" t="s">
        <v>289</v>
      </c>
      <c r="B716" s="330">
        <v>8</v>
      </c>
      <c r="C716" s="298">
        <v>46205</v>
      </c>
      <c r="D716" s="299" t="s">
        <v>319</v>
      </c>
      <c r="E716" s="522">
        <v>53.8</v>
      </c>
      <c r="F716" s="522"/>
      <c r="G716" s="333">
        <f t="shared" si="21"/>
        <v>1777.9599999999873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25">
      <c r="A717" s="329" t="s">
        <v>289</v>
      </c>
      <c r="B717" s="330">
        <v>3</v>
      </c>
      <c r="C717" s="298">
        <v>46204</v>
      </c>
      <c r="D717" s="299" t="s">
        <v>309</v>
      </c>
      <c r="E717" s="522">
        <v>4.1900000000000004</v>
      </c>
      <c r="F717" s="522"/>
      <c r="G717" s="333">
        <f t="shared" si="21"/>
        <v>1831.7599999999873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25">
      <c r="A718" s="329" t="s">
        <v>289</v>
      </c>
      <c r="B718" s="330">
        <v>1</v>
      </c>
      <c r="C718" s="298">
        <v>46204</v>
      </c>
      <c r="D718" s="299" t="s">
        <v>311</v>
      </c>
      <c r="E718" s="522">
        <v>169.54</v>
      </c>
      <c r="F718" s="522"/>
      <c r="G718" s="333">
        <f t="shared" si="21"/>
        <v>1835.9499999999873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25">
      <c r="A719" s="329" t="s">
        <v>289</v>
      </c>
      <c r="B719" s="330">
        <v>2</v>
      </c>
      <c r="C719" s="298">
        <v>46204</v>
      </c>
      <c r="D719" s="299" t="s">
        <v>953</v>
      </c>
      <c r="E719" s="522">
        <v>64.2</v>
      </c>
      <c r="F719" s="522"/>
      <c r="G719" s="333">
        <f t="shared" si="21"/>
        <v>2005.4899999999873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25">
      <c r="A720" s="329" t="s">
        <v>289</v>
      </c>
      <c r="B720" s="330">
        <v>8</v>
      </c>
      <c r="C720" s="298">
        <v>46204</v>
      </c>
      <c r="D720" s="299" t="s">
        <v>319</v>
      </c>
      <c r="E720" s="522">
        <v>150.86000000000001</v>
      </c>
      <c r="F720" s="522"/>
      <c r="G720" s="333">
        <f t="shared" si="21"/>
        <v>2069.6899999999873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25">
      <c r="A721" s="329" t="s">
        <v>289</v>
      </c>
      <c r="B721" s="330">
        <v>3</v>
      </c>
      <c r="C721" s="298">
        <v>46204</v>
      </c>
      <c r="D721" s="299" t="s">
        <v>453</v>
      </c>
      <c r="E721" s="522">
        <v>10.41</v>
      </c>
      <c r="F721" s="522"/>
      <c r="G721" s="333">
        <f t="shared" si="21"/>
        <v>2220.5499999999874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25">
      <c r="A722" s="329" t="s">
        <v>289</v>
      </c>
      <c r="B722" s="330">
        <v>1</v>
      </c>
      <c r="C722" s="298">
        <v>46204</v>
      </c>
      <c r="D722" s="299" t="s">
        <v>306</v>
      </c>
      <c r="E722" s="522">
        <v>98.37</v>
      </c>
      <c r="F722" s="522"/>
      <c r="G722" s="333">
        <f t="shared" si="21"/>
        <v>2230.9599999999873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25">
      <c r="A723" s="329" t="s">
        <v>289</v>
      </c>
      <c r="B723" s="330">
        <v>6</v>
      </c>
      <c r="C723" s="298">
        <v>46204</v>
      </c>
      <c r="D723" s="299" t="s">
        <v>396</v>
      </c>
      <c r="E723" s="522">
        <v>54.76</v>
      </c>
      <c r="F723" s="522"/>
      <c r="G723" s="333">
        <f t="shared" si="21"/>
        <v>2329.3299999999872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25">
      <c r="A724" s="329" t="s">
        <v>284</v>
      </c>
      <c r="B724" s="330">
        <v>37</v>
      </c>
      <c r="C724" s="298">
        <v>46203</v>
      </c>
      <c r="D724" s="299" t="s">
        <v>968</v>
      </c>
      <c r="E724" s="522">
        <v>6487.16</v>
      </c>
      <c r="F724" s="522"/>
      <c r="G724" s="333">
        <f t="shared" si="21"/>
        <v>2384.0899999999874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25">
      <c r="A725" s="329" t="s">
        <v>286</v>
      </c>
      <c r="B725" s="330">
        <v>25</v>
      </c>
      <c r="C725" s="298">
        <v>46203</v>
      </c>
      <c r="D725" s="298" t="s">
        <v>204</v>
      </c>
      <c r="E725" s="331">
        <v>350</v>
      </c>
      <c r="F725" s="522"/>
      <c r="G725" s="333">
        <f t="shared" si="21"/>
        <v>8871.2499999999873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25">
      <c r="A726" s="329" t="s">
        <v>286</v>
      </c>
      <c r="B726" s="330">
        <v>26</v>
      </c>
      <c r="C726" s="298">
        <v>46203</v>
      </c>
      <c r="D726" s="298" t="s">
        <v>205</v>
      </c>
      <c r="E726" s="331">
        <v>320</v>
      </c>
      <c r="F726" s="522"/>
      <c r="G726" s="333">
        <f t="shared" si="21"/>
        <v>9221.2499999999873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25">
      <c r="A727" s="329" t="s">
        <v>286</v>
      </c>
      <c r="B727" s="330">
        <v>27</v>
      </c>
      <c r="C727" s="298">
        <v>46203</v>
      </c>
      <c r="D727" s="298" t="s">
        <v>206</v>
      </c>
      <c r="E727" s="331">
        <v>25</v>
      </c>
      <c r="F727" s="522"/>
      <c r="G727" s="333">
        <f t="shared" si="21"/>
        <v>9541.2499999999873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25">
      <c r="A728" s="329" t="s">
        <v>286</v>
      </c>
      <c r="B728" s="330">
        <v>28</v>
      </c>
      <c r="C728" s="298">
        <v>46203</v>
      </c>
      <c r="D728" s="298" t="s">
        <v>207</v>
      </c>
      <c r="E728" s="331">
        <v>25</v>
      </c>
      <c r="F728" s="522"/>
      <c r="G728" s="333">
        <f t="shared" si="21"/>
        <v>9566.2499999999873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25">
      <c r="A729" s="329" t="s">
        <v>286</v>
      </c>
      <c r="B729" s="330">
        <v>29</v>
      </c>
      <c r="C729" s="298">
        <v>46203</v>
      </c>
      <c r="D729" s="298" t="s">
        <v>208</v>
      </c>
      <c r="E729" s="331">
        <v>45</v>
      </c>
      <c r="F729" s="522"/>
      <c r="G729" s="333">
        <f t="shared" si="21"/>
        <v>9591.2499999999873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25">
      <c r="A730" s="329" t="s">
        <v>286</v>
      </c>
      <c r="B730" s="330">
        <v>30</v>
      </c>
      <c r="C730" s="298">
        <v>46203</v>
      </c>
      <c r="D730" s="298" t="s">
        <v>209</v>
      </c>
      <c r="E730" s="331">
        <v>400</v>
      </c>
      <c r="F730" s="522"/>
      <c r="G730" s="333">
        <f t="shared" si="21"/>
        <v>9636.2499999999873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25">
      <c r="A731" s="329" t="s">
        <v>286</v>
      </c>
      <c r="B731" s="330">
        <v>31</v>
      </c>
      <c r="C731" s="298">
        <v>46203</v>
      </c>
      <c r="D731" s="298" t="s">
        <v>210</v>
      </c>
      <c r="E731" s="331">
        <v>375</v>
      </c>
      <c r="F731" s="522"/>
      <c r="G731" s="333">
        <f t="shared" si="21"/>
        <v>10036.249999999987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25">
      <c r="A732" s="329" t="s">
        <v>286</v>
      </c>
      <c r="B732" s="330">
        <v>32</v>
      </c>
      <c r="C732" s="298">
        <v>46203</v>
      </c>
      <c r="D732" s="298" t="s">
        <v>211</v>
      </c>
      <c r="E732" s="331">
        <v>100</v>
      </c>
      <c r="F732" s="522"/>
      <c r="G732" s="333">
        <f t="shared" si="21"/>
        <v>10411.249999999987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25">
      <c r="A733" s="329" t="s">
        <v>286</v>
      </c>
      <c r="B733" s="330">
        <v>33</v>
      </c>
      <c r="C733" s="298">
        <v>46203</v>
      </c>
      <c r="D733" s="298" t="s">
        <v>212</v>
      </c>
      <c r="E733" s="331">
        <v>85</v>
      </c>
      <c r="F733" s="522"/>
      <c r="G733" s="333">
        <f t="shared" si="21"/>
        <v>10511.249999999987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25">
      <c r="A734" s="329" t="s">
        <v>286</v>
      </c>
      <c r="B734" s="330">
        <v>34</v>
      </c>
      <c r="C734" s="298">
        <v>46203</v>
      </c>
      <c r="D734" s="298" t="s">
        <v>213</v>
      </c>
      <c r="E734" s="331">
        <v>230</v>
      </c>
      <c r="F734" s="522"/>
      <c r="G734" s="333">
        <f t="shared" si="21"/>
        <v>10596.249999999987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25">
      <c r="A735" s="329" t="s">
        <v>286</v>
      </c>
      <c r="B735" s="330">
        <v>35</v>
      </c>
      <c r="C735" s="298">
        <v>46203</v>
      </c>
      <c r="D735" s="298" t="s">
        <v>214</v>
      </c>
      <c r="E735" s="331">
        <v>45</v>
      </c>
      <c r="F735" s="522"/>
      <c r="G735" s="333">
        <f t="shared" si="21"/>
        <v>10826.249999999987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25">
      <c r="A736" s="329" t="s">
        <v>294</v>
      </c>
      <c r="B736" s="330">
        <v>10</v>
      </c>
      <c r="C736" s="298">
        <v>46203</v>
      </c>
      <c r="D736" s="298" t="s">
        <v>176</v>
      </c>
      <c r="E736" s="522">
        <v>17.899999999999999</v>
      </c>
      <c r="F736" s="522"/>
      <c r="G736" s="333">
        <f t="shared" si="21"/>
        <v>10871.249999999987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25">
      <c r="A737" s="329" t="s">
        <v>287</v>
      </c>
      <c r="B737" s="330" t="s">
        <v>287</v>
      </c>
      <c r="C737" s="298">
        <v>46203</v>
      </c>
      <c r="D737" s="299" t="s">
        <v>422</v>
      </c>
      <c r="E737" s="522">
        <v>185.64</v>
      </c>
      <c r="F737" s="522">
        <v>185.64</v>
      </c>
      <c r="G737" s="333">
        <f t="shared" si="21"/>
        <v>10889.149999999987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25">
      <c r="A738" s="329" t="s">
        <v>289</v>
      </c>
      <c r="B738" s="330">
        <v>6</v>
      </c>
      <c r="C738" s="298">
        <v>46203</v>
      </c>
      <c r="D738" s="299" t="s">
        <v>945</v>
      </c>
      <c r="E738" s="522">
        <v>-20</v>
      </c>
      <c r="F738" s="522"/>
      <c r="G738" s="333">
        <f t="shared" si="21"/>
        <v>10889.149999999987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25">
      <c r="A739" s="329" t="s">
        <v>287</v>
      </c>
      <c r="B739" s="330" t="s">
        <v>287</v>
      </c>
      <c r="C739" s="298">
        <v>46202</v>
      </c>
      <c r="D739" s="299" t="s">
        <v>946</v>
      </c>
      <c r="E739" s="522">
        <v>580</v>
      </c>
      <c r="F739" s="522">
        <v>580</v>
      </c>
      <c r="G739" s="333">
        <f t="shared" si="21"/>
        <v>10869.149999999987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25">
      <c r="A740" s="329" t="s">
        <v>291</v>
      </c>
      <c r="B740" s="330">
        <v>38</v>
      </c>
      <c r="C740" s="298">
        <v>46202</v>
      </c>
      <c r="D740" s="299" t="s">
        <v>293</v>
      </c>
      <c r="E740" s="522"/>
      <c r="F740" s="522">
        <v>4720.8599999999997</v>
      </c>
      <c r="G740" s="333">
        <f t="shared" si="21"/>
        <v>10869.149999999987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25">
      <c r="A741" s="329" t="s">
        <v>287</v>
      </c>
      <c r="B741" s="330" t="s">
        <v>287</v>
      </c>
      <c r="C741" s="298">
        <v>46202</v>
      </c>
      <c r="D741" s="299" t="s">
        <v>940</v>
      </c>
      <c r="E741" s="522">
        <v>180</v>
      </c>
      <c r="F741" s="522">
        <v>180</v>
      </c>
      <c r="G741" s="333">
        <f t="shared" si="21"/>
        <v>6148.2899999999863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25">
      <c r="A742" s="329" t="s">
        <v>294</v>
      </c>
      <c r="B742" s="330">
        <v>20</v>
      </c>
      <c r="C742" s="298">
        <v>46202</v>
      </c>
      <c r="D742" s="299" t="s">
        <v>193</v>
      </c>
      <c r="E742" s="522">
        <v>600</v>
      </c>
      <c r="F742" s="522"/>
      <c r="G742" s="333">
        <f t="shared" si="21"/>
        <v>6148.2899999999863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25">
      <c r="A743" s="329" t="s">
        <v>289</v>
      </c>
      <c r="B743" s="330">
        <v>1</v>
      </c>
      <c r="C743" s="298">
        <v>46202</v>
      </c>
      <c r="D743" s="299" t="s">
        <v>306</v>
      </c>
      <c r="E743" s="522">
        <v>102.13</v>
      </c>
      <c r="F743" s="522"/>
      <c r="G743" s="333">
        <f t="shared" si="21"/>
        <v>6748.2899999999863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25">
      <c r="A744" s="329" t="s">
        <v>289</v>
      </c>
      <c r="B744" s="330">
        <v>4</v>
      </c>
      <c r="C744" s="298">
        <v>46202</v>
      </c>
      <c r="D744" s="299" t="s">
        <v>310</v>
      </c>
      <c r="E744" s="522">
        <v>40.56</v>
      </c>
      <c r="F744" s="522"/>
      <c r="G744" s="333">
        <f t="shared" si="21"/>
        <v>6850.4199999999864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25">
      <c r="A745" s="329" t="s">
        <v>289</v>
      </c>
      <c r="B745" s="330">
        <v>3</v>
      </c>
      <c r="C745" s="298">
        <v>46202</v>
      </c>
      <c r="D745" s="299" t="s">
        <v>310</v>
      </c>
      <c r="E745" s="522">
        <v>6.84</v>
      </c>
      <c r="F745" s="522"/>
      <c r="G745" s="333">
        <f t="shared" si="21"/>
        <v>6890.9799999999868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25">
      <c r="A746" s="329" t="s">
        <v>289</v>
      </c>
      <c r="B746" s="330">
        <v>3</v>
      </c>
      <c r="C746" s="298">
        <v>46202</v>
      </c>
      <c r="D746" s="299" t="s">
        <v>878</v>
      </c>
      <c r="E746" s="522">
        <v>11.98</v>
      </c>
      <c r="F746" s="522"/>
      <c r="G746" s="333">
        <f t="shared" si="21"/>
        <v>6897.819999999987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25">
      <c r="A747" s="329" t="s">
        <v>289</v>
      </c>
      <c r="B747" s="330">
        <v>2</v>
      </c>
      <c r="C747" s="298">
        <v>46201</v>
      </c>
      <c r="D747" s="299" t="s">
        <v>352</v>
      </c>
      <c r="E747" s="522">
        <v>14.99</v>
      </c>
      <c r="F747" s="522"/>
      <c r="G747" s="333">
        <f t="shared" ref="G747:G760" si="22">G748-E747+F747</f>
        <v>6909.7999999999865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25">
      <c r="A748" s="329" t="s">
        <v>289</v>
      </c>
      <c r="B748" s="330">
        <v>2</v>
      </c>
      <c r="C748" s="298">
        <v>46201</v>
      </c>
      <c r="D748" s="299" t="s">
        <v>357</v>
      </c>
      <c r="E748" s="522">
        <v>11.29</v>
      </c>
      <c r="F748" s="522"/>
      <c r="G748" s="333">
        <f t="shared" si="22"/>
        <v>6924.7899999999863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25">
      <c r="A749" s="329" t="s">
        <v>289</v>
      </c>
      <c r="B749" s="330">
        <v>8</v>
      </c>
      <c r="C749" s="298">
        <v>46201</v>
      </c>
      <c r="D749" s="299" t="s">
        <v>319</v>
      </c>
      <c r="E749" s="522">
        <v>158.96</v>
      </c>
      <c r="F749" s="522"/>
      <c r="G749" s="333">
        <f t="shared" si="22"/>
        <v>6936.0799999999863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25">
      <c r="A750" s="329" t="s">
        <v>289</v>
      </c>
      <c r="B750" s="330">
        <v>6</v>
      </c>
      <c r="C750" s="298">
        <v>46201</v>
      </c>
      <c r="D750" s="299" t="s">
        <v>396</v>
      </c>
      <c r="E750" s="522">
        <v>53.24</v>
      </c>
      <c r="F750" s="522"/>
      <c r="G750" s="333">
        <f t="shared" si="22"/>
        <v>7095.0399999999863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25">
      <c r="A751" s="329" t="s">
        <v>289</v>
      </c>
      <c r="B751" s="330">
        <v>2</v>
      </c>
      <c r="C751" s="298">
        <v>46200</v>
      </c>
      <c r="D751" s="299" t="s">
        <v>915</v>
      </c>
      <c r="E751" s="522">
        <v>122.77</v>
      </c>
      <c r="F751" s="522"/>
      <c r="G751" s="333">
        <f t="shared" si="22"/>
        <v>7148.2799999999861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25">
      <c r="A752" s="329" t="s">
        <v>289</v>
      </c>
      <c r="B752" s="330">
        <v>1</v>
      </c>
      <c r="C752" s="298">
        <v>46200</v>
      </c>
      <c r="D752" s="299" t="s">
        <v>829</v>
      </c>
      <c r="E752" s="522">
        <v>77.67</v>
      </c>
      <c r="F752" s="522"/>
      <c r="G752" s="333">
        <f t="shared" si="22"/>
        <v>7271.0499999999865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25">
      <c r="A753" s="329" t="s">
        <v>289</v>
      </c>
      <c r="B753" s="330">
        <v>5</v>
      </c>
      <c r="C753" s="298">
        <v>46200</v>
      </c>
      <c r="D753" s="299" t="s">
        <v>941</v>
      </c>
      <c r="E753" s="522">
        <v>32.99</v>
      </c>
      <c r="F753" s="522"/>
      <c r="G753" s="333">
        <f t="shared" si="22"/>
        <v>7348.7199999999866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25">
      <c r="A754" s="329" t="s">
        <v>287</v>
      </c>
      <c r="B754" s="330" t="s">
        <v>287</v>
      </c>
      <c r="C754" s="298">
        <v>46200</v>
      </c>
      <c r="D754" s="299" t="s">
        <v>943</v>
      </c>
      <c r="E754" s="522">
        <v>207.96</v>
      </c>
      <c r="F754" s="522">
        <v>207.96</v>
      </c>
      <c r="G754" s="333">
        <f t="shared" si="22"/>
        <v>7381.7099999999864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25">
      <c r="A755" s="329" t="s">
        <v>289</v>
      </c>
      <c r="B755" s="330">
        <v>2</v>
      </c>
      <c r="C755" s="298">
        <v>46199</v>
      </c>
      <c r="D755" s="299" t="s">
        <v>866</v>
      </c>
      <c r="E755" s="522">
        <v>51.84</v>
      </c>
      <c r="F755" s="522"/>
      <c r="G755" s="333">
        <f t="shared" si="22"/>
        <v>7381.7099999999864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25">
      <c r="A756" s="329" t="s">
        <v>289</v>
      </c>
      <c r="B756" s="330">
        <v>3</v>
      </c>
      <c r="C756" s="298">
        <v>46199</v>
      </c>
      <c r="D756" s="299" t="s">
        <v>296</v>
      </c>
      <c r="E756" s="522">
        <v>10.31</v>
      </c>
      <c r="F756" s="522"/>
      <c r="G756" s="333">
        <f t="shared" si="22"/>
        <v>7433.5499999999865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25">
      <c r="A757" s="329" t="s">
        <v>289</v>
      </c>
      <c r="B757" s="330">
        <v>4</v>
      </c>
      <c r="C757" s="298">
        <v>46199</v>
      </c>
      <c r="D757" s="299" t="s">
        <v>296</v>
      </c>
      <c r="E757" s="522">
        <v>87.14</v>
      </c>
      <c r="F757" s="522"/>
      <c r="G757" s="333">
        <f t="shared" si="22"/>
        <v>7443.8599999999869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25">
      <c r="A758" s="329" t="s">
        <v>289</v>
      </c>
      <c r="B758" s="330">
        <v>5</v>
      </c>
      <c r="C758" s="298">
        <v>46199</v>
      </c>
      <c r="D758" s="299" t="s">
        <v>938</v>
      </c>
      <c r="E758" s="522">
        <v>20</v>
      </c>
      <c r="F758" s="522"/>
      <c r="G758" s="333">
        <f t="shared" si="22"/>
        <v>7530.9999999999873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25">
      <c r="A759" s="329" t="s">
        <v>294</v>
      </c>
      <c r="B759" s="330">
        <v>12</v>
      </c>
      <c r="C759" s="298">
        <v>46198</v>
      </c>
      <c r="D759" s="299" t="s">
        <v>314</v>
      </c>
      <c r="E759" s="522">
        <v>204.48</v>
      </c>
      <c r="F759" s="522"/>
      <c r="G759" s="333">
        <f t="shared" si="22"/>
        <v>7550.9999999999873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25">
      <c r="A760" s="329" t="s">
        <v>291</v>
      </c>
      <c r="B760" s="330">
        <v>39</v>
      </c>
      <c r="C760" s="298">
        <v>46198</v>
      </c>
      <c r="D760" s="299" t="s">
        <v>292</v>
      </c>
      <c r="E760" s="522"/>
      <c r="F760" s="522">
        <v>2763.77</v>
      </c>
      <c r="G760" s="333">
        <f t="shared" si="22"/>
        <v>7755.4799999999868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25">
      <c r="A761" s="329" t="s">
        <v>289</v>
      </c>
      <c r="B761" s="330">
        <v>5</v>
      </c>
      <c r="C761" s="298">
        <v>46198</v>
      </c>
      <c r="D761" s="299" t="s">
        <v>844</v>
      </c>
      <c r="E761" s="522">
        <v>11.2</v>
      </c>
      <c r="F761" s="522"/>
      <c r="G761" s="333">
        <f t="shared" ref="G761:G781" si="23">G762-E761+F761</f>
        <v>4991.7099999999864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25">
      <c r="A762" s="329" t="s">
        <v>289</v>
      </c>
      <c r="B762" s="330">
        <v>2</v>
      </c>
      <c r="C762" s="298">
        <v>46197</v>
      </c>
      <c r="D762" s="299" t="s">
        <v>939</v>
      </c>
      <c r="E762" s="522">
        <v>15.99</v>
      </c>
      <c r="F762" s="522"/>
      <c r="G762" s="333">
        <f t="shared" si="23"/>
        <v>5002.9099999999862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25">
      <c r="A763" s="329" t="s">
        <v>289</v>
      </c>
      <c r="B763" s="330">
        <v>5</v>
      </c>
      <c r="C763" s="298">
        <v>46197</v>
      </c>
      <c r="D763" s="299" t="s">
        <v>339</v>
      </c>
      <c r="E763" s="522">
        <v>47.93</v>
      </c>
      <c r="F763" s="522"/>
      <c r="G763" s="333">
        <f t="shared" si="23"/>
        <v>5018.899999999986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25">
      <c r="A764" s="329" t="s">
        <v>294</v>
      </c>
      <c r="B764" s="330">
        <v>43</v>
      </c>
      <c r="C764" s="298">
        <v>46197</v>
      </c>
      <c r="D764" s="299" t="s">
        <v>201</v>
      </c>
      <c r="E764" s="522">
        <v>42.84</v>
      </c>
      <c r="F764" s="522"/>
      <c r="G764" s="333">
        <f t="shared" si="23"/>
        <v>5066.8299999999863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25">
      <c r="A765" s="329" t="s">
        <v>294</v>
      </c>
      <c r="B765" s="330">
        <v>42</v>
      </c>
      <c r="C765" s="298">
        <v>46197</v>
      </c>
      <c r="D765" s="299" t="s">
        <v>200</v>
      </c>
      <c r="E765" s="522">
        <v>99.4</v>
      </c>
      <c r="F765" s="522"/>
      <c r="G765" s="333">
        <f t="shared" si="23"/>
        <v>5109.6699999999864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25">
      <c r="A766" s="329" t="s">
        <v>289</v>
      </c>
      <c r="B766" s="330">
        <v>8</v>
      </c>
      <c r="C766" s="298">
        <v>46196</v>
      </c>
      <c r="D766" s="299" t="s">
        <v>319</v>
      </c>
      <c r="E766" s="522">
        <v>5.68</v>
      </c>
      <c r="F766" s="522"/>
      <c r="G766" s="333">
        <f t="shared" si="23"/>
        <v>5209.0699999999861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25">
      <c r="A767" s="329" t="s">
        <v>289</v>
      </c>
      <c r="B767" s="330">
        <v>1</v>
      </c>
      <c r="C767" s="298">
        <v>46196</v>
      </c>
      <c r="D767" s="299" t="s">
        <v>306</v>
      </c>
      <c r="E767" s="522">
        <v>167.73</v>
      </c>
      <c r="F767" s="522"/>
      <c r="G767" s="333">
        <f t="shared" si="23"/>
        <v>5214.7499999999864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25">
      <c r="A768" s="329" t="s">
        <v>289</v>
      </c>
      <c r="B768" s="330">
        <v>4</v>
      </c>
      <c r="C768" s="298">
        <v>46196</v>
      </c>
      <c r="D768" s="299" t="s">
        <v>296</v>
      </c>
      <c r="E768" s="522">
        <v>40.81</v>
      </c>
      <c r="F768" s="522"/>
      <c r="G768" s="333">
        <f t="shared" si="23"/>
        <v>5382.4799999999859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25">
      <c r="A769" s="329" t="s">
        <v>289</v>
      </c>
      <c r="B769" s="330">
        <v>2</v>
      </c>
      <c r="C769" s="298">
        <v>46196</v>
      </c>
      <c r="D769" s="299" t="s">
        <v>334</v>
      </c>
      <c r="E769" s="522">
        <v>17.68</v>
      </c>
      <c r="F769" s="522"/>
      <c r="G769" s="333">
        <f t="shared" si="23"/>
        <v>5423.2899999999863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25">
      <c r="A770" s="329" t="s">
        <v>289</v>
      </c>
      <c r="B770" s="330">
        <v>3</v>
      </c>
      <c r="C770" s="298">
        <v>46196</v>
      </c>
      <c r="D770" s="299" t="s">
        <v>320</v>
      </c>
      <c r="E770" s="522">
        <v>5.19</v>
      </c>
      <c r="F770" s="522"/>
      <c r="G770" s="333">
        <f t="shared" si="23"/>
        <v>5440.9699999999866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25">
      <c r="A771" s="329" t="s">
        <v>289</v>
      </c>
      <c r="B771" s="330">
        <v>8</v>
      </c>
      <c r="C771" s="298">
        <v>46196</v>
      </c>
      <c r="D771" s="299" t="s">
        <v>308</v>
      </c>
      <c r="E771" s="522">
        <v>71.75</v>
      </c>
      <c r="F771" s="522"/>
      <c r="G771" s="333">
        <f t="shared" si="23"/>
        <v>5446.1599999999862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25">
      <c r="A772" s="329" t="s">
        <v>294</v>
      </c>
      <c r="B772" s="330">
        <v>22</v>
      </c>
      <c r="C772" s="298">
        <v>46196</v>
      </c>
      <c r="D772" s="299" t="s">
        <v>833</v>
      </c>
      <c r="E772" s="522">
        <v>15.96</v>
      </c>
      <c r="F772" s="522"/>
      <c r="G772" s="333">
        <f t="shared" si="23"/>
        <v>5517.9099999999862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25">
      <c r="A773" s="329" t="s">
        <v>289</v>
      </c>
      <c r="B773" s="330">
        <v>2</v>
      </c>
      <c r="C773" s="298">
        <v>46195</v>
      </c>
      <c r="D773" s="299" t="s">
        <v>334</v>
      </c>
      <c r="E773" s="522">
        <v>7.89</v>
      </c>
      <c r="F773" s="522"/>
      <c r="G773" s="333">
        <f t="shared" si="23"/>
        <v>5533.8699999999862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25">
      <c r="A774" s="329" t="s">
        <v>287</v>
      </c>
      <c r="B774" s="330" t="s">
        <v>287</v>
      </c>
      <c r="C774" s="298">
        <v>46195</v>
      </c>
      <c r="D774" s="299" t="s">
        <v>937</v>
      </c>
      <c r="E774" s="522">
        <v>86.07</v>
      </c>
      <c r="F774" s="522">
        <v>86.07</v>
      </c>
      <c r="G774" s="333">
        <f t="shared" si="23"/>
        <v>5541.7599999999866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25">
      <c r="A775" s="329" t="s">
        <v>287</v>
      </c>
      <c r="B775" s="330" t="s">
        <v>287</v>
      </c>
      <c r="C775" s="298">
        <v>46195</v>
      </c>
      <c r="D775" s="299" t="s">
        <v>920</v>
      </c>
      <c r="E775" s="522">
        <v>14.98</v>
      </c>
      <c r="F775" s="522">
        <v>14.98</v>
      </c>
      <c r="G775" s="333">
        <f t="shared" si="23"/>
        <v>5541.7599999999866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25">
      <c r="A776" s="329" t="s">
        <v>287</v>
      </c>
      <c r="B776" s="330" t="s">
        <v>287</v>
      </c>
      <c r="C776" s="298">
        <v>46195</v>
      </c>
      <c r="D776" s="299" t="s">
        <v>934</v>
      </c>
      <c r="E776" s="522">
        <v>83.52</v>
      </c>
      <c r="F776" s="522">
        <v>83.52</v>
      </c>
      <c r="G776" s="333">
        <f t="shared" si="23"/>
        <v>5541.7599999999866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25">
      <c r="A777" s="329" t="s">
        <v>287</v>
      </c>
      <c r="B777" s="330" t="s">
        <v>287</v>
      </c>
      <c r="C777" s="298">
        <v>46195</v>
      </c>
      <c r="D777" s="299" t="s">
        <v>935</v>
      </c>
      <c r="E777" s="522">
        <v>62.19</v>
      </c>
      <c r="F777" s="522">
        <v>62.19</v>
      </c>
      <c r="G777" s="333">
        <f t="shared" si="23"/>
        <v>5541.7599999999866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25">
      <c r="A778" s="329" t="s">
        <v>289</v>
      </c>
      <c r="B778" s="330">
        <v>3</v>
      </c>
      <c r="C778" s="298">
        <v>46195</v>
      </c>
      <c r="D778" s="299" t="s">
        <v>310</v>
      </c>
      <c r="E778" s="522">
        <v>6.99</v>
      </c>
      <c r="F778" s="522"/>
      <c r="G778" s="333">
        <f t="shared" si="23"/>
        <v>5541.7599999999866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25">
      <c r="A779" s="329" t="s">
        <v>287</v>
      </c>
      <c r="B779" s="330" t="s">
        <v>287</v>
      </c>
      <c r="C779" s="298">
        <v>46195</v>
      </c>
      <c r="D779" s="299" t="s">
        <v>936</v>
      </c>
      <c r="E779" s="522">
        <v>60.47</v>
      </c>
      <c r="F779" s="522">
        <v>60.47</v>
      </c>
      <c r="G779" s="333">
        <f t="shared" si="23"/>
        <v>5548.7499999999864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25">
      <c r="A780" s="329" t="s">
        <v>294</v>
      </c>
      <c r="B780" s="330">
        <v>22</v>
      </c>
      <c r="C780" s="298">
        <v>46195</v>
      </c>
      <c r="D780" s="299" t="s">
        <v>323</v>
      </c>
      <c r="E780" s="522">
        <v>20.22</v>
      </c>
      <c r="F780" s="522"/>
      <c r="G780" s="333">
        <f t="shared" si="23"/>
        <v>5548.7499999999864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25">
      <c r="A781" s="329" t="s">
        <v>289</v>
      </c>
      <c r="B781" s="330">
        <v>6</v>
      </c>
      <c r="C781" s="298">
        <v>46195</v>
      </c>
      <c r="D781" s="299" t="s">
        <v>917</v>
      </c>
      <c r="E781" s="522">
        <v>200</v>
      </c>
      <c r="F781" s="522"/>
      <c r="G781" s="333">
        <f t="shared" si="23"/>
        <v>5568.9699999999866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25">
      <c r="A782" s="329" t="s">
        <v>289</v>
      </c>
      <c r="B782" s="330">
        <v>5</v>
      </c>
      <c r="C782" s="298">
        <v>46194</v>
      </c>
      <c r="D782" s="299" t="s">
        <v>339</v>
      </c>
      <c r="E782" s="522">
        <v>47.93</v>
      </c>
      <c r="F782" s="522"/>
      <c r="G782" s="333">
        <f t="shared" ref="G782:G802" si="24">G783-E782+F782</f>
        <v>5768.9699999999866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25">
      <c r="A783" s="329" t="s">
        <v>287</v>
      </c>
      <c r="B783" s="330" t="s">
        <v>287</v>
      </c>
      <c r="C783" s="298">
        <v>46194</v>
      </c>
      <c r="D783" s="299" t="s">
        <v>933</v>
      </c>
      <c r="E783" s="522"/>
      <c r="F783" s="522">
        <v>50</v>
      </c>
      <c r="G783" s="333">
        <f t="shared" si="24"/>
        <v>5816.8999999999869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25">
      <c r="A784" s="329" t="s">
        <v>287</v>
      </c>
      <c r="B784" s="330" t="s">
        <v>287</v>
      </c>
      <c r="C784" s="298">
        <v>46194</v>
      </c>
      <c r="D784" s="299" t="s">
        <v>933</v>
      </c>
      <c r="E784" s="522">
        <v>50</v>
      </c>
      <c r="F784" s="522"/>
      <c r="G784" s="333">
        <f t="shared" si="24"/>
        <v>5766.8999999999869</v>
      </c>
      <c r="H784" s="334" t="s">
        <v>298</v>
      </c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25">
      <c r="A785" s="329" t="s">
        <v>287</v>
      </c>
      <c r="B785" s="330" t="s">
        <v>287</v>
      </c>
      <c r="C785" s="298">
        <v>46194</v>
      </c>
      <c r="D785" s="299" t="s">
        <v>920</v>
      </c>
      <c r="E785" s="522">
        <v>28.38</v>
      </c>
      <c r="F785" s="522">
        <v>28.38</v>
      </c>
      <c r="G785" s="333">
        <f t="shared" si="24"/>
        <v>5816.8999999999869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25">
      <c r="A786" s="329" t="s">
        <v>287</v>
      </c>
      <c r="B786" s="330" t="s">
        <v>287</v>
      </c>
      <c r="C786" s="298">
        <v>46194</v>
      </c>
      <c r="D786" s="299" t="s">
        <v>918</v>
      </c>
      <c r="E786" s="522">
        <v>35.020000000000003</v>
      </c>
      <c r="F786" s="522">
        <v>35.020000000000003</v>
      </c>
      <c r="G786" s="333">
        <f t="shared" si="24"/>
        <v>5816.8999999999869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25">
      <c r="A787" s="329" t="s">
        <v>287</v>
      </c>
      <c r="B787" s="330" t="s">
        <v>287</v>
      </c>
      <c r="C787" s="298">
        <v>46194</v>
      </c>
      <c r="D787" s="299" t="s">
        <v>925</v>
      </c>
      <c r="E787" s="522">
        <v>83.81</v>
      </c>
      <c r="F787" s="522">
        <v>83.81</v>
      </c>
      <c r="G787" s="333">
        <f t="shared" si="24"/>
        <v>5816.8999999999869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25">
      <c r="A788" s="329" t="s">
        <v>287</v>
      </c>
      <c r="B788" s="330" t="s">
        <v>287</v>
      </c>
      <c r="C788" s="298">
        <v>46194</v>
      </c>
      <c r="D788" s="299" t="s">
        <v>926</v>
      </c>
      <c r="E788" s="522">
        <v>27.43</v>
      </c>
      <c r="F788" s="522">
        <v>27.43</v>
      </c>
      <c r="G788" s="333">
        <f t="shared" si="24"/>
        <v>5816.8999999999869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25">
      <c r="A789" s="329" t="s">
        <v>287</v>
      </c>
      <c r="B789" s="330" t="s">
        <v>287</v>
      </c>
      <c r="C789" s="298">
        <v>46193</v>
      </c>
      <c r="D789" s="299" t="s">
        <v>930</v>
      </c>
      <c r="E789" s="522">
        <v>30.86</v>
      </c>
      <c r="F789" s="522">
        <v>30.86</v>
      </c>
      <c r="G789" s="333">
        <f t="shared" si="24"/>
        <v>5816.8999999999869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25">
      <c r="A790" s="329" t="s">
        <v>287</v>
      </c>
      <c r="B790" s="330" t="s">
        <v>287</v>
      </c>
      <c r="C790" s="298">
        <v>46193</v>
      </c>
      <c r="D790" s="299" t="s">
        <v>920</v>
      </c>
      <c r="E790" s="522">
        <v>13.95</v>
      </c>
      <c r="F790" s="522">
        <v>13.95</v>
      </c>
      <c r="G790" s="333">
        <f t="shared" si="24"/>
        <v>5816.8999999999869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25">
      <c r="A791" s="329" t="s">
        <v>287</v>
      </c>
      <c r="B791" s="330" t="s">
        <v>287</v>
      </c>
      <c r="C791" s="298">
        <v>46192</v>
      </c>
      <c r="D791" s="299" t="s">
        <v>932</v>
      </c>
      <c r="E791" s="522">
        <v>148.54</v>
      </c>
      <c r="F791" s="522">
        <v>148.54</v>
      </c>
      <c r="G791" s="333">
        <f t="shared" si="24"/>
        <v>5816.8999999999869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25">
      <c r="A792" s="329" t="s">
        <v>287</v>
      </c>
      <c r="B792" s="330" t="s">
        <v>287</v>
      </c>
      <c r="C792" s="298">
        <v>46192</v>
      </c>
      <c r="D792" s="299" t="s">
        <v>919</v>
      </c>
      <c r="E792" s="522">
        <v>80</v>
      </c>
      <c r="F792" s="522">
        <v>80</v>
      </c>
      <c r="G792" s="333">
        <f t="shared" si="24"/>
        <v>5816.8999999999869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25">
      <c r="A793" s="329" t="s">
        <v>287</v>
      </c>
      <c r="B793" s="330" t="s">
        <v>287</v>
      </c>
      <c r="C793" s="298">
        <v>46192</v>
      </c>
      <c r="D793" s="299" t="s">
        <v>920</v>
      </c>
      <c r="E793" s="522">
        <v>27.98</v>
      </c>
      <c r="F793" s="522">
        <v>27.98</v>
      </c>
      <c r="G793" s="333">
        <f t="shared" si="24"/>
        <v>5816.8999999999869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25">
      <c r="A794" s="329" t="s">
        <v>287</v>
      </c>
      <c r="B794" s="330" t="s">
        <v>287</v>
      </c>
      <c r="C794" s="298">
        <v>46192</v>
      </c>
      <c r="D794" s="299" t="s">
        <v>931</v>
      </c>
      <c r="E794" s="522">
        <v>30.63</v>
      </c>
      <c r="F794" s="522">
        <v>30.63</v>
      </c>
      <c r="G794" s="333">
        <f t="shared" si="24"/>
        <v>5816.8999999999869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25">
      <c r="A795" s="329" t="s">
        <v>294</v>
      </c>
      <c r="B795" s="330">
        <v>22</v>
      </c>
      <c r="C795" s="298">
        <v>46192</v>
      </c>
      <c r="D795" s="299" t="s">
        <v>921</v>
      </c>
      <c r="E795" s="522">
        <v>7.46</v>
      </c>
      <c r="F795" s="522"/>
      <c r="G795" s="333">
        <f t="shared" si="24"/>
        <v>5816.8999999999869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25">
      <c r="A796" s="329" t="s">
        <v>287</v>
      </c>
      <c r="B796" s="330" t="s">
        <v>287</v>
      </c>
      <c r="C796" s="298">
        <v>46192</v>
      </c>
      <c r="D796" s="299" t="s">
        <v>922</v>
      </c>
      <c r="E796" s="522">
        <v>22.07</v>
      </c>
      <c r="F796" s="522">
        <v>22.07</v>
      </c>
      <c r="G796" s="333">
        <f t="shared" si="24"/>
        <v>5824.3599999999869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25">
      <c r="A797" s="329" t="s">
        <v>287</v>
      </c>
      <c r="B797" s="330" t="s">
        <v>287</v>
      </c>
      <c r="C797" s="298">
        <v>46192</v>
      </c>
      <c r="D797" s="299" t="s">
        <v>922</v>
      </c>
      <c r="E797" s="522">
        <v>51.04</v>
      </c>
      <c r="F797" s="522">
        <v>51.04</v>
      </c>
      <c r="G797" s="333">
        <f t="shared" si="24"/>
        <v>5824.3599999999869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25">
      <c r="A798" s="329" t="s">
        <v>287</v>
      </c>
      <c r="B798" s="330" t="s">
        <v>287</v>
      </c>
      <c r="C798" s="298">
        <v>46192</v>
      </c>
      <c r="D798" s="299" t="s">
        <v>922</v>
      </c>
      <c r="E798" s="522">
        <v>90.59</v>
      </c>
      <c r="F798" s="522">
        <v>90.59</v>
      </c>
      <c r="G798" s="333">
        <f t="shared" si="24"/>
        <v>5824.3599999999869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25">
      <c r="A799" s="329" t="s">
        <v>287</v>
      </c>
      <c r="B799" s="330" t="s">
        <v>287</v>
      </c>
      <c r="C799" s="298">
        <v>46192</v>
      </c>
      <c r="D799" s="299" t="s">
        <v>923</v>
      </c>
      <c r="E799" s="522">
        <v>26.02</v>
      </c>
      <c r="F799" s="522">
        <v>26.02</v>
      </c>
      <c r="G799" s="333">
        <f t="shared" si="24"/>
        <v>5824.3599999999869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25">
      <c r="A800" s="329" t="s">
        <v>287</v>
      </c>
      <c r="B800" s="330" t="s">
        <v>287</v>
      </c>
      <c r="C800" s="298">
        <v>46192</v>
      </c>
      <c r="D800" s="299" t="s">
        <v>923</v>
      </c>
      <c r="E800" s="522">
        <v>26.02</v>
      </c>
      <c r="F800" s="522">
        <v>26.02</v>
      </c>
      <c r="G800" s="333">
        <f t="shared" si="24"/>
        <v>5824.3599999999869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25">
      <c r="A801" s="329" t="s">
        <v>287</v>
      </c>
      <c r="B801" s="330" t="s">
        <v>287</v>
      </c>
      <c r="C801" s="298">
        <v>46192</v>
      </c>
      <c r="D801" s="299" t="s">
        <v>923</v>
      </c>
      <c r="E801" s="522">
        <v>38.03</v>
      </c>
      <c r="F801" s="522">
        <v>38.03</v>
      </c>
      <c r="G801" s="333">
        <f t="shared" si="24"/>
        <v>5824.3599999999869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25">
      <c r="A802" s="329" t="s">
        <v>287</v>
      </c>
      <c r="B802" s="330" t="s">
        <v>287</v>
      </c>
      <c r="C802" s="298">
        <v>46192</v>
      </c>
      <c r="D802" s="299" t="s">
        <v>923</v>
      </c>
      <c r="E802" s="522">
        <v>26.03</v>
      </c>
      <c r="F802" s="522">
        <v>26.03</v>
      </c>
      <c r="G802" s="333">
        <f t="shared" si="24"/>
        <v>5824.3599999999869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25">
      <c r="A803" s="329" t="s">
        <v>287</v>
      </c>
      <c r="B803" s="330" t="s">
        <v>287</v>
      </c>
      <c r="C803" s="298">
        <v>46192</v>
      </c>
      <c r="D803" s="299" t="s">
        <v>920</v>
      </c>
      <c r="E803" s="522">
        <v>21.98</v>
      </c>
      <c r="F803" s="522">
        <v>21.98</v>
      </c>
      <c r="G803" s="333">
        <f t="shared" ref="G803:G860" si="25">G804-E803+F803</f>
        <v>5824.3599999999869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25">
      <c r="A804" s="329" t="s">
        <v>287</v>
      </c>
      <c r="B804" s="330" t="s">
        <v>287</v>
      </c>
      <c r="C804" s="298">
        <v>46192</v>
      </c>
      <c r="D804" s="299" t="s">
        <v>920</v>
      </c>
      <c r="E804" s="522">
        <v>27.99</v>
      </c>
      <c r="F804" s="522">
        <v>27.99</v>
      </c>
      <c r="G804" s="333">
        <f t="shared" si="25"/>
        <v>5824.3599999999869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25">
      <c r="A805" s="329" t="s">
        <v>287</v>
      </c>
      <c r="B805" s="330" t="s">
        <v>287</v>
      </c>
      <c r="C805" s="298">
        <v>46191</v>
      </c>
      <c r="D805" s="299" t="s">
        <v>924</v>
      </c>
      <c r="E805" s="522">
        <v>22.69</v>
      </c>
      <c r="F805" s="522">
        <v>22.69</v>
      </c>
      <c r="G805" s="333">
        <f t="shared" si="25"/>
        <v>5824.3599999999869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25">
      <c r="A806" s="329" t="s">
        <v>287</v>
      </c>
      <c r="B806" s="330" t="s">
        <v>287</v>
      </c>
      <c r="C806" s="298">
        <v>46191</v>
      </c>
      <c r="D806" s="299" t="s">
        <v>925</v>
      </c>
      <c r="E806" s="522">
        <v>42.32</v>
      </c>
      <c r="F806" s="522">
        <v>42.32</v>
      </c>
      <c r="G806" s="333">
        <f t="shared" si="25"/>
        <v>5824.3599999999869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25">
      <c r="A807" s="329" t="s">
        <v>287</v>
      </c>
      <c r="B807" s="330" t="s">
        <v>287</v>
      </c>
      <c r="C807" s="298">
        <v>46191</v>
      </c>
      <c r="D807" s="299" t="s">
        <v>926</v>
      </c>
      <c r="E807" s="522">
        <v>72.86</v>
      </c>
      <c r="F807" s="522">
        <v>72.86</v>
      </c>
      <c r="G807" s="333">
        <f t="shared" si="25"/>
        <v>5824.3599999999869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25">
      <c r="A808" s="329" t="s">
        <v>287</v>
      </c>
      <c r="B808" s="330" t="s">
        <v>287</v>
      </c>
      <c r="C808" s="298">
        <v>46191</v>
      </c>
      <c r="D808" s="299" t="s">
        <v>927</v>
      </c>
      <c r="E808" s="522">
        <v>106.89</v>
      </c>
      <c r="F808" s="522">
        <v>106.89</v>
      </c>
      <c r="G808" s="333">
        <f t="shared" si="25"/>
        <v>5824.3599999999869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25">
      <c r="A809" s="329" t="s">
        <v>287</v>
      </c>
      <c r="B809" s="330" t="s">
        <v>287</v>
      </c>
      <c r="C809" s="298">
        <v>46191</v>
      </c>
      <c r="D809" s="299" t="s">
        <v>929</v>
      </c>
      <c r="E809" s="522">
        <v>94.74</v>
      </c>
      <c r="F809" s="522">
        <v>94.74</v>
      </c>
      <c r="G809" s="333">
        <f t="shared" si="25"/>
        <v>5824.3599999999869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25">
      <c r="A810" s="329" t="s">
        <v>289</v>
      </c>
      <c r="B810" s="330">
        <v>1</v>
      </c>
      <c r="C810" s="298">
        <v>46191</v>
      </c>
      <c r="D810" s="299" t="s">
        <v>306</v>
      </c>
      <c r="E810" s="522">
        <v>99.97</v>
      </c>
      <c r="F810" s="522"/>
      <c r="G810" s="333">
        <f t="shared" si="25"/>
        <v>5824.3599999999869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25">
      <c r="A811" s="329" t="s">
        <v>294</v>
      </c>
      <c r="B811" s="330">
        <v>22</v>
      </c>
      <c r="C811" s="298">
        <v>46191</v>
      </c>
      <c r="D811" s="299" t="s">
        <v>928</v>
      </c>
      <c r="E811" s="522">
        <v>13.84</v>
      </c>
      <c r="F811" s="522"/>
      <c r="G811" s="333">
        <f t="shared" si="25"/>
        <v>5924.3299999999872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25">
      <c r="A812" s="329" t="s">
        <v>289</v>
      </c>
      <c r="B812" s="330">
        <v>1</v>
      </c>
      <c r="C812" s="298">
        <v>46190</v>
      </c>
      <c r="D812" s="299" t="s">
        <v>306</v>
      </c>
      <c r="E812" s="522">
        <v>87.19</v>
      </c>
      <c r="F812" s="522"/>
      <c r="G812" s="333">
        <f t="shared" si="25"/>
        <v>5938.1699999999873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25">
      <c r="A813" s="329" t="s">
        <v>294</v>
      </c>
      <c r="B813" s="330">
        <v>21</v>
      </c>
      <c r="C813" s="298">
        <v>46190</v>
      </c>
      <c r="D813" s="299" t="s">
        <v>194</v>
      </c>
      <c r="E813" s="522">
        <v>81</v>
      </c>
      <c r="F813" s="522"/>
      <c r="G813" s="333">
        <f t="shared" si="25"/>
        <v>6025.3599999999869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25">
      <c r="A814" s="329" t="s">
        <v>294</v>
      </c>
      <c r="B814" s="330">
        <v>43</v>
      </c>
      <c r="C814" s="298">
        <v>46190</v>
      </c>
      <c r="D814" s="299" t="s">
        <v>333</v>
      </c>
      <c r="E814" s="522">
        <v>29.8</v>
      </c>
      <c r="F814" s="522"/>
      <c r="G814" s="333">
        <f t="shared" si="25"/>
        <v>6106.3599999999869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25">
      <c r="A815" s="329" t="s">
        <v>294</v>
      </c>
      <c r="B815" s="330">
        <v>42</v>
      </c>
      <c r="C815" s="298">
        <v>46190</v>
      </c>
      <c r="D815" s="299" t="s">
        <v>333</v>
      </c>
      <c r="E815" s="522">
        <v>74.5</v>
      </c>
      <c r="F815" s="522"/>
      <c r="G815" s="333">
        <f t="shared" si="25"/>
        <v>6136.1599999999871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25">
      <c r="A816" s="329" t="s">
        <v>289</v>
      </c>
      <c r="B816" s="330">
        <v>4</v>
      </c>
      <c r="C816" s="298">
        <v>46190</v>
      </c>
      <c r="D816" s="299" t="s">
        <v>334</v>
      </c>
      <c r="E816" s="522">
        <v>82.35</v>
      </c>
      <c r="F816" s="522"/>
      <c r="G816" s="333">
        <f t="shared" si="25"/>
        <v>6210.6599999999871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25">
      <c r="A817" s="329" t="s">
        <v>289</v>
      </c>
      <c r="B817" s="330">
        <v>2</v>
      </c>
      <c r="C817" s="298">
        <v>46190</v>
      </c>
      <c r="D817" s="299" t="s">
        <v>334</v>
      </c>
      <c r="E817" s="522">
        <v>17.68</v>
      </c>
      <c r="F817" s="522"/>
      <c r="G817" s="333">
        <f t="shared" si="25"/>
        <v>6293.0099999999875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25">
      <c r="A818" s="329" t="s">
        <v>289</v>
      </c>
      <c r="B818" s="330">
        <v>6</v>
      </c>
      <c r="C818" s="298">
        <v>46190</v>
      </c>
      <c r="D818" s="299" t="s">
        <v>300</v>
      </c>
      <c r="E818" s="522">
        <v>14.67</v>
      </c>
      <c r="F818" s="522"/>
      <c r="G818" s="333">
        <f t="shared" si="25"/>
        <v>6310.6899999999878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25">
      <c r="A819" s="329" t="s">
        <v>289</v>
      </c>
      <c r="B819" s="330">
        <v>6</v>
      </c>
      <c r="C819" s="298">
        <v>46190</v>
      </c>
      <c r="D819" s="299" t="s">
        <v>300</v>
      </c>
      <c r="E819" s="522">
        <v>56.42</v>
      </c>
      <c r="F819" s="522"/>
      <c r="G819" s="333">
        <f t="shared" si="25"/>
        <v>6325.3599999999878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25">
      <c r="A820" s="329" t="s">
        <v>289</v>
      </c>
      <c r="B820" s="330">
        <v>6</v>
      </c>
      <c r="C820" s="298">
        <v>46190</v>
      </c>
      <c r="D820" s="299" t="s">
        <v>300</v>
      </c>
      <c r="E820" s="522">
        <v>53.23</v>
      </c>
      <c r="F820" s="522"/>
      <c r="G820" s="333">
        <f t="shared" si="25"/>
        <v>6381.7799999999879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25">
      <c r="A821" s="329" t="s">
        <v>294</v>
      </c>
      <c r="B821" s="330">
        <v>23</v>
      </c>
      <c r="C821" s="298">
        <v>46190</v>
      </c>
      <c r="D821" s="299" t="s">
        <v>63</v>
      </c>
      <c r="E821" s="522">
        <v>529.46</v>
      </c>
      <c r="F821" s="522"/>
      <c r="G821" s="333">
        <f t="shared" si="25"/>
        <v>6435.0099999999875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25">
      <c r="A822" s="329" t="s">
        <v>294</v>
      </c>
      <c r="B822" s="330">
        <v>17</v>
      </c>
      <c r="C822" s="298">
        <v>46190</v>
      </c>
      <c r="D822" s="299" t="s">
        <v>188</v>
      </c>
      <c r="E822" s="522">
        <v>42.65</v>
      </c>
      <c r="F822" s="522"/>
      <c r="G822" s="333">
        <f t="shared" si="25"/>
        <v>6964.4699999999875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25">
      <c r="A823" s="329" t="s">
        <v>294</v>
      </c>
      <c r="B823" s="330">
        <v>15</v>
      </c>
      <c r="C823" s="298">
        <v>46190</v>
      </c>
      <c r="D823" s="299" t="s">
        <v>185</v>
      </c>
      <c r="E823" s="522">
        <v>87.41</v>
      </c>
      <c r="F823" s="522"/>
      <c r="G823" s="333">
        <f t="shared" si="25"/>
        <v>7007.1199999999872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25">
      <c r="A824" s="329" t="s">
        <v>335</v>
      </c>
      <c r="B824" s="330" t="s">
        <v>335</v>
      </c>
      <c r="C824" s="298">
        <v>46190</v>
      </c>
      <c r="D824" s="299" t="s">
        <v>185</v>
      </c>
      <c r="E824" s="522">
        <v>86.48</v>
      </c>
      <c r="F824" s="522"/>
      <c r="G824" s="333">
        <f t="shared" si="25"/>
        <v>7094.529999999987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25">
      <c r="A825" s="329" t="s">
        <v>291</v>
      </c>
      <c r="B825" s="330">
        <v>40</v>
      </c>
      <c r="C825" s="298">
        <v>46190</v>
      </c>
      <c r="D825" s="299" t="s">
        <v>316</v>
      </c>
      <c r="E825" s="522"/>
      <c r="F825" s="522">
        <v>854.38</v>
      </c>
      <c r="G825" s="333">
        <f t="shared" si="25"/>
        <v>7181.0099999999866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25">
      <c r="A826" s="329" t="s">
        <v>289</v>
      </c>
      <c r="B826" s="330">
        <v>5</v>
      </c>
      <c r="C826" s="298">
        <v>46189</v>
      </c>
      <c r="D826" s="299" t="s">
        <v>339</v>
      </c>
      <c r="E826" s="522">
        <v>21.3</v>
      </c>
      <c r="F826" s="522"/>
      <c r="G826" s="333">
        <f t="shared" si="25"/>
        <v>6326.6299999999865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25">
      <c r="A827" s="329" t="s">
        <v>294</v>
      </c>
      <c r="B827" s="330">
        <v>11</v>
      </c>
      <c r="C827" s="298">
        <v>46189</v>
      </c>
      <c r="D827" s="299" t="s">
        <v>178</v>
      </c>
      <c r="E827" s="522">
        <v>267.75</v>
      </c>
      <c r="F827" s="522"/>
      <c r="G827" s="333">
        <f t="shared" si="25"/>
        <v>6347.9299999999866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25">
      <c r="A828" s="329" t="s">
        <v>289</v>
      </c>
      <c r="B828" s="330">
        <v>6</v>
      </c>
      <c r="C828" s="298">
        <v>46188</v>
      </c>
      <c r="D828" s="299" t="s">
        <v>883</v>
      </c>
      <c r="E828" s="522">
        <v>100</v>
      </c>
      <c r="F828" s="522"/>
      <c r="G828" s="333">
        <f t="shared" si="25"/>
        <v>6615.6799999999866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25">
      <c r="A829" s="329" t="s">
        <v>289</v>
      </c>
      <c r="B829" s="330">
        <v>2</v>
      </c>
      <c r="C829" s="298">
        <v>46188</v>
      </c>
      <c r="D829" s="299" t="s">
        <v>334</v>
      </c>
      <c r="E829" s="522">
        <v>11.29</v>
      </c>
      <c r="F829" s="522"/>
      <c r="G829" s="333">
        <f t="shared" si="25"/>
        <v>6715.6799999999866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25">
      <c r="A830" s="329" t="s">
        <v>289</v>
      </c>
      <c r="B830" s="330">
        <v>3</v>
      </c>
      <c r="C830" s="298">
        <v>46188</v>
      </c>
      <c r="D830" s="299" t="s">
        <v>334</v>
      </c>
      <c r="E830" s="522">
        <v>5.39</v>
      </c>
      <c r="F830" s="522"/>
      <c r="G830" s="333">
        <f t="shared" si="25"/>
        <v>6726.9699999999866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25">
      <c r="A831" s="329" t="s">
        <v>289</v>
      </c>
      <c r="B831" s="330">
        <v>4</v>
      </c>
      <c r="C831" s="298">
        <v>46188</v>
      </c>
      <c r="D831" s="299" t="s">
        <v>334</v>
      </c>
      <c r="E831" s="522">
        <v>31.99</v>
      </c>
      <c r="F831" s="522"/>
      <c r="G831" s="333">
        <f t="shared" si="25"/>
        <v>6732.3599999999869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25">
      <c r="A832" s="329" t="s">
        <v>289</v>
      </c>
      <c r="B832" s="330">
        <v>2</v>
      </c>
      <c r="C832" s="298">
        <v>46187</v>
      </c>
      <c r="D832" s="299" t="s">
        <v>915</v>
      </c>
      <c r="E832" s="522">
        <v>102.17</v>
      </c>
      <c r="F832" s="522"/>
      <c r="G832" s="333">
        <f t="shared" si="25"/>
        <v>6764.3499999999867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25">
      <c r="A833" s="329" t="s">
        <v>289</v>
      </c>
      <c r="B833" s="330">
        <v>1</v>
      </c>
      <c r="C833" s="298">
        <v>46187</v>
      </c>
      <c r="D833" s="299" t="s">
        <v>829</v>
      </c>
      <c r="E833" s="522">
        <v>21.86</v>
      </c>
      <c r="F833" s="522"/>
      <c r="G833" s="333">
        <f t="shared" si="25"/>
        <v>6866.5199999999868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25">
      <c r="A834" s="329" t="s">
        <v>289</v>
      </c>
      <c r="B834" s="330">
        <v>1</v>
      </c>
      <c r="C834" s="298">
        <v>46187</v>
      </c>
      <c r="D834" s="299" t="s">
        <v>311</v>
      </c>
      <c r="E834" s="522">
        <v>102.56</v>
      </c>
      <c r="F834" s="522"/>
      <c r="G834" s="333">
        <f t="shared" si="25"/>
        <v>6888.3799999999865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25">
      <c r="A835" s="329" t="s">
        <v>289</v>
      </c>
      <c r="B835" s="330">
        <v>1</v>
      </c>
      <c r="C835" s="298">
        <v>46187</v>
      </c>
      <c r="D835" s="299" t="s">
        <v>329</v>
      </c>
      <c r="E835" s="522">
        <v>121.72</v>
      </c>
      <c r="F835" s="522"/>
      <c r="G835" s="333">
        <f t="shared" si="25"/>
        <v>6990.9399999999869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25">
      <c r="A836" s="329" t="s">
        <v>289</v>
      </c>
      <c r="B836" s="330">
        <v>2</v>
      </c>
      <c r="C836" s="298">
        <v>46186</v>
      </c>
      <c r="D836" s="299" t="s">
        <v>308</v>
      </c>
      <c r="E836" s="522">
        <v>143.91999999999999</v>
      </c>
      <c r="F836" s="522"/>
      <c r="G836" s="333">
        <f t="shared" si="25"/>
        <v>7112.6599999999871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25">
      <c r="A837" s="329" t="s">
        <v>289</v>
      </c>
      <c r="B837" s="330">
        <v>2</v>
      </c>
      <c r="C837" s="298">
        <v>46186</v>
      </c>
      <c r="D837" s="299" t="s">
        <v>345</v>
      </c>
      <c r="E837" s="522">
        <v>11.95</v>
      </c>
      <c r="F837" s="522"/>
      <c r="G837" s="333">
        <f t="shared" si="25"/>
        <v>7256.5799999999872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25">
      <c r="A838" s="329" t="s">
        <v>289</v>
      </c>
      <c r="B838" s="330">
        <v>4</v>
      </c>
      <c r="C838" s="298">
        <v>46186</v>
      </c>
      <c r="D838" s="299" t="s">
        <v>310</v>
      </c>
      <c r="E838" s="522">
        <v>47.29</v>
      </c>
      <c r="F838" s="522"/>
      <c r="G838" s="333">
        <f t="shared" si="25"/>
        <v>7268.529999999987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25">
      <c r="A839" s="329" t="s">
        <v>289</v>
      </c>
      <c r="B839" s="330">
        <v>1</v>
      </c>
      <c r="C839" s="298">
        <v>46186</v>
      </c>
      <c r="D839" s="299" t="s">
        <v>306</v>
      </c>
      <c r="E839" s="522">
        <v>52.7</v>
      </c>
      <c r="F839" s="522"/>
      <c r="G839" s="333">
        <f t="shared" si="25"/>
        <v>7315.819999999987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25">
      <c r="A840" s="329" t="s">
        <v>289</v>
      </c>
      <c r="B840" s="330">
        <v>8</v>
      </c>
      <c r="C840" s="298">
        <v>46186</v>
      </c>
      <c r="D840" s="299" t="s">
        <v>308</v>
      </c>
      <c r="E840" s="522">
        <v>22.26</v>
      </c>
      <c r="F840" s="522"/>
      <c r="G840" s="333">
        <f t="shared" si="25"/>
        <v>7368.5199999999868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25">
      <c r="A841" s="329" t="s">
        <v>289</v>
      </c>
      <c r="B841" s="330">
        <v>8</v>
      </c>
      <c r="C841" s="298">
        <v>46186</v>
      </c>
      <c r="D841" s="299" t="s">
        <v>308</v>
      </c>
      <c r="E841" s="522">
        <v>28.16</v>
      </c>
      <c r="F841" s="522"/>
      <c r="G841" s="333">
        <f t="shared" si="25"/>
        <v>7390.779999999987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25">
      <c r="A842" s="329" t="s">
        <v>289</v>
      </c>
      <c r="B842" s="330">
        <v>2</v>
      </c>
      <c r="C842" s="298">
        <v>46186</v>
      </c>
      <c r="D842" s="299" t="s">
        <v>301</v>
      </c>
      <c r="E842" s="522">
        <v>32.049999999999997</v>
      </c>
      <c r="F842" s="522"/>
      <c r="G842" s="333">
        <f t="shared" si="25"/>
        <v>7418.9399999999869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25">
      <c r="A843" s="329" t="s">
        <v>289</v>
      </c>
      <c r="B843" s="330">
        <v>5</v>
      </c>
      <c r="C843" s="298">
        <v>46186</v>
      </c>
      <c r="D843" s="299" t="s">
        <v>916</v>
      </c>
      <c r="E843" s="522">
        <v>24</v>
      </c>
      <c r="F843" s="522"/>
      <c r="G843" s="333">
        <f t="shared" si="25"/>
        <v>7450.989999999987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25">
      <c r="A844" s="329" t="s">
        <v>289</v>
      </c>
      <c r="B844" s="330">
        <v>1</v>
      </c>
      <c r="C844" s="298">
        <v>46186</v>
      </c>
      <c r="D844" s="299" t="s">
        <v>306</v>
      </c>
      <c r="E844" s="522">
        <v>19.98</v>
      </c>
      <c r="F844" s="522"/>
      <c r="G844" s="333">
        <f t="shared" si="25"/>
        <v>7474.989999999987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25">
      <c r="A845" s="329" t="s">
        <v>289</v>
      </c>
      <c r="B845" s="330">
        <v>6</v>
      </c>
      <c r="C845" s="298">
        <v>46186</v>
      </c>
      <c r="D845" s="299" t="s">
        <v>300</v>
      </c>
      <c r="E845" s="522">
        <v>60.07</v>
      </c>
      <c r="F845" s="522"/>
      <c r="G845" s="333">
        <f t="shared" si="25"/>
        <v>7494.9699999999866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25">
      <c r="A846" s="329" t="s">
        <v>287</v>
      </c>
      <c r="B846" s="330" t="s">
        <v>287</v>
      </c>
      <c r="C846" s="298">
        <v>46186</v>
      </c>
      <c r="D846" s="299" t="s">
        <v>913</v>
      </c>
      <c r="E846" s="522"/>
      <c r="F846" s="522">
        <v>319.49</v>
      </c>
      <c r="G846" s="333">
        <f t="shared" si="25"/>
        <v>7555.0399999999863</v>
      </c>
      <c r="H846" s="334" t="s">
        <v>298</v>
      </c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25">
      <c r="A847" s="329" t="s">
        <v>287</v>
      </c>
      <c r="B847" s="330" t="s">
        <v>287</v>
      </c>
      <c r="C847" s="298">
        <v>46186</v>
      </c>
      <c r="D847" s="299" t="s">
        <v>300</v>
      </c>
      <c r="E847" s="522">
        <v>319.49</v>
      </c>
      <c r="F847" s="522"/>
      <c r="G847" s="333">
        <f t="shared" si="25"/>
        <v>7235.5499999999865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25">
      <c r="A848" s="329" t="s">
        <v>289</v>
      </c>
      <c r="B848" s="330">
        <v>6</v>
      </c>
      <c r="C848" s="298">
        <v>46186</v>
      </c>
      <c r="D848" s="299" t="s">
        <v>912</v>
      </c>
      <c r="E848" s="522">
        <v>-0.51</v>
      </c>
      <c r="F848" s="522"/>
      <c r="G848" s="333">
        <f t="shared" si="25"/>
        <v>7555.0399999999863</v>
      </c>
      <c r="H848" s="334" t="s">
        <v>298</v>
      </c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25">
      <c r="A849" s="329" t="s">
        <v>289</v>
      </c>
      <c r="B849" s="330">
        <v>6</v>
      </c>
      <c r="C849" s="298">
        <v>46186</v>
      </c>
      <c r="D849" s="299" t="s">
        <v>319</v>
      </c>
      <c r="E849" s="522">
        <v>13.58</v>
      </c>
      <c r="F849" s="522"/>
      <c r="G849" s="333">
        <f t="shared" si="25"/>
        <v>7554.5299999999861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25">
      <c r="A850" s="329" t="s">
        <v>294</v>
      </c>
      <c r="B850" s="330">
        <v>24</v>
      </c>
      <c r="C850" s="298">
        <v>46186</v>
      </c>
      <c r="D850" s="299" t="s">
        <v>858</v>
      </c>
      <c r="E850" s="522">
        <v>109.5</v>
      </c>
      <c r="F850" s="522"/>
      <c r="G850" s="333">
        <f t="shared" si="25"/>
        <v>7568.109999999986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25">
      <c r="A851" s="329" t="s">
        <v>294</v>
      </c>
      <c r="B851" s="330">
        <v>19</v>
      </c>
      <c r="C851" s="298">
        <v>46186</v>
      </c>
      <c r="D851" s="299" t="s">
        <v>191</v>
      </c>
      <c r="E851" s="522">
        <v>200</v>
      </c>
      <c r="F851" s="522"/>
      <c r="G851" s="333">
        <f t="shared" si="25"/>
        <v>7677.609999999986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25">
      <c r="A852" s="329" t="s">
        <v>291</v>
      </c>
      <c r="B852" s="330">
        <v>38</v>
      </c>
      <c r="C852" s="298">
        <v>46186</v>
      </c>
      <c r="D852" s="299" t="s">
        <v>293</v>
      </c>
      <c r="E852" s="522"/>
      <c r="F852" s="522">
        <v>4597.82</v>
      </c>
      <c r="G852" s="333">
        <f t="shared" si="25"/>
        <v>7877.609999999986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25">
      <c r="A853" s="329" t="s">
        <v>289</v>
      </c>
      <c r="B853" s="330">
        <v>2</v>
      </c>
      <c r="C853" s="298">
        <v>46185</v>
      </c>
      <c r="D853" s="299" t="s">
        <v>914</v>
      </c>
      <c r="E853" s="522">
        <v>90.54</v>
      </c>
      <c r="F853" s="522"/>
      <c r="G853" s="333">
        <f t="shared" si="25"/>
        <v>3279.7899999999863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25">
      <c r="A854" s="329" t="s">
        <v>289</v>
      </c>
      <c r="B854" s="330">
        <v>8</v>
      </c>
      <c r="C854" s="298">
        <v>46185</v>
      </c>
      <c r="D854" s="299" t="s">
        <v>914</v>
      </c>
      <c r="E854" s="522">
        <v>50</v>
      </c>
      <c r="F854" s="522"/>
      <c r="G854" s="333">
        <f t="shared" si="25"/>
        <v>3370.3299999999863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25">
      <c r="A855" s="329" t="s">
        <v>289</v>
      </c>
      <c r="B855" s="330">
        <v>6</v>
      </c>
      <c r="C855" s="298">
        <v>46185</v>
      </c>
      <c r="D855" s="299" t="s">
        <v>300</v>
      </c>
      <c r="E855" s="522">
        <v>79.849999999999994</v>
      </c>
      <c r="F855" s="522"/>
      <c r="G855" s="333">
        <f t="shared" si="25"/>
        <v>3420.3299999999863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25">
      <c r="A856" s="329" t="s">
        <v>289</v>
      </c>
      <c r="B856" s="330">
        <v>6</v>
      </c>
      <c r="C856" s="298">
        <v>46184</v>
      </c>
      <c r="D856" s="299" t="s">
        <v>359</v>
      </c>
      <c r="E856" s="522">
        <v>70</v>
      </c>
      <c r="F856" s="522"/>
      <c r="G856" s="333">
        <f t="shared" si="25"/>
        <v>3500.1799999999862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25">
      <c r="A857" s="329" t="s">
        <v>287</v>
      </c>
      <c r="B857" s="330" t="s">
        <v>287</v>
      </c>
      <c r="C857" s="298">
        <v>46184</v>
      </c>
      <c r="D857" s="299" t="s">
        <v>909</v>
      </c>
      <c r="E857" s="522">
        <v>2159</v>
      </c>
      <c r="F857" s="522">
        <v>2159</v>
      </c>
      <c r="G857" s="333">
        <f t="shared" si="25"/>
        <v>3570.1799999999862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25">
      <c r="A858" s="329" t="s">
        <v>294</v>
      </c>
      <c r="B858" s="330">
        <v>22</v>
      </c>
      <c r="C858" s="298">
        <v>46184</v>
      </c>
      <c r="D858" s="299" t="s">
        <v>351</v>
      </c>
      <c r="E858" s="522">
        <v>21.29</v>
      </c>
      <c r="F858" s="522"/>
      <c r="G858" s="333">
        <f t="shared" si="25"/>
        <v>3570.1799999999862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25">
      <c r="A859" s="329" t="s">
        <v>289</v>
      </c>
      <c r="B859" s="330">
        <v>4</v>
      </c>
      <c r="C859" s="298">
        <v>46184</v>
      </c>
      <c r="D859" s="299" t="s">
        <v>296</v>
      </c>
      <c r="E859" s="522">
        <v>40.67</v>
      </c>
      <c r="F859" s="522"/>
      <c r="G859" s="333">
        <f t="shared" si="25"/>
        <v>3591.4699999999862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25">
      <c r="A860" s="329" t="s">
        <v>289</v>
      </c>
      <c r="B860" s="330">
        <v>8</v>
      </c>
      <c r="C860" s="298">
        <v>46184</v>
      </c>
      <c r="D860" s="299" t="s">
        <v>319</v>
      </c>
      <c r="E860" s="522">
        <v>15.53</v>
      </c>
      <c r="F860" s="522"/>
      <c r="G860" s="333">
        <f t="shared" si="25"/>
        <v>3632.1399999999862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25">
      <c r="A861" s="329" t="s">
        <v>289</v>
      </c>
      <c r="B861" s="330">
        <v>2</v>
      </c>
      <c r="C861" s="298">
        <v>46184</v>
      </c>
      <c r="D861" s="299" t="s">
        <v>471</v>
      </c>
      <c r="E861" s="522">
        <v>83.89</v>
      </c>
      <c r="F861" s="522"/>
      <c r="G861" s="333">
        <f t="shared" ref="G861:G878" si="26">G862-E861+F861</f>
        <v>3647.6699999999864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25">
      <c r="A862" s="329" t="s">
        <v>294</v>
      </c>
      <c r="B862" s="330">
        <v>23</v>
      </c>
      <c r="C862" s="298">
        <v>46184</v>
      </c>
      <c r="D862" s="299" t="s">
        <v>67</v>
      </c>
      <c r="E862" s="522">
        <v>599.86</v>
      </c>
      <c r="F862" s="522"/>
      <c r="G862" s="333">
        <f t="shared" si="26"/>
        <v>3731.5599999999863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25">
      <c r="A863" s="329" t="s">
        <v>291</v>
      </c>
      <c r="B863" s="330">
        <v>41</v>
      </c>
      <c r="C863" s="298">
        <v>46184</v>
      </c>
      <c r="D863" s="299" t="s">
        <v>907</v>
      </c>
      <c r="E863" s="522"/>
      <c r="F863" s="522">
        <v>800</v>
      </c>
      <c r="G863" s="333">
        <f t="shared" si="26"/>
        <v>4331.4199999999864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25">
      <c r="A864" s="329" t="s">
        <v>291</v>
      </c>
      <c r="B864" s="330">
        <v>39</v>
      </c>
      <c r="C864" s="298">
        <v>46184</v>
      </c>
      <c r="D864" s="299" t="s">
        <v>292</v>
      </c>
      <c r="E864" s="522"/>
      <c r="F864" s="522">
        <v>2763.78</v>
      </c>
      <c r="G864" s="333">
        <f t="shared" si="26"/>
        <v>3531.4199999999864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25">
      <c r="A865" s="329" t="s">
        <v>287</v>
      </c>
      <c r="B865" s="330" t="s">
        <v>287</v>
      </c>
      <c r="C865" s="298">
        <v>46183</v>
      </c>
      <c r="D865" s="299" t="s">
        <v>908</v>
      </c>
      <c r="E865" s="522">
        <v>816.19</v>
      </c>
      <c r="F865" s="522">
        <v>816.19</v>
      </c>
      <c r="G865" s="333">
        <f t="shared" si="26"/>
        <v>767.639999999986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25">
      <c r="A866" s="329" t="s">
        <v>289</v>
      </c>
      <c r="B866" s="330">
        <v>6</v>
      </c>
      <c r="C866" s="298">
        <v>46183</v>
      </c>
      <c r="D866" s="299" t="s">
        <v>411</v>
      </c>
      <c r="E866" s="522">
        <v>-3.99</v>
      </c>
      <c r="F866" s="522"/>
      <c r="G866" s="333">
        <f t="shared" si="26"/>
        <v>767.639999999986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25">
      <c r="A867" s="329" t="s">
        <v>289</v>
      </c>
      <c r="B867" s="330">
        <v>6</v>
      </c>
      <c r="C867" s="298">
        <v>46183</v>
      </c>
      <c r="D867" s="299" t="s">
        <v>905</v>
      </c>
      <c r="E867" s="522">
        <v>-0.03</v>
      </c>
      <c r="F867" s="522"/>
      <c r="G867" s="333">
        <f t="shared" si="26"/>
        <v>763.64999999998599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25">
      <c r="A868" s="329" t="s">
        <v>291</v>
      </c>
      <c r="B868" s="330">
        <v>40</v>
      </c>
      <c r="C868" s="298">
        <v>46183</v>
      </c>
      <c r="D868" s="299" t="s">
        <v>316</v>
      </c>
      <c r="E868" s="522"/>
      <c r="F868" s="522">
        <v>1250.17</v>
      </c>
      <c r="G868" s="333">
        <f t="shared" si="26"/>
        <v>763.61999999998602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25">
      <c r="A869" s="329" t="s">
        <v>289</v>
      </c>
      <c r="B869" s="330">
        <v>2</v>
      </c>
      <c r="C869" s="298">
        <v>46182</v>
      </c>
      <c r="D869" s="299" t="s">
        <v>352</v>
      </c>
      <c r="E869" s="522">
        <v>25.98</v>
      </c>
      <c r="F869" s="522"/>
      <c r="G869" s="333">
        <f t="shared" si="26"/>
        <v>-486.55000000001405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25">
      <c r="A870" s="329" t="s">
        <v>289</v>
      </c>
      <c r="B870" s="330">
        <v>5</v>
      </c>
      <c r="C870" s="298">
        <v>46182</v>
      </c>
      <c r="D870" s="299" t="s">
        <v>852</v>
      </c>
      <c r="E870" s="522">
        <v>10.68</v>
      </c>
      <c r="F870" s="522"/>
      <c r="G870" s="333">
        <f t="shared" si="26"/>
        <v>-460.57000000001403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25">
      <c r="A871" s="329" t="s">
        <v>289</v>
      </c>
      <c r="B871" s="330">
        <v>2</v>
      </c>
      <c r="C871" s="298">
        <v>46182</v>
      </c>
      <c r="D871" s="299" t="s">
        <v>301</v>
      </c>
      <c r="E871" s="522">
        <v>29.95</v>
      </c>
      <c r="F871" s="522"/>
      <c r="G871" s="333">
        <f t="shared" si="26"/>
        <v>-449.89000000001403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25">
      <c r="A872" s="329" t="s">
        <v>294</v>
      </c>
      <c r="B872" s="330">
        <v>22</v>
      </c>
      <c r="C872" s="298">
        <v>46182</v>
      </c>
      <c r="D872" s="299" t="s">
        <v>906</v>
      </c>
      <c r="E872" s="522">
        <v>5.31</v>
      </c>
      <c r="F872" s="522"/>
      <c r="G872" s="333">
        <f t="shared" si="26"/>
        <v>-419.94000000001404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25">
      <c r="A873" s="329" t="s">
        <v>289</v>
      </c>
      <c r="B873" s="330">
        <v>2</v>
      </c>
      <c r="C873" s="298">
        <v>46182</v>
      </c>
      <c r="D873" s="299" t="s">
        <v>434</v>
      </c>
      <c r="E873" s="522">
        <v>58.69</v>
      </c>
      <c r="F873" s="522"/>
      <c r="G873" s="333">
        <f t="shared" si="26"/>
        <v>-414.63000000001404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25">
      <c r="A874" s="329" t="s">
        <v>289</v>
      </c>
      <c r="B874" s="330">
        <v>8</v>
      </c>
      <c r="C874" s="298">
        <v>46182</v>
      </c>
      <c r="D874" s="299" t="s">
        <v>434</v>
      </c>
      <c r="E874" s="522">
        <v>58.69</v>
      </c>
      <c r="F874" s="522"/>
      <c r="G874" s="333">
        <f t="shared" si="26"/>
        <v>-355.94000000001404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25">
      <c r="A875" s="329" t="s">
        <v>289</v>
      </c>
      <c r="B875" s="330">
        <v>8</v>
      </c>
      <c r="C875" s="298">
        <v>46181</v>
      </c>
      <c r="D875" s="299" t="s">
        <v>319</v>
      </c>
      <c r="E875" s="522">
        <v>8.86</v>
      </c>
      <c r="F875" s="522"/>
      <c r="G875" s="333">
        <f t="shared" si="26"/>
        <v>-297.25000000001404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25">
      <c r="A876" s="329" t="s">
        <v>289</v>
      </c>
      <c r="B876" s="330">
        <v>6</v>
      </c>
      <c r="C876" s="298">
        <v>46181</v>
      </c>
      <c r="D876" s="299" t="s">
        <v>396</v>
      </c>
      <c r="E876" s="522">
        <v>12.84</v>
      </c>
      <c r="F876" s="522"/>
      <c r="G876" s="333">
        <f t="shared" si="26"/>
        <v>-288.39000000001403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25">
      <c r="A877" s="329" t="s">
        <v>294</v>
      </c>
      <c r="B877" s="330">
        <v>9</v>
      </c>
      <c r="C877" s="298">
        <v>46181</v>
      </c>
      <c r="D877" s="299" t="s">
        <v>58</v>
      </c>
      <c r="E877" s="522">
        <v>1231.68</v>
      </c>
      <c r="F877" s="522"/>
      <c r="G877" s="333">
        <f t="shared" si="26"/>
        <v>-275.55000000001405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25">
      <c r="A878" s="329" t="s">
        <v>289</v>
      </c>
      <c r="B878" s="330">
        <v>4</v>
      </c>
      <c r="C878" s="298">
        <v>46180</v>
      </c>
      <c r="D878" s="299" t="s">
        <v>310</v>
      </c>
      <c r="E878" s="522">
        <v>47.6</v>
      </c>
      <c r="F878" s="522"/>
      <c r="G878" s="333">
        <f t="shared" si="26"/>
        <v>956.12999999998601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25">
      <c r="A879" s="329" t="s">
        <v>289</v>
      </c>
      <c r="B879" s="330">
        <v>1</v>
      </c>
      <c r="C879" s="298">
        <v>46180</v>
      </c>
      <c r="D879" s="299" t="s">
        <v>367</v>
      </c>
      <c r="E879" s="522">
        <v>48.62</v>
      </c>
      <c r="F879" s="522"/>
      <c r="G879" s="333">
        <f t="shared" ref="G879:G889" si="27">G880-E879+F879</f>
        <v>1003.729999999986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25">
      <c r="A880" s="329" t="s">
        <v>289</v>
      </c>
      <c r="B880" s="330">
        <v>8</v>
      </c>
      <c r="C880" s="298">
        <v>46180</v>
      </c>
      <c r="D880" s="299" t="s">
        <v>362</v>
      </c>
      <c r="E880" s="522">
        <v>6.37</v>
      </c>
      <c r="F880" s="522"/>
      <c r="G880" s="333">
        <f t="shared" si="27"/>
        <v>1052.349999999986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25">
      <c r="A881" s="329" t="s">
        <v>287</v>
      </c>
      <c r="B881" s="330" t="s">
        <v>287</v>
      </c>
      <c r="C881" s="298">
        <v>46180</v>
      </c>
      <c r="D881" s="299" t="s">
        <v>888</v>
      </c>
      <c r="E881" s="522">
        <v>313.77999999999997</v>
      </c>
      <c r="F881" s="522">
        <v>313.77999999999997</v>
      </c>
      <c r="G881" s="333">
        <f t="shared" si="27"/>
        <v>1058.7199999999859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25">
      <c r="A882" s="329" t="s">
        <v>289</v>
      </c>
      <c r="B882" s="330">
        <v>6</v>
      </c>
      <c r="C882" s="298">
        <v>46180</v>
      </c>
      <c r="D882" s="299" t="s">
        <v>396</v>
      </c>
      <c r="E882" s="522">
        <v>10.86</v>
      </c>
      <c r="F882" s="522"/>
      <c r="G882" s="333">
        <f t="shared" si="27"/>
        <v>1058.7199999999859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25">
      <c r="A883" s="329" t="s">
        <v>294</v>
      </c>
      <c r="B883" s="330">
        <v>14</v>
      </c>
      <c r="C883" s="298">
        <v>46179</v>
      </c>
      <c r="D883" s="299" t="s">
        <v>365</v>
      </c>
      <c r="E883" s="522">
        <v>66.67</v>
      </c>
      <c r="F883" s="522"/>
      <c r="G883" s="333">
        <f t="shared" si="27"/>
        <v>1069.5799999999858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25">
      <c r="A884" s="329" t="s">
        <v>289</v>
      </c>
      <c r="B884" s="330">
        <v>5</v>
      </c>
      <c r="C884" s="298">
        <v>46179</v>
      </c>
      <c r="D884" s="299" t="s">
        <v>904</v>
      </c>
      <c r="E884" s="522">
        <v>20</v>
      </c>
      <c r="F884" s="522"/>
      <c r="G884" s="333">
        <f t="shared" si="27"/>
        <v>1136.2499999999859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25">
      <c r="A885" s="329" t="s">
        <v>289</v>
      </c>
      <c r="B885" s="330">
        <v>1</v>
      </c>
      <c r="C885" s="298">
        <v>46179</v>
      </c>
      <c r="D885" s="299" t="s">
        <v>829</v>
      </c>
      <c r="E885" s="522">
        <v>54.06</v>
      </c>
      <c r="F885" s="522"/>
      <c r="G885" s="333">
        <f t="shared" si="27"/>
        <v>1156.2499999999859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25">
      <c r="A886" s="329" t="s">
        <v>289</v>
      </c>
      <c r="B886" s="330">
        <v>6</v>
      </c>
      <c r="C886" s="298">
        <v>46179</v>
      </c>
      <c r="D886" s="299" t="s">
        <v>901</v>
      </c>
      <c r="E886" s="522">
        <v>19.98</v>
      </c>
      <c r="F886" s="522"/>
      <c r="G886" s="333">
        <f t="shared" si="27"/>
        <v>1210.3099999999858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25">
      <c r="A887" s="329" t="s">
        <v>289</v>
      </c>
      <c r="B887" s="330">
        <v>6</v>
      </c>
      <c r="C887" s="298">
        <v>46179</v>
      </c>
      <c r="D887" s="299" t="s">
        <v>883</v>
      </c>
      <c r="E887" s="522">
        <v>100</v>
      </c>
      <c r="F887" s="522"/>
      <c r="G887" s="333">
        <f t="shared" si="27"/>
        <v>1230.2899999999859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25">
      <c r="A888" s="329" t="s">
        <v>289</v>
      </c>
      <c r="B888" s="330">
        <v>8</v>
      </c>
      <c r="C888" s="298">
        <v>46178</v>
      </c>
      <c r="D888" s="299" t="s">
        <v>319</v>
      </c>
      <c r="E888" s="522">
        <v>179.72</v>
      </c>
      <c r="F888" s="522"/>
      <c r="G888" s="333">
        <f t="shared" si="27"/>
        <v>1330.2899999999859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25">
      <c r="A889" s="329" t="s">
        <v>289</v>
      </c>
      <c r="B889" s="330">
        <v>4</v>
      </c>
      <c r="C889" s="298">
        <v>46178</v>
      </c>
      <c r="D889" s="299" t="s">
        <v>902</v>
      </c>
      <c r="E889" s="522">
        <v>41.26</v>
      </c>
      <c r="F889" s="522"/>
      <c r="G889" s="333">
        <f t="shared" si="27"/>
        <v>1510.0099999999859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25">
      <c r="A890" s="329" t="s">
        <v>289</v>
      </c>
      <c r="B890" s="330">
        <v>2</v>
      </c>
      <c r="C890" s="298">
        <v>46178</v>
      </c>
      <c r="D890" s="299" t="s">
        <v>357</v>
      </c>
      <c r="E890" s="522">
        <v>10.07</v>
      </c>
      <c r="F890" s="522"/>
      <c r="G890" s="333">
        <f t="shared" ref="G890:G902" si="28">G891-E890+F890</f>
        <v>1551.2699999999859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25">
      <c r="A891" s="329" t="s">
        <v>289</v>
      </c>
      <c r="B891" s="330">
        <v>2</v>
      </c>
      <c r="C891" s="298">
        <v>46178</v>
      </c>
      <c r="D891" s="299" t="s">
        <v>903</v>
      </c>
      <c r="E891" s="522">
        <v>11.75</v>
      </c>
      <c r="F891" s="522"/>
      <c r="G891" s="333">
        <f t="shared" si="28"/>
        <v>1561.3399999999858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25">
      <c r="A892" s="329" t="s">
        <v>335</v>
      </c>
      <c r="B892" s="330" t="s">
        <v>335</v>
      </c>
      <c r="C892" s="298">
        <v>46178</v>
      </c>
      <c r="D892" s="299" t="s">
        <v>182</v>
      </c>
      <c r="E892" s="522">
        <v>39.659999999999997</v>
      </c>
      <c r="F892" s="522"/>
      <c r="G892" s="333">
        <f t="shared" si="28"/>
        <v>1573.0899999999858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25">
      <c r="A893" s="329" t="s">
        <v>289</v>
      </c>
      <c r="B893" s="330">
        <v>6</v>
      </c>
      <c r="C893" s="298">
        <v>46178</v>
      </c>
      <c r="D893" s="299" t="s">
        <v>300</v>
      </c>
      <c r="E893" s="522">
        <v>9.57</v>
      </c>
      <c r="F893" s="522"/>
      <c r="G893" s="333">
        <f t="shared" si="28"/>
        <v>1612.7499999999859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25">
      <c r="A894" s="329" t="s">
        <v>289</v>
      </c>
      <c r="B894" s="330">
        <v>2</v>
      </c>
      <c r="C894" s="298">
        <v>46178</v>
      </c>
      <c r="D894" s="299" t="s">
        <v>375</v>
      </c>
      <c r="E894" s="522">
        <v>46.65</v>
      </c>
      <c r="F894" s="522"/>
      <c r="G894" s="333">
        <f t="shared" si="28"/>
        <v>1622.3199999999858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25">
      <c r="A895" s="329" t="s">
        <v>289</v>
      </c>
      <c r="B895" s="330">
        <v>4</v>
      </c>
      <c r="C895" s="298">
        <v>46177</v>
      </c>
      <c r="D895" s="299" t="s">
        <v>296</v>
      </c>
      <c r="E895" s="522">
        <v>43.69</v>
      </c>
      <c r="F895" s="522"/>
      <c r="G895" s="333">
        <f t="shared" si="28"/>
        <v>1668.9699999999859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25">
      <c r="A896" s="329" t="s">
        <v>289</v>
      </c>
      <c r="B896" s="330">
        <v>3</v>
      </c>
      <c r="C896" s="298">
        <v>46177</v>
      </c>
      <c r="D896" s="299" t="s">
        <v>334</v>
      </c>
      <c r="E896" s="522">
        <v>8.52</v>
      </c>
      <c r="F896" s="522"/>
      <c r="G896" s="333">
        <f t="shared" si="28"/>
        <v>1712.659999999986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25">
      <c r="A897" s="329" t="s">
        <v>294</v>
      </c>
      <c r="B897" s="330">
        <v>14</v>
      </c>
      <c r="C897" s="298">
        <v>46177</v>
      </c>
      <c r="D897" s="299" t="s">
        <v>366</v>
      </c>
      <c r="E897" s="522">
        <v>70.25</v>
      </c>
      <c r="F897" s="522"/>
      <c r="G897" s="333">
        <f t="shared" si="28"/>
        <v>1721.179999999986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25">
      <c r="A898" s="329" t="s">
        <v>289</v>
      </c>
      <c r="B898" s="330">
        <v>2</v>
      </c>
      <c r="C898" s="298">
        <v>46177</v>
      </c>
      <c r="D898" s="299" t="s">
        <v>385</v>
      </c>
      <c r="E898" s="522">
        <v>14.38</v>
      </c>
      <c r="F898" s="522"/>
      <c r="G898" s="333">
        <f t="shared" si="28"/>
        <v>1791.429999999986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25">
      <c r="A899" s="329" t="s">
        <v>294</v>
      </c>
      <c r="B899" s="330">
        <v>13</v>
      </c>
      <c r="C899" s="298">
        <v>46177</v>
      </c>
      <c r="D899" s="299" t="s">
        <v>900</v>
      </c>
      <c r="E899" s="522">
        <v>122.46</v>
      </c>
      <c r="F899" s="522"/>
      <c r="G899" s="333">
        <f t="shared" si="28"/>
        <v>1805.8099999999861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25">
      <c r="A900" s="329" t="s">
        <v>294</v>
      </c>
      <c r="B900" s="330">
        <v>17</v>
      </c>
      <c r="C900" s="298">
        <v>46177</v>
      </c>
      <c r="D900" s="299" t="s">
        <v>369</v>
      </c>
      <c r="E900" s="522">
        <v>99</v>
      </c>
      <c r="F900" s="522"/>
      <c r="G900" s="333">
        <f t="shared" si="28"/>
        <v>1928.2699999999861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25">
      <c r="A901" s="329" t="s">
        <v>294</v>
      </c>
      <c r="B901" s="330">
        <v>22</v>
      </c>
      <c r="C901" s="298">
        <v>46176</v>
      </c>
      <c r="D901" s="299" t="s">
        <v>859</v>
      </c>
      <c r="E901" s="522">
        <v>12.77</v>
      </c>
      <c r="F901" s="522"/>
      <c r="G901" s="333">
        <f t="shared" si="28"/>
        <v>2027.2699999999861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25">
      <c r="A902" s="329" t="s">
        <v>289</v>
      </c>
      <c r="B902" s="330">
        <v>8</v>
      </c>
      <c r="C902" s="298">
        <v>46176</v>
      </c>
      <c r="D902" s="299" t="s">
        <v>319</v>
      </c>
      <c r="E902" s="522">
        <v>11.55</v>
      </c>
      <c r="F902" s="522"/>
      <c r="G902" s="333">
        <f t="shared" si="28"/>
        <v>2040.0399999999861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25">
      <c r="A903" s="329" t="s">
        <v>289</v>
      </c>
      <c r="B903" s="330">
        <v>1</v>
      </c>
      <c r="C903" s="298">
        <v>46176</v>
      </c>
      <c r="D903" s="299" t="s">
        <v>306</v>
      </c>
      <c r="E903" s="522">
        <v>96.16</v>
      </c>
      <c r="F903" s="522"/>
      <c r="G903" s="333">
        <f t="shared" ref="G903:G961" si="29">G904-E903+F903</f>
        <v>2051.589999999986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25">
      <c r="A904" s="329" t="s">
        <v>289</v>
      </c>
      <c r="B904" s="330">
        <v>2</v>
      </c>
      <c r="C904" s="298">
        <v>46175</v>
      </c>
      <c r="D904" s="299" t="s">
        <v>897</v>
      </c>
      <c r="E904" s="522">
        <v>21.38</v>
      </c>
      <c r="F904" s="522"/>
      <c r="G904" s="333">
        <f t="shared" si="29"/>
        <v>2147.7499999999859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25">
      <c r="A905" s="329" t="s">
        <v>289</v>
      </c>
      <c r="B905" s="330">
        <v>2</v>
      </c>
      <c r="C905" s="298">
        <v>46175</v>
      </c>
      <c r="D905" s="299" t="s">
        <v>385</v>
      </c>
      <c r="E905" s="522">
        <v>14.38</v>
      </c>
      <c r="F905" s="522"/>
      <c r="G905" s="333">
        <f t="shared" si="29"/>
        <v>2169.129999999986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25">
      <c r="A906" s="329" t="s">
        <v>289</v>
      </c>
      <c r="B906" s="330">
        <v>6</v>
      </c>
      <c r="C906" s="298">
        <v>46175</v>
      </c>
      <c r="D906" s="299" t="s">
        <v>432</v>
      </c>
      <c r="E906" s="522">
        <v>-142</v>
      </c>
      <c r="F906" s="522"/>
      <c r="G906" s="333">
        <f t="shared" si="29"/>
        <v>2183.5099999999861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25">
      <c r="A907" s="329" t="s">
        <v>284</v>
      </c>
      <c r="B907" s="330">
        <v>36</v>
      </c>
      <c r="C907" s="298">
        <v>46175</v>
      </c>
      <c r="D907" s="299" t="s">
        <v>373</v>
      </c>
      <c r="E907" s="522">
        <v>50</v>
      </c>
      <c r="F907" s="522"/>
      <c r="G907" s="333">
        <f t="shared" si="29"/>
        <v>2041.5099999999861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25">
      <c r="A908" s="329" t="s">
        <v>294</v>
      </c>
      <c r="B908" s="330">
        <v>22</v>
      </c>
      <c r="C908" s="298">
        <v>46175</v>
      </c>
      <c r="D908" s="299" t="s">
        <v>374</v>
      </c>
      <c r="E908" s="522">
        <v>6.37</v>
      </c>
      <c r="F908" s="522"/>
      <c r="G908" s="333">
        <f t="shared" si="29"/>
        <v>2091.5099999999861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25">
      <c r="A909" s="329" t="s">
        <v>289</v>
      </c>
      <c r="B909" s="330">
        <v>1</v>
      </c>
      <c r="C909" s="298">
        <v>46174</v>
      </c>
      <c r="D909" s="299" t="s">
        <v>306</v>
      </c>
      <c r="E909" s="522">
        <v>84.03</v>
      </c>
      <c r="F909" s="522"/>
      <c r="G909" s="333">
        <f t="shared" si="29"/>
        <v>2097.879999999986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25">
      <c r="A910" s="329" t="s">
        <v>289</v>
      </c>
      <c r="B910" s="330">
        <v>3</v>
      </c>
      <c r="C910" s="298">
        <v>46174</v>
      </c>
      <c r="D910" s="299" t="s">
        <v>296</v>
      </c>
      <c r="E910" s="522">
        <v>10.31</v>
      </c>
      <c r="F910" s="522"/>
      <c r="G910" s="333">
        <f t="shared" si="29"/>
        <v>2181.9099999999862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25">
      <c r="A911" s="329" t="s">
        <v>289</v>
      </c>
      <c r="B911" s="330">
        <v>2</v>
      </c>
      <c r="C911" s="298">
        <v>46174</v>
      </c>
      <c r="D911" s="299" t="s">
        <v>301</v>
      </c>
      <c r="E911" s="522">
        <v>16.05</v>
      </c>
      <c r="F911" s="522"/>
      <c r="G911" s="333">
        <f t="shared" si="29"/>
        <v>2192.2199999999862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25">
      <c r="A912" s="329" t="s">
        <v>289</v>
      </c>
      <c r="B912" s="330">
        <v>1</v>
      </c>
      <c r="C912" s="298">
        <v>46174</v>
      </c>
      <c r="D912" s="299" t="s">
        <v>455</v>
      </c>
      <c r="E912" s="522">
        <v>50.44</v>
      </c>
      <c r="F912" s="522"/>
      <c r="G912" s="333">
        <f t="shared" si="29"/>
        <v>2208.2699999999863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25">
      <c r="A913" s="329" t="s">
        <v>289</v>
      </c>
      <c r="B913" s="330">
        <v>6</v>
      </c>
      <c r="C913" s="298">
        <v>46174</v>
      </c>
      <c r="D913" s="299" t="s">
        <v>896</v>
      </c>
      <c r="E913" s="522">
        <v>9.99</v>
      </c>
      <c r="F913" s="522"/>
      <c r="G913" s="333">
        <f t="shared" si="29"/>
        <v>2258.7099999999864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25">
      <c r="A914" s="329" t="s">
        <v>289</v>
      </c>
      <c r="B914" s="330">
        <v>4</v>
      </c>
      <c r="C914" s="298">
        <v>46174</v>
      </c>
      <c r="D914" s="299" t="s">
        <v>310</v>
      </c>
      <c r="E914" s="522">
        <v>44.98</v>
      </c>
      <c r="F914" s="522"/>
      <c r="G914" s="333">
        <f t="shared" si="29"/>
        <v>2268.6999999999862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25">
      <c r="A915" s="329" t="s">
        <v>289</v>
      </c>
      <c r="B915" s="330">
        <v>1</v>
      </c>
      <c r="C915" s="298">
        <v>46174</v>
      </c>
      <c r="D915" s="299" t="s">
        <v>311</v>
      </c>
      <c r="E915" s="522">
        <v>106.14</v>
      </c>
      <c r="F915" s="522"/>
      <c r="G915" s="333">
        <f t="shared" si="29"/>
        <v>2313.6799999999862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25">
      <c r="A916" s="329" t="s">
        <v>294</v>
      </c>
      <c r="B916" s="330">
        <v>16</v>
      </c>
      <c r="C916" s="298">
        <v>46174</v>
      </c>
      <c r="D916" s="299" t="s">
        <v>622</v>
      </c>
      <c r="E916" s="522">
        <v>62.31</v>
      </c>
      <c r="F916" s="522"/>
      <c r="G916" s="333">
        <f t="shared" si="29"/>
        <v>2419.8199999999861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25">
      <c r="A917" s="329" t="s">
        <v>289</v>
      </c>
      <c r="B917" s="330">
        <v>3</v>
      </c>
      <c r="C917" s="298">
        <v>46174</v>
      </c>
      <c r="D917" s="299" t="s">
        <v>350</v>
      </c>
      <c r="E917" s="522">
        <v>8.1</v>
      </c>
      <c r="F917" s="522"/>
      <c r="G917" s="333">
        <f t="shared" si="29"/>
        <v>2482.129999999986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25">
      <c r="A918" s="329" t="s">
        <v>287</v>
      </c>
      <c r="B918" s="330" t="s">
        <v>287</v>
      </c>
      <c r="C918" s="298">
        <v>46174</v>
      </c>
      <c r="D918" s="299" t="s">
        <v>886</v>
      </c>
      <c r="E918" s="522">
        <v>320</v>
      </c>
      <c r="F918" s="522">
        <v>320</v>
      </c>
      <c r="G918" s="333">
        <f t="shared" si="29"/>
        <v>2490.2299999999859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25">
      <c r="A919" s="329" t="s">
        <v>289</v>
      </c>
      <c r="B919" s="330">
        <v>6</v>
      </c>
      <c r="C919" s="298">
        <v>46174</v>
      </c>
      <c r="D919" s="299" t="s">
        <v>887</v>
      </c>
      <c r="E919" s="522">
        <v>20</v>
      </c>
      <c r="F919" s="522"/>
      <c r="G919" s="333">
        <f t="shared" si="29"/>
        <v>2490.2299999999859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25">
      <c r="A920" s="329" t="s">
        <v>284</v>
      </c>
      <c r="B920" s="330">
        <v>37</v>
      </c>
      <c r="C920" s="298">
        <v>46173</v>
      </c>
      <c r="D920" s="299" t="s">
        <v>893</v>
      </c>
      <c r="E920" s="522">
        <v>1160.3599999999999</v>
      </c>
      <c r="F920" s="522"/>
      <c r="G920" s="333">
        <f t="shared" si="29"/>
        <v>2510.2299999999859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25">
      <c r="A921" s="329" t="s">
        <v>286</v>
      </c>
      <c r="B921" s="330">
        <v>25</v>
      </c>
      <c r="C921" s="298">
        <v>46173</v>
      </c>
      <c r="D921" s="298" t="s">
        <v>204</v>
      </c>
      <c r="E921" s="331">
        <v>350</v>
      </c>
      <c r="F921" s="522"/>
      <c r="G921" s="333">
        <f t="shared" si="29"/>
        <v>3670.5899999999856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25">
      <c r="A922" s="329" t="s">
        <v>286</v>
      </c>
      <c r="B922" s="330">
        <v>26</v>
      </c>
      <c r="C922" s="298">
        <v>46173</v>
      </c>
      <c r="D922" s="298" t="s">
        <v>205</v>
      </c>
      <c r="E922" s="331">
        <v>320</v>
      </c>
      <c r="F922" s="522"/>
      <c r="G922" s="333">
        <f t="shared" si="29"/>
        <v>4020.5899999999856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25">
      <c r="A923" s="329" t="s">
        <v>286</v>
      </c>
      <c r="B923" s="330">
        <v>27</v>
      </c>
      <c r="C923" s="298">
        <v>46173</v>
      </c>
      <c r="D923" s="298" t="s">
        <v>206</v>
      </c>
      <c r="E923" s="331">
        <v>25</v>
      </c>
      <c r="F923" s="522"/>
      <c r="G923" s="333">
        <f t="shared" si="29"/>
        <v>4340.5899999999856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25">
      <c r="A924" s="329" t="s">
        <v>286</v>
      </c>
      <c r="B924" s="330">
        <v>28</v>
      </c>
      <c r="C924" s="298">
        <v>46173</v>
      </c>
      <c r="D924" s="298" t="s">
        <v>207</v>
      </c>
      <c r="E924" s="331">
        <v>25</v>
      </c>
      <c r="F924" s="522"/>
      <c r="G924" s="333">
        <f t="shared" si="29"/>
        <v>4365.5899999999856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25">
      <c r="A925" s="329" t="s">
        <v>286</v>
      </c>
      <c r="B925" s="330">
        <v>29</v>
      </c>
      <c r="C925" s="298">
        <v>46173</v>
      </c>
      <c r="D925" s="298" t="s">
        <v>208</v>
      </c>
      <c r="E925" s="331">
        <v>45</v>
      </c>
      <c r="F925" s="522"/>
      <c r="G925" s="333">
        <f t="shared" si="29"/>
        <v>4390.5899999999856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25">
      <c r="A926" s="329" t="s">
        <v>286</v>
      </c>
      <c r="B926" s="330">
        <v>30</v>
      </c>
      <c r="C926" s="298">
        <v>46173</v>
      </c>
      <c r="D926" s="298" t="s">
        <v>209</v>
      </c>
      <c r="E926" s="331">
        <v>400</v>
      </c>
      <c r="F926" s="522"/>
      <c r="G926" s="333">
        <f t="shared" si="29"/>
        <v>4435.5899999999856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25">
      <c r="A927" s="329" t="s">
        <v>286</v>
      </c>
      <c r="B927" s="330">
        <v>31</v>
      </c>
      <c r="C927" s="298">
        <v>46173</v>
      </c>
      <c r="D927" s="298" t="s">
        <v>210</v>
      </c>
      <c r="E927" s="331">
        <v>375</v>
      </c>
      <c r="F927" s="522"/>
      <c r="G927" s="333">
        <f t="shared" si="29"/>
        <v>4835.5899999999856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25">
      <c r="A928" s="329" t="s">
        <v>286</v>
      </c>
      <c r="B928" s="330">
        <v>32</v>
      </c>
      <c r="C928" s="298">
        <v>46173</v>
      </c>
      <c r="D928" s="298" t="s">
        <v>211</v>
      </c>
      <c r="E928" s="331">
        <v>100</v>
      </c>
      <c r="F928" s="522"/>
      <c r="G928" s="333">
        <f t="shared" si="29"/>
        <v>5210.5899999999856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25">
      <c r="A929" s="329" t="s">
        <v>286</v>
      </c>
      <c r="B929" s="330">
        <v>33</v>
      </c>
      <c r="C929" s="298">
        <v>46173</v>
      </c>
      <c r="D929" s="298" t="s">
        <v>212</v>
      </c>
      <c r="E929" s="331">
        <v>85</v>
      </c>
      <c r="F929" s="522"/>
      <c r="G929" s="333">
        <f t="shared" si="29"/>
        <v>5310.5899999999856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25">
      <c r="A930" s="329" t="s">
        <v>286</v>
      </c>
      <c r="B930" s="330">
        <v>34</v>
      </c>
      <c r="C930" s="298">
        <v>46173</v>
      </c>
      <c r="D930" s="298" t="s">
        <v>213</v>
      </c>
      <c r="E930" s="331">
        <v>230</v>
      </c>
      <c r="F930" s="522"/>
      <c r="G930" s="333">
        <f t="shared" si="29"/>
        <v>5395.5899999999856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25">
      <c r="A931" s="329" t="s">
        <v>286</v>
      </c>
      <c r="B931" s="330">
        <v>35</v>
      </c>
      <c r="C931" s="298">
        <v>46173</v>
      </c>
      <c r="D931" s="298" t="s">
        <v>214</v>
      </c>
      <c r="E931" s="331">
        <v>45</v>
      </c>
      <c r="F931" s="522"/>
      <c r="G931" s="333">
        <f t="shared" si="29"/>
        <v>5625.5899999999856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25">
      <c r="A932" s="329" t="s">
        <v>289</v>
      </c>
      <c r="B932" s="330">
        <v>6</v>
      </c>
      <c r="C932" s="298">
        <v>46173</v>
      </c>
      <c r="D932" s="298" t="s">
        <v>883</v>
      </c>
      <c r="E932" s="522">
        <v>50</v>
      </c>
      <c r="F932" s="522"/>
      <c r="G932" s="333">
        <f t="shared" si="29"/>
        <v>5670.5899999999856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25">
      <c r="A933" s="329" t="s">
        <v>294</v>
      </c>
      <c r="B933" s="330">
        <v>22</v>
      </c>
      <c r="C933" s="298">
        <v>46173</v>
      </c>
      <c r="D933" s="298" t="s">
        <v>833</v>
      </c>
      <c r="E933" s="522">
        <v>10.63</v>
      </c>
      <c r="F933" s="522"/>
      <c r="G933" s="333">
        <f t="shared" si="29"/>
        <v>5720.5899999999856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25">
      <c r="A934" s="329" t="s">
        <v>289</v>
      </c>
      <c r="B934" s="330">
        <v>4</v>
      </c>
      <c r="C934" s="298">
        <v>46173</v>
      </c>
      <c r="D934" s="298" t="s">
        <v>362</v>
      </c>
      <c r="E934" s="522">
        <v>108.69</v>
      </c>
      <c r="F934" s="522"/>
      <c r="G934" s="333">
        <f t="shared" si="29"/>
        <v>5731.2199999999857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25">
      <c r="A935" s="329" t="s">
        <v>294</v>
      </c>
      <c r="B935" s="330">
        <v>10</v>
      </c>
      <c r="C935" s="298">
        <v>46173</v>
      </c>
      <c r="D935" s="298" t="s">
        <v>176</v>
      </c>
      <c r="E935" s="522">
        <v>17.899999999999999</v>
      </c>
      <c r="F935" s="522"/>
      <c r="G935" s="333">
        <f t="shared" si="29"/>
        <v>5839.9099999999853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25">
      <c r="A936" s="329" t="s">
        <v>289</v>
      </c>
      <c r="B936" s="330">
        <v>1</v>
      </c>
      <c r="C936" s="298">
        <v>46173</v>
      </c>
      <c r="D936" s="298" t="s">
        <v>444</v>
      </c>
      <c r="E936" s="522">
        <v>9.57</v>
      </c>
      <c r="F936" s="522"/>
      <c r="G936" s="333">
        <f t="shared" si="29"/>
        <v>5857.8099999999849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25">
      <c r="A937" s="329" t="s">
        <v>289</v>
      </c>
      <c r="B937" s="330">
        <v>8</v>
      </c>
      <c r="C937" s="298">
        <v>46172</v>
      </c>
      <c r="D937" s="298" t="s">
        <v>319</v>
      </c>
      <c r="E937" s="522">
        <v>88.98</v>
      </c>
      <c r="F937" s="522"/>
      <c r="G937" s="333">
        <f t="shared" si="29"/>
        <v>5867.3799999999846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25">
      <c r="A938" s="329" t="s">
        <v>287</v>
      </c>
      <c r="B938" s="330" t="s">
        <v>287</v>
      </c>
      <c r="C938" s="298">
        <v>46172</v>
      </c>
      <c r="D938" s="298" t="s">
        <v>889</v>
      </c>
      <c r="E938" s="522">
        <v>219.38</v>
      </c>
      <c r="F938" s="522">
        <v>219.38</v>
      </c>
      <c r="G938" s="333">
        <f t="shared" si="29"/>
        <v>5956.3599999999842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25">
      <c r="A939" s="329" t="s">
        <v>287</v>
      </c>
      <c r="B939" s="330" t="s">
        <v>287</v>
      </c>
      <c r="C939" s="298">
        <v>46172</v>
      </c>
      <c r="D939" s="298" t="s">
        <v>888</v>
      </c>
      <c r="E939" s="522">
        <v>310.98</v>
      </c>
      <c r="F939" s="522">
        <v>310.98</v>
      </c>
      <c r="G939" s="333">
        <f t="shared" si="29"/>
        <v>5956.3599999999842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25">
      <c r="A940" s="329" t="s">
        <v>289</v>
      </c>
      <c r="B940" s="330">
        <v>2</v>
      </c>
      <c r="C940" s="298">
        <v>46172</v>
      </c>
      <c r="D940" s="298" t="s">
        <v>892</v>
      </c>
      <c r="E940" s="522">
        <v>130.68</v>
      </c>
      <c r="F940" s="522"/>
      <c r="G940" s="333">
        <f t="shared" si="29"/>
        <v>5956.3599999999842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25">
      <c r="A941" s="329" t="s">
        <v>289</v>
      </c>
      <c r="B941" s="330">
        <v>2</v>
      </c>
      <c r="C941" s="298">
        <v>46172</v>
      </c>
      <c r="D941" s="298" t="s">
        <v>355</v>
      </c>
      <c r="E941" s="522">
        <v>49.99</v>
      </c>
      <c r="F941" s="522"/>
      <c r="G941" s="333">
        <f t="shared" si="29"/>
        <v>6087.0399999999845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25">
      <c r="A942" s="329" t="s">
        <v>289</v>
      </c>
      <c r="B942" s="330">
        <v>2</v>
      </c>
      <c r="C942" s="298">
        <v>46171</v>
      </c>
      <c r="D942" s="298" t="s">
        <v>296</v>
      </c>
      <c r="E942" s="522">
        <v>15.1</v>
      </c>
      <c r="F942" s="522"/>
      <c r="G942" s="333">
        <f t="shared" si="29"/>
        <v>6137.0299999999843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25">
      <c r="A943" s="329" t="s">
        <v>289</v>
      </c>
      <c r="B943" s="330">
        <v>8</v>
      </c>
      <c r="C943" s="298">
        <v>46171</v>
      </c>
      <c r="D943" s="298" t="s">
        <v>295</v>
      </c>
      <c r="E943" s="522">
        <v>7.02</v>
      </c>
      <c r="F943" s="522"/>
      <c r="G943" s="333">
        <f t="shared" si="29"/>
        <v>6152.1299999999846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25">
      <c r="A944" s="329" t="s">
        <v>289</v>
      </c>
      <c r="B944" s="330">
        <v>4</v>
      </c>
      <c r="C944" s="298">
        <v>46171</v>
      </c>
      <c r="D944" s="298" t="s">
        <v>295</v>
      </c>
      <c r="E944" s="522">
        <v>93.38</v>
      </c>
      <c r="F944" s="522"/>
      <c r="G944" s="333">
        <f t="shared" si="29"/>
        <v>6159.1499999999851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25">
      <c r="A945" s="329" t="s">
        <v>289</v>
      </c>
      <c r="B945" s="330">
        <v>2</v>
      </c>
      <c r="C945" s="298">
        <v>46171</v>
      </c>
      <c r="D945" s="298" t="s">
        <v>352</v>
      </c>
      <c r="E945" s="522">
        <v>18.98</v>
      </c>
      <c r="F945" s="522"/>
      <c r="G945" s="333">
        <f t="shared" si="29"/>
        <v>6252.5299999999852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25">
      <c r="A946" s="329" t="s">
        <v>294</v>
      </c>
      <c r="B946" s="330">
        <v>23</v>
      </c>
      <c r="C946" s="298">
        <v>46171</v>
      </c>
      <c r="D946" s="299" t="s">
        <v>67</v>
      </c>
      <c r="E946" s="522">
        <v>650.88</v>
      </c>
      <c r="F946" s="522"/>
      <c r="G946" s="333">
        <f t="shared" si="29"/>
        <v>6271.5099999999848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25">
      <c r="A947" s="329" t="s">
        <v>294</v>
      </c>
      <c r="B947" s="330">
        <v>20</v>
      </c>
      <c r="C947" s="298">
        <v>46171</v>
      </c>
      <c r="D947" s="299" t="s">
        <v>193</v>
      </c>
      <c r="E947" s="522">
        <v>600</v>
      </c>
      <c r="F947" s="522"/>
      <c r="G947" s="333">
        <f t="shared" si="29"/>
        <v>6922.3899999999849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25">
      <c r="A948" s="329" t="s">
        <v>291</v>
      </c>
      <c r="B948" s="330">
        <v>38</v>
      </c>
      <c r="C948" s="298">
        <v>46171</v>
      </c>
      <c r="D948" s="299" t="s">
        <v>293</v>
      </c>
      <c r="E948" s="522"/>
      <c r="F948" s="522">
        <v>4597.8100000000004</v>
      </c>
      <c r="G948" s="333">
        <f t="shared" si="29"/>
        <v>7522.3899999999849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25">
      <c r="A949" s="329" t="s">
        <v>294</v>
      </c>
      <c r="B949" s="330">
        <v>42</v>
      </c>
      <c r="C949" s="298">
        <v>46171</v>
      </c>
      <c r="D949" s="299" t="s">
        <v>200</v>
      </c>
      <c r="E949" s="522">
        <v>50.92</v>
      </c>
      <c r="F949" s="522"/>
      <c r="G949" s="333">
        <f t="shared" si="29"/>
        <v>2924.5799999999849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25">
      <c r="A950" s="329" t="s">
        <v>294</v>
      </c>
      <c r="B950" s="330">
        <v>43</v>
      </c>
      <c r="C950" s="298">
        <v>46171</v>
      </c>
      <c r="D950" s="299" t="s">
        <v>201</v>
      </c>
      <c r="E950" s="522">
        <v>42.84</v>
      </c>
      <c r="F950" s="522"/>
      <c r="G950" s="333">
        <f t="shared" si="29"/>
        <v>2975.499999999985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25">
      <c r="A951" s="329" t="s">
        <v>291</v>
      </c>
      <c r="B951" s="330">
        <v>39</v>
      </c>
      <c r="C951" s="298">
        <v>46170</v>
      </c>
      <c r="D951" s="299" t="s">
        <v>292</v>
      </c>
      <c r="E951" s="522"/>
      <c r="F951" s="522">
        <v>2763.79</v>
      </c>
      <c r="G951" s="333">
        <f t="shared" si="29"/>
        <v>3018.3399999999851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25">
      <c r="A952" s="329" t="s">
        <v>289</v>
      </c>
      <c r="B952" s="330">
        <v>3</v>
      </c>
      <c r="C952" s="298">
        <v>46170</v>
      </c>
      <c r="D952" s="299" t="s">
        <v>882</v>
      </c>
      <c r="E952" s="522">
        <v>8.9499999999999993</v>
      </c>
      <c r="F952" s="522"/>
      <c r="G952" s="333">
        <f t="shared" si="29"/>
        <v>254.54999999998506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25">
      <c r="A953" s="329" t="s">
        <v>289</v>
      </c>
      <c r="B953" s="330">
        <v>4</v>
      </c>
      <c r="C953" s="298">
        <v>46170</v>
      </c>
      <c r="D953" s="299" t="s">
        <v>882</v>
      </c>
      <c r="E953" s="522">
        <v>43.44</v>
      </c>
      <c r="F953" s="522"/>
      <c r="G953" s="333">
        <f t="shared" si="29"/>
        <v>263.49999999998505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25">
      <c r="A954" s="329" t="s">
        <v>289</v>
      </c>
      <c r="B954" s="330">
        <v>6</v>
      </c>
      <c r="C954" s="298">
        <v>46170</v>
      </c>
      <c r="D954" s="299" t="s">
        <v>890</v>
      </c>
      <c r="E954" s="522">
        <v>30.89</v>
      </c>
      <c r="F954" s="522"/>
      <c r="G954" s="333">
        <f t="shared" si="29"/>
        <v>306.93999999998505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25">
      <c r="A955" s="329" t="s">
        <v>289</v>
      </c>
      <c r="B955" s="330">
        <v>2</v>
      </c>
      <c r="C955" s="298">
        <v>46170</v>
      </c>
      <c r="D955" s="299" t="s">
        <v>345</v>
      </c>
      <c r="E955" s="522">
        <v>32.659999999999997</v>
      </c>
      <c r="F955" s="522"/>
      <c r="G955" s="333">
        <f t="shared" si="29"/>
        <v>337.82999999998503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25">
      <c r="A956" s="329" t="s">
        <v>289</v>
      </c>
      <c r="B956" s="330">
        <v>2</v>
      </c>
      <c r="C956" s="298">
        <v>46170</v>
      </c>
      <c r="D956" s="299" t="s">
        <v>385</v>
      </c>
      <c r="E956" s="522">
        <v>9.09</v>
      </c>
      <c r="F956" s="522"/>
      <c r="G956" s="333">
        <f t="shared" si="29"/>
        <v>370.48999999998506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25">
      <c r="A957" s="329" t="s">
        <v>289</v>
      </c>
      <c r="B957" s="330">
        <v>8</v>
      </c>
      <c r="C957" s="298">
        <v>46170</v>
      </c>
      <c r="D957" s="299" t="s">
        <v>844</v>
      </c>
      <c r="E957" s="522">
        <v>36.74</v>
      </c>
      <c r="F957" s="522"/>
      <c r="G957" s="333">
        <f t="shared" si="29"/>
        <v>379.57999999998503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25">
      <c r="A958" s="329" t="s">
        <v>289</v>
      </c>
      <c r="B958" s="330">
        <v>5</v>
      </c>
      <c r="C958" s="298">
        <v>46170</v>
      </c>
      <c r="D958" s="299" t="s">
        <v>844</v>
      </c>
      <c r="E958" s="522">
        <v>11.2</v>
      </c>
      <c r="F958" s="522"/>
      <c r="G958" s="333">
        <f t="shared" si="29"/>
        <v>416.31999999998504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25">
      <c r="A959" s="329" t="s">
        <v>289</v>
      </c>
      <c r="B959" s="330">
        <v>2</v>
      </c>
      <c r="C959" s="298">
        <v>46169</v>
      </c>
      <c r="D959" s="299" t="s">
        <v>357</v>
      </c>
      <c r="E959" s="522">
        <v>11.29</v>
      </c>
      <c r="F959" s="522"/>
      <c r="G959" s="333">
        <f t="shared" si="29"/>
        <v>427.51999999998503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25">
      <c r="A960" s="329" t="s">
        <v>289</v>
      </c>
      <c r="B960" s="330">
        <v>4</v>
      </c>
      <c r="C960" s="298">
        <v>46169</v>
      </c>
      <c r="D960" s="299" t="s">
        <v>362</v>
      </c>
      <c r="E960" s="522">
        <v>44.84</v>
      </c>
      <c r="F960" s="522"/>
      <c r="G960" s="333">
        <f t="shared" si="29"/>
        <v>438.80999999998505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25">
      <c r="A961" s="329" t="s">
        <v>289</v>
      </c>
      <c r="B961" s="330">
        <v>7</v>
      </c>
      <c r="C961" s="298">
        <v>46169</v>
      </c>
      <c r="D961" s="299" t="s">
        <v>337</v>
      </c>
      <c r="E961" s="522">
        <v>139.88</v>
      </c>
      <c r="F961" s="522"/>
      <c r="G961" s="333">
        <f t="shared" si="29"/>
        <v>483.64999999998508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25">
      <c r="A962" s="329" t="s">
        <v>289</v>
      </c>
      <c r="B962" s="330">
        <v>8</v>
      </c>
      <c r="C962" s="298">
        <v>46169</v>
      </c>
      <c r="D962" s="299" t="s">
        <v>319</v>
      </c>
      <c r="E962" s="522">
        <v>46.84</v>
      </c>
      <c r="F962" s="522"/>
      <c r="G962" s="333">
        <f t="shared" ref="G962:G999" si="30">G963-E962+F962</f>
        <v>623.52999999998508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25">
      <c r="A963" s="329" t="s">
        <v>289</v>
      </c>
      <c r="B963" s="330">
        <v>2</v>
      </c>
      <c r="C963" s="298">
        <v>46169</v>
      </c>
      <c r="D963" s="299" t="s">
        <v>357</v>
      </c>
      <c r="E963" s="522">
        <v>9.4700000000000006</v>
      </c>
      <c r="F963" s="522"/>
      <c r="G963" s="333">
        <f t="shared" si="30"/>
        <v>670.36999999998511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25">
      <c r="A964" s="329" t="s">
        <v>289</v>
      </c>
      <c r="B964" s="330">
        <v>8</v>
      </c>
      <c r="C964" s="298">
        <v>46168</v>
      </c>
      <c r="D964" s="299" t="s">
        <v>308</v>
      </c>
      <c r="E964" s="522">
        <v>47.99</v>
      </c>
      <c r="F964" s="522"/>
      <c r="G964" s="333">
        <f t="shared" si="30"/>
        <v>679.83999999998514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25">
      <c r="A965" s="329" t="s">
        <v>289</v>
      </c>
      <c r="B965" s="330">
        <v>5</v>
      </c>
      <c r="C965" s="298">
        <v>46168</v>
      </c>
      <c r="D965" s="299" t="s">
        <v>870</v>
      </c>
      <c r="E965" s="522">
        <v>26</v>
      </c>
      <c r="F965" s="522"/>
      <c r="G965" s="333">
        <f t="shared" si="30"/>
        <v>727.82999999998515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25">
      <c r="A966" s="329" t="s">
        <v>289</v>
      </c>
      <c r="B966" s="330">
        <v>4</v>
      </c>
      <c r="C966" s="298">
        <v>46168</v>
      </c>
      <c r="D966" s="299" t="s">
        <v>310</v>
      </c>
      <c r="E966" s="522">
        <v>50.15</v>
      </c>
      <c r="F966" s="522"/>
      <c r="G966" s="333">
        <f t="shared" si="30"/>
        <v>753.82999999998515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25">
      <c r="A967" s="329" t="s">
        <v>287</v>
      </c>
      <c r="B967" s="330" t="s">
        <v>287</v>
      </c>
      <c r="C967" s="298">
        <v>46168</v>
      </c>
      <c r="D967" s="299" t="s">
        <v>880</v>
      </c>
      <c r="E967" s="522">
        <v>400</v>
      </c>
      <c r="F967" s="522">
        <v>400</v>
      </c>
      <c r="G967" s="333">
        <f t="shared" si="30"/>
        <v>803.97999999998513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25">
      <c r="A968" s="329" t="s">
        <v>294</v>
      </c>
      <c r="B968" s="330">
        <v>22</v>
      </c>
      <c r="C968" s="298">
        <v>46168</v>
      </c>
      <c r="D968" s="299" t="s">
        <v>833</v>
      </c>
      <c r="E968" s="522">
        <v>15.96</v>
      </c>
      <c r="F968" s="522"/>
      <c r="G968" s="333">
        <f t="shared" si="30"/>
        <v>803.97999999998513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25">
      <c r="A969" s="329" t="s">
        <v>289</v>
      </c>
      <c r="B969" s="330">
        <v>2</v>
      </c>
      <c r="C969" s="298">
        <v>46168</v>
      </c>
      <c r="D969" s="299" t="s">
        <v>296</v>
      </c>
      <c r="E969" s="522">
        <v>15.1</v>
      </c>
      <c r="F969" s="522"/>
      <c r="G969" s="333">
        <f t="shared" si="30"/>
        <v>819.93999999998516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25">
      <c r="A970" s="329" t="s">
        <v>289</v>
      </c>
      <c r="B970" s="330">
        <v>4</v>
      </c>
      <c r="C970" s="298">
        <v>46168</v>
      </c>
      <c r="D970" s="299" t="s">
        <v>296</v>
      </c>
      <c r="E970" s="522">
        <v>44.67</v>
      </c>
      <c r="F970" s="522"/>
      <c r="G970" s="333">
        <f t="shared" si="30"/>
        <v>835.03999999998518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25">
      <c r="A971" s="329" t="s">
        <v>289</v>
      </c>
      <c r="B971" s="330">
        <v>1</v>
      </c>
      <c r="C971" s="298">
        <v>46168</v>
      </c>
      <c r="D971" s="299" t="s">
        <v>300</v>
      </c>
      <c r="E971" s="522">
        <v>32.99</v>
      </c>
      <c r="F971" s="522"/>
      <c r="G971" s="333">
        <f t="shared" si="30"/>
        <v>879.70999999998514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25">
      <c r="A972" s="329" t="s">
        <v>289</v>
      </c>
      <c r="B972" s="330">
        <v>2</v>
      </c>
      <c r="C972" s="298">
        <v>46168</v>
      </c>
      <c r="D972" s="299" t="s">
        <v>385</v>
      </c>
      <c r="E972" s="522">
        <v>14.39</v>
      </c>
      <c r="F972" s="522"/>
      <c r="G972" s="333">
        <f t="shared" si="30"/>
        <v>912.69999999998515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25">
      <c r="A973" s="329" t="s">
        <v>294</v>
      </c>
      <c r="B973" s="330">
        <v>12</v>
      </c>
      <c r="C973" s="298">
        <v>46167</v>
      </c>
      <c r="D973" s="299" t="s">
        <v>314</v>
      </c>
      <c r="E973" s="522">
        <v>204.48</v>
      </c>
      <c r="F973" s="522"/>
      <c r="G973" s="333">
        <f t="shared" si="30"/>
        <v>927.08999999998514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25">
      <c r="A974" s="329" t="s">
        <v>289</v>
      </c>
      <c r="B974" s="330">
        <v>8</v>
      </c>
      <c r="C974" s="298">
        <v>46167</v>
      </c>
      <c r="D974" s="299" t="s">
        <v>319</v>
      </c>
      <c r="E974" s="522">
        <v>29.79</v>
      </c>
      <c r="F974" s="522"/>
      <c r="G974" s="333">
        <f t="shared" si="30"/>
        <v>1131.5699999999852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25">
      <c r="A975" s="329" t="s">
        <v>289</v>
      </c>
      <c r="B975" s="330">
        <v>3</v>
      </c>
      <c r="C975" s="298">
        <v>46167</v>
      </c>
      <c r="D975" s="299" t="s">
        <v>347</v>
      </c>
      <c r="E975" s="522">
        <v>50</v>
      </c>
      <c r="F975" s="522"/>
      <c r="G975" s="333">
        <f t="shared" si="30"/>
        <v>1161.3599999999851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25">
      <c r="A976" s="329" t="s">
        <v>289</v>
      </c>
      <c r="B976" s="330">
        <v>1</v>
      </c>
      <c r="C976" s="298">
        <v>46166</v>
      </c>
      <c r="D976" s="299" t="s">
        <v>329</v>
      </c>
      <c r="E976" s="522">
        <v>122.54</v>
      </c>
      <c r="F976" s="522"/>
      <c r="G976" s="333">
        <f t="shared" si="30"/>
        <v>1211.3599999999851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25">
      <c r="A977" s="329" t="s">
        <v>289</v>
      </c>
      <c r="B977" s="330">
        <v>1</v>
      </c>
      <c r="C977" s="298">
        <v>46166</v>
      </c>
      <c r="D977" s="299" t="s">
        <v>311</v>
      </c>
      <c r="E977" s="522">
        <v>157.97</v>
      </c>
      <c r="F977" s="522"/>
      <c r="G977" s="333">
        <f t="shared" si="30"/>
        <v>1333.8999999999851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25">
      <c r="A978" s="329" t="s">
        <v>289</v>
      </c>
      <c r="B978" s="330">
        <v>6</v>
      </c>
      <c r="C978" s="298">
        <v>46166</v>
      </c>
      <c r="D978" s="299" t="s">
        <v>300</v>
      </c>
      <c r="E978" s="522">
        <v>44.05</v>
      </c>
      <c r="F978" s="522"/>
      <c r="G978" s="333">
        <f t="shared" si="30"/>
        <v>1491.8699999999851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25">
      <c r="A979" s="329" t="s">
        <v>289</v>
      </c>
      <c r="B979" s="330">
        <v>8</v>
      </c>
      <c r="C979" s="298">
        <v>46166</v>
      </c>
      <c r="D979" s="299" t="s">
        <v>319</v>
      </c>
      <c r="E979" s="522">
        <v>70.44</v>
      </c>
      <c r="F979" s="522"/>
      <c r="G979" s="333">
        <f t="shared" si="30"/>
        <v>1535.9199999999851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25">
      <c r="A980" s="329" t="s">
        <v>289</v>
      </c>
      <c r="B980" s="330">
        <v>1</v>
      </c>
      <c r="C980" s="298">
        <v>46166</v>
      </c>
      <c r="D980" s="299" t="s">
        <v>329</v>
      </c>
      <c r="E980" s="522">
        <v>55.96</v>
      </c>
      <c r="F980" s="522"/>
      <c r="G980" s="333">
        <f t="shared" si="30"/>
        <v>1606.3599999999851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25">
      <c r="A981" s="329" t="s">
        <v>289</v>
      </c>
      <c r="B981" s="330">
        <v>6</v>
      </c>
      <c r="C981" s="298">
        <v>46166</v>
      </c>
      <c r="D981" s="299" t="s">
        <v>881</v>
      </c>
      <c r="E981" s="522">
        <v>597.83000000000004</v>
      </c>
      <c r="F981" s="522"/>
      <c r="G981" s="333">
        <f t="shared" si="30"/>
        <v>1662.3199999999852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25">
      <c r="A982" s="329" t="s">
        <v>287</v>
      </c>
      <c r="B982" s="330" t="s">
        <v>287</v>
      </c>
      <c r="C982" s="298">
        <v>46166</v>
      </c>
      <c r="D982" s="299" t="s">
        <v>843</v>
      </c>
      <c r="E982" s="522">
        <v>69.2</v>
      </c>
      <c r="F982" s="522">
        <v>69.2</v>
      </c>
      <c r="G982" s="333">
        <f t="shared" si="30"/>
        <v>2260.1499999999851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25">
      <c r="A983" s="329" t="s">
        <v>289</v>
      </c>
      <c r="B983" s="330">
        <v>1</v>
      </c>
      <c r="C983" s="298">
        <v>46165</v>
      </c>
      <c r="D983" s="299" t="s">
        <v>878</v>
      </c>
      <c r="E983" s="522">
        <v>94.76</v>
      </c>
      <c r="F983" s="522"/>
      <c r="G983" s="333">
        <f t="shared" si="30"/>
        <v>2260.1499999999851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25">
      <c r="A984" s="329" t="s">
        <v>289</v>
      </c>
      <c r="B984" s="330">
        <v>1</v>
      </c>
      <c r="C984" s="298">
        <v>46165</v>
      </c>
      <c r="D984" s="299" t="s">
        <v>392</v>
      </c>
      <c r="E984" s="522">
        <v>34.869999999999997</v>
      </c>
      <c r="F984" s="522"/>
      <c r="G984" s="333">
        <f t="shared" si="30"/>
        <v>2354.9099999999853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25">
      <c r="A985" s="329" t="s">
        <v>289</v>
      </c>
      <c r="B985" s="330">
        <v>8</v>
      </c>
      <c r="C985" s="298">
        <v>46165</v>
      </c>
      <c r="D985" s="299" t="s">
        <v>479</v>
      </c>
      <c r="E985" s="522">
        <v>80.48</v>
      </c>
      <c r="F985" s="522"/>
      <c r="G985" s="333">
        <f t="shared" si="30"/>
        <v>2389.7799999999852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25">
      <c r="A986" s="329" t="s">
        <v>289</v>
      </c>
      <c r="B986" s="330">
        <v>5</v>
      </c>
      <c r="C986" s="298">
        <v>46165</v>
      </c>
      <c r="D986" s="299" t="s">
        <v>877</v>
      </c>
      <c r="E986" s="522">
        <v>25</v>
      </c>
      <c r="F986" s="522"/>
      <c r="G986" s="333">
        <f t="shared" si="30"/>
        <v>2470.2599999999852</v>
      </c>
      <c r="H986" s="334" t="s">
        <v>298</v>
      </c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25">
      <c r="A987" s="329" t="s">
        <v>289</v>
      </c>
      <c r="B987" s="330">
        <v>6</v>
      </c>
      <c r="C987" s="298">
        <v>46165</v>
      </c>
      <c r="D987" s="299" t="s">
        <v>875</v>
      </c>
      <c r="E987" s="522">
        <v>50</v>
      </c>
      <c r="F987" s="522"/>
      <c r="G987" s="333">
        <f t="shared" si="30"/>
        <v>2495.2599999999852</v>
      </c>
      <c r="H987" s="334" t="s">
        <v>298</v>
      </c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25">
      <c r="A988" s="329" t="s">
        <v>289</v>
      </c>
      <c r="B988" s="330">
        <v>2</v>
      </c>
      <c r="C988" s="298">
        <v>46165</v>
      </c>
      <c r="D988" s="299" t="s">
        <v>876</v>
      </c>
      <c r="E988" s="522">
        <v>25</v>
      </c>
      <c r="F988" s="522"/>
      <c r="G988" s="333">
        <f t="shared" si="30"/>
        <v>2545.2599999999852</v>
      </c>
      <c r="H988" s="334" t="s">
        <v>298</v>
      </c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25">
      <c r="A989" s="329" t="s">
        <v>289</v>
      </c>
      <c r="B989" s="330">
        <v>2</v>
      </c>
      <c r="C989" s="298">
        <v>46164</v>
      </c>
      <c r="D989" s="299" t="s">
        <v>879</v>
      </c>
      <c r="E989" s="522">
        <v>45.46</v>
      </c>
      <c r="F989" s="522"/>
      <c r="G989" s="333">
        <f t="shared" si="30"/>
        <v>2570.2599999999852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25">
      <c r="A990" s="329" t="s">
        <v>289</v>
      </c>
      <c r="B990" s="330">
        <v>6</v>
      </c>
      <c r="C990" s="298">
        <v>46164</v>
      </c>
      <c r="D990" s="299" t="s">
        <v>871</v>
      </c>
      <c r="E990" s="522">
        <v>22</v>
      </c>
      <c r="F990" s="522"/>
      <c r="G990" s="333">
        <f t="shared" si="30"/>
        <v>2615.7199999999852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25">
      <c r="A991" s="329" t="s">
        <v>289</v>
      </c>
      <c r="B991" s="330">
        <v>2</v>
      </c>
      <c r="C991" s="298">
        <v>46164</v>
      </c>
      <c r="D991" s="299" t="s">
        <v>296</v>
      </c>
      <c r="E991" s="522">
        <v>14.57</v>
      </c>
      <c r="F991" s="522"/>
      <c r="G991" s="333">
        <f t="shared" si="30"/>
        <v>2637.7199999999852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25">
      <c r="A992" s="329" t="s">
        <v>289</v>
      </c>
      <c r="B992" s="330">
        <v>3</v>
      </c>
      <c r="C992" s="298">
        <v>46163</v>
      </c>
      <c r="D992" s="299" t="s">
        <v>334</v>
      </c>
      <c r="E992" s="522">
        <v>9.01</v>
      </c>
      <c r="F992" s="522"/>
      <c r="G992" s="333">
        <f t="shared" si="30"/>
        <v>2652.2899999999854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25">
      <c r="A993" s="329" t="s">
        <v>289</v>
      </c>
      <c r="B993" s="330">
        <v>8</v>
      </c>
      <c r="C993" s="298">
        <v>46163</v>
      </c>
      <c r="D993" s="299" t="s">
        <v>334</v>
      </c>
      <c r="E993" s="522">
        <v>6.8</v>
      </c>
      <c r="F993" s="522"/>
      <c r="G993" s="333">
        <f t="shared" si="30"/>
        <v>2661.2999999999856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25">
      <c r="A994" s="329" t="s">
        <v>289</v>
      </c>
      <c r="B994" s="330">
        <v>2</v>
      </c>
      <c r="C994" s="298">
        <v>46163</v>
      </c>
      <c r="D994" s="299" t="s">
        <v>357</v>
      </c>
      <c r="E994" s="522">
        <v>16.649999999999999</v>
      </c>
      <c r="F994" s="522"/>
      <c r="G994" s="333">
        <f t="shared" si="30"/>
        <v>2668.0999999999858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25">
      <c r="A995" s="329" t="s">
        <v>289</v>
      </c>
      <c r="B995" s="330">
        <v>8</v>
      </c>
      <c r="C995" s="298">
        <v>46163</v>
      </c>
      <c r="D995" s="299" t="s">
        <v>844</v>
      </c>
      <c r="E995" s="522">
        <v>24.89</v>
      </c>
      <c r="F995" s="522"/>
      <c r="G995" s="333">
        <f t="shared" si="30"/>
        <v>2684.7499999999859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25">
      <c r="A996" s="329" t="s">
        <v>289</v>
      </c>
      <c r="B996" s="330">
        <v>5</v>
      </c>
      <c r="C996" s="298">
        <v>46163</v>
      </c>
      <c r="D996" s="299" t="s">
        <v>844</v>
      </c>
      <c r="E996" s="522">
        <v>11.2</v>
      </c>
      <c r="F996" s="522"/>
      <c r="G996" s="333">
        <f t="shared" si="30"/>
        <v>2709.6399999999858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25">
      <c r="A997" s="329" t="s">
        <v>289</v>
      </c>
      <c r="B997" s="330">
        <v>2</v>
      </c>
      <c r="C997" s="298">
        <v>46162</v>
      </c>
      <c r="D997" s="299" t="s">
        <v>296</v>
      </c>
      <c r="E997" s="522">
        <v>11.18</v>
      </c>
      <c r="F997" s="522"/>
      <c r="G997" s="333">
        <f t="shared" si="30"/>
        <v>2720.8399999999856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25">
      <c r="A998" s="329" t="s">
        <v>289</v>
      </c>
      <c r="B998" s="330">
        <v>2</v>
      </c>
      <c r="C998" s="298">
        <v>46162</v>
      </c>
      <c r="D998" s="299" t="s">
        <v>385</v>
      </c>
      <c r="E998" s="522">
        <v>14.38</v>
      </c>
      <c r="F998" s="522"/>
      <c r="G998" s="333">
        <f t="shared" si="30"/>
        <v>2732.0199999999854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25">
      <c r="A999" s="329" t="s">
        <v>294</v>
      </c>
      <c r="B999" s="330">
        <v>22</v>
      </c>
      <c r="C999" s="298">
        <v>46162</v>
      </c>
      <c r="D999" s="299" t="s">
        <v>323</v>
      </c>
      <c r="E999" s="522">
        <v>20.22</v>
      </c>
      <c r="F999" s="522"/>
      <c r="G999" s="333">
        <f t="shared" si="30"/>
        <v>2746.3999999999855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25">
      <c r="A1000" s="329" t="s">
        <v>289</v>
      </c>
      <c r="B1000" s="330">
        <v>5</v>
      </c>
      <c r="C1000" s="298">
        <v>46162</v>
      </c>
      <c r="D1000" s="299" t="s">
        <v>870</v>
      </c>
      <c r="E1000" s="522">
        <v>30</v>
      </c>
      <c r="F1000" s="522"/>
      <c r="G1000" s="333">
        <f t="shared" ref="G1000:G1014" si="31">G1001-E1000+F1000</f>
        <v>2766.6199999999853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25">
      <c r="A1001" s="329" t="s">
        <v>289</v>
      </c>
      <c r="B1001" s="330">
        <v>2</v>
      </c>
      <c r="C1001" s="298">
        <v>46162</v>
      </c>
      <c r="D1001" s="299" t="s">
        <v>872</v>
      </c>
      <c r="E1001" s="522">
        <v>46.72</v>
      </c>
      <c r="F1001" s="522"/>
      <c r="G1001" s="333">
        <f t="shared" si="31"/>
        <v>2796.6199999999853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25">
      <c r="A1002" s="329" t="s">
        <v>289</v>
      </c>
      <c r="B1002" s="330">
        <v>4</v>
      </c>
      <c r="C1002" s="298">
        <v>46162</v>
      </c>
      <c r="D1002" s="299" t="s">
        <v>310</v>
      </c>
      <c r="E1002" s="522">
        <v>56.51</v>
      </c>
      <c r="F1002" s="522"/>
      <c r="G1002" s="333">
        <f t="shared" si="31"/>
        <v>2843.3399999999851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25">
      <c r="A1003" s="329" t="s">
        <v>289</v>
      </c>
      <c r="B1003" s="330">
        <v>6</v>
      </c>
      <c r="C1003" s="298">
        <v>46161</v>
      </c>
      <c r="D1003" s="299" t="s">
        <v>869</v>
      </c>
      <c r="E1003" s="522">
        <v>63.99</v>
      </c>
      <c r="F1003" s="522"/>
      <c r="G1003" s="333">
        <f t="shared" si="31"/>
        <v>2899.8499999999854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25">
      <c r="A1004" s="329" t="s">
        <v>289</v>
      </c>
      <c r="B1004" s="330">
        <v>4</v>
      </c>
      <c r="C1004" s="298">
        <v>46161</v>
      </c>
      <c r="D1004" s="299" t="s">
        <v>296</v>
      </c>
      <c r="E1004" s="522">
        <v>43.46</v>
      </c>
      <c r="F1004" s="522"/>
      <c r="G1004" s="333">
        <f t="shared" si="31"/>
        <v>2963.8399999999851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25">
      <c r="A1005" s="329" t="s">
        <v>289</v>
      </c>
      <c r="B1005" s="330">
        <v>3</v>
      </c>
      <c r="C1005" s="298">
        <v>46161</v>
      </c>
      <c r="D1005" s="299" t="s">
        <v>296</v>
      </c>
      <c r="E1005" s="522">
        <v>8.7200000000000006</v>
      </c>
      <c r="F1005" s="522"/>
      <c r="G1005" s="333">
        <f t="shared" si="31"/>
        <v>3007.2999999999852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25">
      <c r="A1006" s="329" t="s">
        <v>289</v>
      </c>
      <c r="B1006" s="330">
        <v>2</v>
      </c>
      <c r="C1006" s="298">
        <v>46161</v>
      </c>
      <c r="D1006" s="299" t="s">
        <v>301</v>
      </c>
      <c r="E1006" s="522">
        <v>30.9</v>
      </c>
      <c r="F1006" s="522"/>
      <c r="G1006" s="333">
        <f t="shared" si="31"/>
        <v>3016.019999999985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25">
      <c r="A1007" s="329" t="s">
        <v>294</v>
      </c>
      <c r="B1007" s="330">
        <v>22</v>
      </c>
      <c r="C1007" s="298">
        <v>46161</v>
      </c>
      <c r="D1007" s="299" t="s">
        <v>328</v>
      </c>
      <c r="E1007" s="522">
        <v>7.46</v>
      </c>
      <c r="F1007" s="522"/>
      <c r="G1007" s="333">
        <f t="shared" si="31"/>
        <v>3046.9199999999851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25">
      <c r="A1008" s="329" t="s">
        <v>289</v>
      </c>
      <c r="B1008" s="330">
        <v>2</v>
      </c>
      <c r="C1008" s="298">
        <v>46161</v>
      </c>
      <c r="D1008" s="299" t="s">
        <v>867</v>
      </c>
      <c r="E1008" s="522">
        <v>31.05</v>
      </c>
      <c r="F1008" s="522"/>
      <c r="G1008" s="333">
        <f t="shared" si="31"/>
        <v>3054.3799999999851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25">
      <c r="A1009" s="329" t="s">
        <v>289</v>
      </c>
      <c r="B1009" s="330">
        <v>2</v>
      </c>
      <c r="C1009" s="298">
        <v>46161</v>
      </c>
      <c r="D1009" s="299" t="s">
        <v>868</v>
      </c>
      <c r="E1009" s="522">
        <v>54.41</v>
      </c>
      <c r="F1009" s="522"/>
      <c r="G1009" s="333">
        <f t="shared" si="31"/>
        <v>3085.4299999999853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25">
      <c r="A1010" s="329" t="s">
        <v>289</v>
      </c>
      <c r="B1010" s="330">
        <v>8</v>
      </c>
      <c r="C1010" s="298">
        <v>46161</v>
      </c>
      <c r="D1010" s="299" t="s">
        <v>873</v>
      </c>
      <c r="E1010" s="522">
        <v>20.49</v>
      </c>
      <c r="F1010" s="522"/>
      <c r="G1010" s="333">
        <f t="shared" si="31"/>
        <v>3139.8399999999851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25">
      <c r="A1011" s="329" t="s">
        <v>294</v>
      </c>
      <c r="B1011" s="330">
        <v>22</v>
      </c>
      <c r="C1011" s="298">
        <v>46160</v>
      </c>
      <c r="D1011" s="299" t="s">
        <v>400</v>
      </c>
      <c r="E1011" s="522">
        <v>13.84</v>
      </c>
      <c r="F1011" s="522"/>
      <c r="G1011" s="333">
        <f t="shared" si="31"/>
        <v>3160.3299999999849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25">
      <c r="A1012" s="329" t="s">
        <v>287</v>
      </c>
      <c r="B1012" s="330" t="s">
        <v>287</v>
      </c>
      <c r="C1012" s="298">
        <v>46160</v>
      </c>
      <c r="D1012" s="299" t="s">
        <v>874</v>
      </c>
      <c r="E1012" s="522">
        <v>138.44</v>
      </c>
      <c r="F1012" s="522">
        <v>138.44</v>
      </c>
      <c r="G1012" s="333">
        <f t="shared" si="31"/>
        <v>3174.1699999999851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25">
      <c r="A1013" s="329" t="s">
        <v>289</v>
      </c>
      <c r="B1013" s="330">
        <v>2</v>
      </c>
      <c r="C1013" s="298">
        <v>46160</v>
      </c>
      <c r="D1013" s="299" t="s">
        <v>352</v>
      </c>
      <c r="E1013" s="522">
        <v>25.48</v>
      </c>
      <c r="F1013" s="522"/>
      <c r="G1013" s="333">
        <f t="shared" si="31"/>
        <v>3174.1699999999851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25">
      <c r="A1014" s="329" t="s">
        <v>294</v>
      </c>
      <c r="B1014" s="330">
        <v>17</v>
      </c>
      <c r="C1014" s="298">
        <v>46160</v>
      </c>
      <c r="D1014" s="299" t="s">
        <v>188</v>
      </c>
      <c r="E1014" s="522">
        <v>42.65</v>
      </c>
      <c r="F1014" s="522"/>
      <c r="G1014" s="333">
        <f t="shared" si="31"/>
        <v>3199.6499999999851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25">
      <c r="A1015" s="329" t="s">
        <v>294</v>
      </c>
      <c r="B1015" s="330">
        <v>15</v>
      </c>
      <c r="C1015" s="298">
        <v>46160</v>
      </c>
      <c r="D1015" s="299" t="s">
        <v>185</v>
      </c>
      <c r="E1015" s="522">
        <v>101.37</v>
      </c>
      <c r="F1015" s="522"/>
      <c r="G1015" s="333">
        <f t="shared" ref="G1015:G1095" si="32">G1016-E1015+F1015</f>
        <v>3242.2999999999852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25">
      <c r="A1016" s="329" t="s">
        <v>335</v>
      </c>
      <c r="B1016" s="330" t="s">
        <v>335</v>
      </c>
      <c r="C1016" s="298">
        <v>46160</v>
      </c>
      <c r="D1016" s="299" t="s">
        <v>185</v>
      </c>
      <c r="E1016" s="522">
        <v>93.13</v>
      </c>
      <c r="F1016" s="522"/>
      <c r="G1016" s="333">
        <f t="shared" si="32"/>
        <v>3343.6699999999851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25">
      <c r="A1017" s="329" t="s">
        <v>294</v>
      </c>
      <c r="B1017" s="330">
        <v>11</v>
      </c>
      <c r="C1017" s="298">
        <v>46160</v>
      </c>
      <c r="D1017" s="299" t="s">
        <v>178</v>
      </c>
      <c r="E1017" s="522">
        <v>267.68</v>
      </c>
      <c r="F1017" s="522"/>
      <c r="G1017" s="333">
        <f t="shared" si="32"/>
        <v>3436.7999999999852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25">
      <c r="A1018" s="329" t="s">
        <v>294</v>
      </c>
      <c r="B1018" s="330">
        <v>23</v>
      </c>
      <c r="C1018" s="298">
        <v>46160</v>
      </c>
      <c r="D1018" s="299" t="s">
        <v>63</v>
      </c>
      <c r="E1018" s="522">
        <v>529.46</v>
      </c>
      <c r="F1018" s="522"/>
      <c r="G1018" s="333">
        <f t="shared" si="32"/>
        <v>3704.479999999985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25">
      <c r="A1019" s="329" t="s">
        <v>289</v>
      </c>
      <c r="B1019" s="330">
        <v>1</v>
      </c>
      <c r="C1019" s="298">
        <v>46159</v>
      </c>
      <c r="D1019" s="299" t="s">
        <v>311</v>
      </c>
      <c r="E1019" s="522">
        <v>148.25</v>
      </c>
      <c r="F1019" s="522"/>
      <c r="G1019" s="333">
        <f t="shared" si="32"/>
        <v>4233.939999999985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25">
      <c r="A1020" s="329" t="s">
        <v>289</v>
      </c>
      <c r="B1020" s="330">
        <v>1</v>
      </c>
      <c r="C1020" s="298">
        <v>46159</v>
      </c>
      <c r="D1020" s="299" t="s">
        <v>306</v>
      </c>
      <c r="E1020" s="522">
        <v>90.2</v>
      </c>
      <c r="F1020" s="522"/>
      <c r="G1020" s="333">
        <f t="shared" si="32"/>
        <v>4382.189999999985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25">
      <c r="A1021" s="329" t="s">
        <v>294</v>
      </c>
      <c r="B1021" s="330">
        <v>21</v>
      </c>
      <c r="C1021" s="298">
        <v>46159</v>
      </c>
      <c r="D1021" s="299" t="s">
        <v>194</v>
      </c>
      <c r="E1021" s="522">
        <v>81</v>
      </c>
      <c r="F1021" s="522"/>
      <c r="G1021" s="333">
        <f t="shared" si="32"/>
        <v>4472.3899999999849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25">
      <c r="A1022" s="329" t="s">
        <v>289</v>
      </c>
      <c r="B1022" s="330">
        <v>6</v>
      </c>
      <c r="C1022" s="298">
        <v>46159</v>
      </c>
      <c r="D1022" s="299" t="s">
        <v>300</v>
      </c>
      <c r="E1022" s="522">
        <v>38.33</v>
      </c>
      <c r="F1022" s="522"/>
      <c r="G1022" s="333">
        <f t="shared" si="32"/>
        <v>4553.3899999999849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25">
      <c r="A1023" s="329" t="s">
        <v>294</v>
      </c>
      <c r="B1023" s="330">
        <v>42</v>
      </c>
      <c r="C1023" s="298">
        <v>46159</v>
      </c>
      <c r="D1023" s="299" t="s">
        <v>333</v>
      </c>
      <c r="E1023" s="522">
        <v>29.8</v>
      </c>
      <c r="F1023" s="522"/>
      <c r="G1023" s="333">
        <f t="shared" si="32"/>
        <v>4591.7199999999848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25">
      <c r="A1024" s="329" t="s">
        <v>294</v>
      </c>
      <c r="B1024" s="330">
        <v>43</v>
      </c>
      <c r="C1024" s="298">
        <v>46159</v>
      </c>
      <c r="D1024" s="299" t="s">
        <v>333</v>
      </c>
      <c r="E1024" s="522">
        <v>22.35</v>
      </c>
      <c r="F1024" s="522"/>
      <c r="G1024" s="333">
        <f t="shared" si="32"/>
        <v>4621.519999999985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25">
      <c r="A1025" s="329" t="s">
        <v>289</v>
      </c>
      <c r="B1025" s="330">
        <v>8</v>
      </c>
      <c r="C1025" s="298">
        <v>46159</v>
      </c>
      <c r="D1025" s="299" t="s">
        <v>319</v>
      </c>
      <c r="E1025" s="522">
        <v>50.75</v>
      </c>
      <c r="F1025" s="522"/>
      <c r="G1025" s="333">
        <f t="shared" si="32"/>
        <v>4643.8699999999853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25">
      <c r="A1026" s="329" t="s">
        <v>289</v>
      </c>
      <c r="B1026" s="330">
        <v>5</v>
      </c>
      <c r="C1026" s="298">
        <v>46158</v>
      </c>
      <c r="D1026" s="299" t="s">
        <v>339</v>
      </c>
      <c r="E1026" s="522">
        <v>21.3</v>
      </c>
      <c r="F1026" s="522"/>
      <c r="G1026" s="333">
        <f t="shared" si="32"/>
        <v>4694.6199999999853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25">
      <c r="A1027" s="329" t="s">
        <v>289</v>
      </c>
      <c r="B1027" s="330">
        <v>8</v>
      </c>
      <c r="C1027" s="298">
        <v>46158</v>
      </c>
      <c r="D1027" s="299" t="s">
        <v>319</v>
      </c>
      <c r="E1027" s="522">
        <v>41.46</v>
      </c>
      <c r="F1027" s="522"/>
      <c r="G1027" s="333">
        <f t="shared" si="32"/>
        <v>4715.9199999999855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25">
      <c r="A1028" s="329" t="s">
        <v>287</v>
      </c>
      <c r="B1028" s="330" t="s">
        <v>287</v>
      </c>
      <c r="C1028" s="298">
        <v>46158</v>
      </c>
      <c r="D1028" s="299" t="s">
        <v>847</v>
      </c>
      <c r="E1028" s="522">
        <v>95.85</v>
      </c>
      <c r="F1028" s="522">
        <v>95.85</v>
      </c>
      <c r="G1028" s="333">
        <f t="shared" si="32"/>
        <v>4757.3799999999856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25">
      <c r="A1029" s="329" t="s">
        <v>287</v>
      </c>
      <c r="B1029" s="330" t="s">
        <v>287</v>
      </c>
      <c r="C1029" s="298">
        <v>46158</v>
      </c>
      <c r="D1029" s="299" t="s">
        <v>845</v>
      </c>
      <c r="E1029" s="522">
        <v>87.13</v>
      </c>
      <c r="F1029" s="522">
        <v>87.13</v>
      </c>
      <c r="G1029" s="333">
        <f t="shared" si="32"/>
        <v>4757.3799999999856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25">
      <c r="A1030" s="329" t="s">
        <v>289</v>
      </c>
      <c r="B1030" s="330">
        <v>4</v>
      </c>
      <c r="C1030" s="298">
        <v>46158</v>
      </c>
      <c r="D1030" s="299" t="s">
        <v>310</v>
      </c>
      <c r="E1030" s="522">
        <v>48.15</v>
      </c>
      <c r="F1030" s="522"/>
      <c r="G1030" s="333">
        <f t="shared" si="32"/>
        <v>4757.3799999999856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25">
      <c r="A1031" s="329" t="s">
        <v>289</v>
      </c>
      <c r="B1031" s="330">
        <v>8</v>
      </c>
      <c r="C1031" s="298">
        <v>46158</v>
      </c>
      <c r="D1031" s="299" t="s">
        <v>308</v>
      </c>
      <c r="E1031" s="522">
        <v>75.069999999999993</v>
      </c>
      <c r="F1031" s="522"/>
      <c r="G1031" s="333">
        <f t="shared" si="32"/>
        <v>4805.5299999999852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25">
      <c r="A1032" s="329" t="s">
        <v>289</v>
      </c>
      <c r="B1032" s="330">
        <v>2</v>
      </c>
      <c r="C1032" s="298">
        <v>46158</v>
      </c>
      <c r="D1032" s="299" t="s">
        <v>308</v>
      </c>
      <c r="E1032" s="522">
        <v>75</v>
      </c>
      <c r="F1032" s="522"/>
      <c r="G1032" s="333">
        <f t="shared" si="32"/>
        <v>4880.5999999999849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25">
      <c r="A1033" s="329" t="s">
        <v>289</v>
      </c>
      <c r="B1033" s="330">
        <v>3</v>
      </c>
      <c r="C1033" s="298">
        <v>46158</v>
      </c>
      <c r="D1033" s="299" t="s">
        <v>347</v>
      </c>
      <c r="E1033" s="522">
        <v>8.3800000000000008</v>
      </c>
      <c r="F1033" s="522"/>
      <c r="G1033" s="333">
        <f t="shared" si="32"/>
        <v>4955.5999999999849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25">
      <c r="A1034" s="329" t="s">
        <v>289</v>
      </c>
      <c r="B1034" s="330">
        <v>8</v>
      </c>
      <c r="C1034" s="298">
        <v>46157</v>
      </c>
      <c r="D1034" s="299" t="s">
        <v>319</v>
      </c>
      <c r="E1034" s="522">
        <v>63.55</v>
      </c>
      <c r="F1034" s="522"/>
      <c r="G1034" s="333">
        <f t="shared" si="32"/>
        <v>4963.979999999985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25">
      <c r="A1035" s="329" t="s">
        <v>289</v>
      </c>
      <c r="B1035" s="330">
        <v>4</v>
      </c>
      <c r="C1035" s="298">
        <v>46157</v>
      </c>
      <c r="D1035" s="299" t="s">
        <v>296</v>
      </c>
      <c r="E1035" s="522">
        <v>45.1</v>
      </c>
      <c r="F1035" s="522"/>
      <c r="G1035" s="333">
        <f t="shared" si="32"/>
        <v>5027.5299999999852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25">
      <c r="A1036" s="329" t="s">
        <v>289</v>
      </c>
      <c r="B1036" s="330">
        <v>2</v>
      </c>
      <c r="C1036" s="298">
        <v>46157</v>
      </c>
      <c r="D1036" s="299" t="s">
        <v>296</v>
      </c>
      <c r="E1036" s="522">
        <v>24.54</v>
      </c>
      <c r="F1036" s="522"/>
      <c r="G1036" s="333">
        <f t="shared" si="32"/>
        <v>5072.6299999999856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25">
      <c r="A1037" s="329" t="s">
        <v>289</v>
      </c>
      <c r="B1037" s="330">
        <v>2</v>
      </c>
      <c r="C1037" s="298">
        <v>46157</v>
      </c>
      <c r="D1037" s="299" t="s">
        <v>334</v>
      </c>
      <c r="E1037" s="522">
        <v>14.28</v>
      </c>
      <c r="F1037" s="522"/>
      <c r="G1037" s="333">
        <f t="shared" si="32"/>
        <v>5097.1699999999855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25">
      <c r="A1038" s="329" t="s">
        <v>287</v>
      </c>
      <c r="B1038" s="330" t="s">
        <v>287</v>
      </c>
      <c r="C1038" s="298">
        <v>46157</v>
      </c>
      <c r="D1038" s="299" t="s">
        <v>504</v>
      </c>
      <c r="E1038" s="522">
        <v>146.15</v>
      </c>
      <c r="F1038" s="522">
        <v>146.15</v>
      </c>
      <c r="G1038" s="333">
        <f t="shared" si="32"/>
        <v>5111.4499999999853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25">
      <c r="A1039" s="329" t="s">
        <v>289</v>
      </c>
      <c r="B1039" s="330">
        <v>2</v>
      </c>
      <c r="C1039" s="298">
        <v>46157</v>
      </c>
      <c r="D1039" s="299" t="s">
        <v>866</v>
      </c>
      <c r="E1039" s="522">
        <v>202.87</v>
      </c>
      <c r="F1039" s="522"/>
      <c r="G1039" s="333">
        <f>G1040-E1039+F1039</f>
        <v>5111.4499999999853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25">
      <c r="A1040" s="329" t="s">
        <v>289</v>
      </c>
      <c r="B1040" s="330">
        <v>6</v>
      </c>
      <c r="C1040" s="298">
        <v>46157</v>
      </c>
      <c r="D1040" s="299" t="s">
        <v>300</v>
      </c>
      <c r="E1040" s="522">
        <v>14.9</v>
      </c>
      <c r="F1040" s="522"/>
      <c r="G1040" s="333">
        <f t="shared" si="32"/>
        <v>5314.3199999999852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25">
      <c r="A1041" s="329" t="s">
        <v>291</v>
      </c>
      <c r="B1041" s="330">
        <v>38</v>
      </c>
      <c r="C1041" s="298">
        <v>46157</v>
      </c>
      <c r="D1041" s="299" t="s">
        <v>293</v>
      </c>
      <c r="E1041" s="522"/>
      <c r="F1041" s="522">
        <v>4597.82</v>
      </c>
      <c r="G1041" s="333">
        <f t="shared" si="32"/>
        <v>5329.2199999999848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25">
      <c r="A1042" s="329" t="s">
        <v>289</v>
      </c>
      <c r="B1042" s="330">
        <v>8</v>
      </c>
      <c r="C1042" s="298">
        <v>46156</v>
      </c>
      <c r="D1042" s="299" t="s">
        <v>865</v>
      </c>
      <c r="E1042" s="522">
        <v>34.96</v>
      </c>
      <c r="F1042" s="522"/>
      <c r="G1042" s="333">
        <f t="shared" si="32"/>
        <v>731.39999999998463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25">
      <c r="A1043" s="329" t="s">
        <v>289</v>
      </c>
      <c r="B1043" s="330">
        <v>2</v>
      </c>
      <c r="C1043" s="298">
        <v>46156</v>
      </c>
      <c r="D1043" s="299" t="s">
        <v>407</v>
      </c>
      <c r="E1043" s="522">
        <v>23.9</v>
      </c>
      <c r="F1043" s="522"/>
      <c r="G1043" s="333">
        <f t="shared" si="32"/>
        <v>766.35999999998467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25">
      <c r="A1044" s="329" t="s">
        <v>294</v>
      </c>
      <c r="B1044" s="330">
        <v>24</v>
      </c>
      <c r="C1044" s="298">
        <v>46156</v>
      </c>
      <c r="D1044" s="299" t="s">
        <v>858</v>
      </c>
      <c r="E1044" s="522">
        <v>109.92</v>
      </c>
      <c r="F1044" s="522"/>
      <c r="G1044" s="333">
        <f t="shared" si="32"/>
        <v>790.25999999998464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25">
      <c r="A1045" s="329" t="s">
        <v>289</v>
      </c>
      <c r="B1045" s="330">
        <v>2</v>
      </c>
      <c r="C1045" s="298">
        <v>46156</v>
      </c>
      <c r="D1045" s="299" t="s">
        <v>334</v>
      </c>
      <c r="E1045" s="522">
        <v>24.34</v>
      </c>
      <c r="F1045" s="522"/>
      <c r="G1045" s="333">
        <f t="shared" si="32"/>
        <v>900.1799999999846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25">
      <c r="A1046" s="329" t="s">
        <v>289</v>
      </c>
      <c r="B1046" s="330">
        <v>8</v>
      </c>
      <c r="C1046" s="298">
        <v>46156</v>
      </c>
      <c r="D1046" s="299" t="s">
        <v>844</v>
      </c>
      <c r="E1046" s="522">
        <v>24.89</v>
      </c>
      <c r="F1046" s="522"/>
      <c r="G1046" s="333">
        <f t="shared" si="32"/>
        <v>924.51999999998463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25">
      <c r="A1047" s="329" t="s">
        <v>289</v>
      </c>
      <c r="B1047" s="330">
        <v>5</v>
      </c>
      <c r="C1047" s="298">
        <v>46156</v>
      </c>
      <c r="D1047" s="299" t="s">
        <v>844</v>
      </c>
      <c r="E1047" s="522">
        <v>11.2</v>
      </c>
      <c r="F1047" s="522"/>
      <c r="G1047" s="333">
        <f t="shared" si="32"/>
        <v>949.40999999998462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25">
      <c r="A1048" s="329" t="s">
        <v>289</v>
      </c>
      <c r="B1048" s="330">
        <v>2</v>
      </c>
      <c r="C1048" s="298">
        <v>46156</v>
      </c>
      <c r="D1048" s="299" t="s">
        <v>324</v>
      </c>
      <c r="E1048" s="522">
        <v>22.04</v>
      </c>
      <c r="F1048" s="522"/>
      <c r="G1048" s="333">
        <f t="shared" si="32"/>
        <v>960.60999999998467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25">
      <c r="A1049" s="329" t="s">
        <v>291</v>
      </c>
      <c r="B1049" s="330">
        <v>39</v>
      </c>
      <c r="C1049" s="298">
        <v>46156</v>
      </c>
      <c r="D1049" s="299" t="s">
        <v>292</v>
      </c>
      <c r="E1049" s="522"/>
      <c r="F1049" s="522">
        <v>2763.78</v>
      </c>
      <c r="G1049" s="333">
        <f t="shared" si="32"/>
        <v>982.64999999998463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25">
      <c r="A1050" s="329" t="s">
        <v>291</v>
      </c>
      <c r="B1050" s="330">
        <v>41</v>
      </c>
      <c r="C1050" s="298">
        <v>46156</v>
      </c>
      <c r="D1050" s="299" t="s">
        <v>299</v>
      </c>
      <c r="E1050" s="522"/>
      <c r="F1050" s="522">
        <v>250</v>
      </c>
      <c r="G1050" s="333">
        <f t="shared" si="32"/>
        <v>-1781.1300000000156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25">
      <c r="A1051" s="329" t="s">
        <v>335</v>
      </c>
      <c r="B1051" s="330" t="s">
        <v>335</v>
      </c>
      <c r="C1051" s="298">
        <v>46156</v>
      </c>
      <c r="D1051" s="299" t="s">
        <v>458</v>
      </c>
      <c r="E1051" s="522"/>
      <c r="F1051" s="522">
        <v>100</v>
      </c>
      <c r="G1051" s="333">
        <f t="shared" si="32"/>
        <v>-2031.1300000000156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25">
      <c r="A1052" s="329" t="s">
        <v>289</v>
      </c>
      <c r="B1052" s="330">
        <v>6</v>
      </c>
      <c r="C1052" s="298">
        <v>46156</v>
      </c>
      <c r="D1052" s="299" t="s">
        <v>300</v>
      </c>
      <c r="E1052" s="522">
        <v>13.3</v>
      </c>
      <c r="F1052" s="522"/>
      <c r="G1052" s="333">
        <f t="shared" si="32"/>
        <v>-2131.1300000000156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25">
      <c r="A1053" s="329" t="s">
        <v>289</v>
      </c>
      <c r="B1053" s="330">
        <v>2</v>
      </c>
      <c r="C1053" s="298">
        <v>46155</v>
      </c>
      <c r="D1053" s="299" t="s">
        <v>296</v>
      </c>
      <c r="E1053" s="522">
        <v>14.67</v>
      </c>
      <c r="F1053" s="522"/>
      <c r="G1053" s="333">
        <f t="shared" si="32"/>
        <v>-2117.8300000000154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25">
      <c r="A1054" s="329" t="s">
        <v>289</v>
      </c>
      <c r="B1054" s="330">
        <v>8</v>
      </c>
      <c r="C1054" s="298">
        <v>46155</v>
      </c>
      <c r="D1054" s="299" t="s">
        <v>319</v>
      </c>
      <c r="E1054" s="522">
        <v>22.96</v>
      </c>
      <c r="F1054" s="522"/>
      <c r="G1054" s="333">
        <f t="shared" si="32"/>
        <v>-2103.1600000000153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25">
      <c r="A1055" s="329" t="s">
        <v>287</v>
      </c>
      <c r="B1055" s="330" t="s">
        <v>287</v>
      </c>
      <c r="C1055" s="298">
        <v>46155</v>
      </c>
      <c r="D1055" s="299" t="s">
        <v>853</v>
      </c>
      <c r="E1055" s="522">
        <v>100</v>
      </c>
      <c r="F1055" s="522">
        <v>100</v>
      </c>
      <c r="G1055" s="333">
        <f t="shared" si="32"/>
        <v>-2080.2000000000153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25">
      <c r="A1056" s="329" t="s">
        <v>289</v>
      </c>
      <c r="B1056" s="330">
        <v>4</v>
      </c>
      <c r="C1056" s="298">
        <v>46154</v>
      </c>
      <c r="D1056" s="299" t="s">
        <v>453</v>
      </c>
      <c r="E1056" s="522">
        <v>43.14</v>
      </c>
      <c r="F1056" s="522"/>
      <c r="G1056" s="333">
        <f t="shared" si="32"/>
        <v>-2080.2000000000153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25">
      <c r="A1057" s="329" t="s">
        <v>289</v>
      </c>
      <c r="B1057" s="330">
        <v>3</v>
      </c>
      <c r="C1057" s="298">
        <v>46154</v>
      </c>
      <c r="D1057" s="299" t="s">
        <v>453</v>
      </c>
      <c r="E1057" s="522">
        <v>7.29</v>
      </c>
      <c r="F1057" s="522"/>
      <c r="G1057" s="333">
        <f t="shared" si="32"/>
        <v>-2037.0600000000154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25">
      <c r="A1058" s="329" t="s">
        <v>294</v>
      </c>
      <c r="B1058" s="330">
        <v>19</v>
      </c>
      <c r="C1058" s="298">
        <v>46154</v>
      </c>
      <c r="D1058" s="299" t="s">
        <v>191</v>
      </c>
      <c r="E1058" s="522">
        <v>200</v>
      </c>
      <c r="F1058" s="522"/>
      <c r="G1058" s="333">
        <f t="shared" si="32"/>
        <v>-2029.7700000000154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25">
      <c r="A1059" s="329" t="s">
        <v>289</v>
      </c>
      <c r="B1059" s="330">
        <v>6</v>
      </c>
      <c r="C1059" s="298">
        <v>46154</v>
      </c>
      <c r="D1059" s="299" t="s">
        <v>445</v>
      </c>
      <c r="E1059" s="522">
        <v>-0.06</v>
      </c>
      <c r="F1059" s="522"/>
      <c r="G1059" s="333">
        <f t="shared" si="32"/>
        <v>-1829.7700000000154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25">
      <c r="A1060" s="329" t="s">
        <v>289</v>
      </c>
      <c r="B1060" s="330">
        <v>2</v>
      </c>
      <c r="C1060" s="298">
        <v>46154</v>
      </c>
      <c r="D1060" s="299" t="s">
        <v>301</v>
      </c>
      <c r="E1060" s="522">
        <v>21.55</v>
      </c>
      <c r="F1060" s="522"/>
      <c r="G1060" s="333">
        <f t="shared" si="32"/>
        <v>-1829.8300000000154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25">
      <c r="A1061" s="329" t="s">
        <v>289</v>
      </c>
      <c r="B1061" s="330">
        <v>3</v>
      </c>
      <c r="C1061" s="298">
        <v>46153</v>
      </c>
      <c r="D1061" s="299" t="s">
        <v>296</v>
      </c>
      <c r="E1061" s="522">
        <v>4.79</v>
      </c>
      <c r="F1061" s="522"/>
      <c r="G1061" s="333">
        <f t="shared" si="32"/>
        <v>-1808.2800000000154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25">
      <c r="A1062" s="329" t="s">
        <v>289</v>
      </c>
      <c r="B1062" s="330">
        <v>4</v>
      </c>
      <c r="C1062" s="298">
        <v>46153</v>
      </c>
      <c r="D1062" s="299" t="s">
        <v>296</v>
      </c>
      <c r="E1062" s="522">
        <v>66.59</v>
      </c>
      <c r="F1062" s="522"/>
      <c r="G1062" s="333">
        <f t="shared" si="32"/>
        <v>-1803.4900000000155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25">
      <c r="A1063" s="329" t="s">
        <v>287</v>
      </c>
      <c r="B1063" s="330" t="s">
        <v>287</v>
      </c>
      <c r="C1063" s="298">
        <v>46153</v>
      </c>
      <c r="D1063" s="299" t="s">
        <v>841</v>
      </c>
      <c r="E1063" s="522">
        <v>-51.06</v>
      </c>
      <c r="F1063" s="522">
        <v>-51.06</v>
      </c>
      <c r="G1063" s="333">
        <f t="shared" si="32"/>
        <v>-1736.9000000000156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25">
      <c r="A1064" s="329" t="s">
        <v>294</v>
      </c>
      <c r="B1064" s="330">
        <v>22</v>
      </c>
      <c r="C1064" s="298">
        <v>46153</v>
      </c>
      <c r="D1064" s="299" t="s">
        <v>351</v>
      </c>
      <c r="E1064" s="522">
        <v>21.29</v>
      </c>
      <c r="F1064" s="522"/>
      <c r="G1064" s="333">
        <f t="shared" si="32"/>
        <v>-1736.9000000000156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25">
      <c r="A1065" s="329" t="s">
        <v>289</v>
      </c>
      <c r="B1065" s="330">
        <v>8</v>
      </c>
      <c r="C1065" s="298">
        <v>46152</v>
      </c>
      <c r="D1065" s="299" t="s">
        <v>319</v>
      </c>
      <c r="E1065" s="522">
        <v>59.25</v>
      </c>
      <c r="F1065" s="522"/>
      <c r="G1065" s="333">
        <f t="shared" si="32"/>
        <v>-1715.6100000000156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25">
      <c r="A1066" s="329" t="s">
        <v>289</v>
      </c>
      <c r="B1066" s="330">
        <v>1</v>
      </c>
      <c r="C1066" s="298">
        <v>46152</v>
      </c>
      <c r="D1066" s="299" t="s">
        <v>304</v>
      </c>
      <c r="E1066" s="522">
        <v>145.94999999999999</v>
      </c>
      <c r="F1066" s="522"/>
      <c r="G1066" s="333">
        <f t="shared" si="32"/>
        <v>-1656.3600000000156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25">
      <c r="A1067" s="329" t="s">
        <v>289</v>
      </c>
      <c r="B1067" s="330">
        <v>1</v>
      </c>
      <c r="C1067" s="298">
        <v>46152</v>
      </c>
      <c r="D1067" s="299" t="s">
        <v>311</v>
      </c>
      <c r="E1067" s="522">
        <v>131.9</v>
      </c>
      <c r="F1067" s="522"/>
      <c r="G1067" s="333">
        <f t="shared" si="32"/>
        <v>-1510.4100000000155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25">
      <c r="A1068" s="329" t="s">
        <v>289</v>
      </c>
      <c r="B1068" s="330">
        <v>2</v>
      </c>
      <c r="C1068" s="298">
        <v>46152</v>
      </c>
      <c r="D1068" s="299" t="s">
        <v>848</v>
      </c>
      <c r="E1068" s="522">
        <v>96.46</v>
      </c>
      <c r="F1068" s="522"/>
      <c r="G1068" s="333">
        <f t="shared" si="32"/>
        <v>-1378.5100000000155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25">
      <c r="A1069" s="329" t="s">
        <v>289</v>
      </c>
      <c r="B1069" s="330">
        <v>7</v>
      </c>
      <c r="C1069" s="298">
        <v>46152</v>
      </c>
      <c r="D1069" s="299" t="s">
        <v>849</v>
      </c>
      <c r="E1069" s="522">
        <v>162</v>
      </c>
      <c r="F1069" s="522"/>
      <c r="G1069" s="333">
        <f t="shared" si="32"/>
        <v>-1282.0500000000154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25">
      <c r="A1070" s="329" t="s">
        <v>289</v>
      </c>
      <c r="B1070" s="330">
        <v>3</v>
      </c>
      <c r="C1070" s="298">
        <v>46152</v>
      </c>
      <c r="D1070" s="299" t="s">
        <v>347</v>
      </c>
      <c r="E1070" s="522">
        <v>25</v>
      </c>
      <c r="F1070" s="522"/>
      <c r="G1070" s="333">
        <f t="shared" si="32"/>
        <v>-1120.0500000000154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25">
      <c r="A1071" s="329" t="s">
        <v>289</v>
      </c>
      <c r="B1071" s="330">
        <v>2</v>
      </c>
      <c r="C1071" s="298">
        <v>46151</v>
      </c>
      <c r="D1071" s="299" t="s">
        <v>850</v>
      </c>
      <c r="E1071" s="522">
        <v>35.83</v>
      </c>
      <c r="F1071" s="522"/>
      <c r="G1071" s="333">
        <f t="shared" si="32"/>
        <v>-1095.0500000000154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25">
      <c r="A1072" s="329" t="s">
        <v>289</v>
      </c>
      <c r="B1072" s="330">
        <v>4</v>
      </c>
      <c r="C1072" s="298">
        <v>46151</v>
      </c>
      <c r="D1072" s="299" t="s">
        <v>310</v>
      </c>
      <c r="E1072" s="522">
        <v>50.58</v>
      </c>
      <c r="F1072" s="522"/>
      <c r="G1072" s="333">
        <f t="shared" si="32"/>
        <v>-1059.2200000000155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25">
      <c r="A1073" s="329" t="s">
        <v>289</v>
      </c>
      <c r="B1073" s="330">
        <v>2</v>
      </c>
      <c r="C1073" s="298">
        <v>46151</v>
      </c>
      <c r="D1073" s="299" t="s">
        <v>851</v>
      </c>
      <c r="E1073" s="522">
        <v>20.65</v>
      </c>
      <c r="F1073" s="522"/>
      <c r="G1073" s="333">
        <f t="shared" si="32"/>
        <v>-1008.6400000000156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25">
      <c r="A1074" s="329" t="s">
        <v>289</v>
      </c>
      <c r="B1074" s="330">
        <v>8</v>
      </c>
      <c r="C1074" s="298">
        <v>46151</v>
      </c>
      <c r="D1074" s="299" t="s">
        <v>319</v>
      </c>
      <c r="E1074" s="522">
        <v>38.770000000000003</v>
      </c>
      <c r="F1074" s="522"/>
      <c r="G1074" s="333">
        <f t="shared" si="32"/>
        <v>-987.99000000001558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25">
      <c r="A1075" s="329" t="s">
        <v>287</v>
      </c>
      <c r="B1075" s="330" t="s">
        <v>287</v>
      </c>
      <c r="C1075" s="298">
        <v>46151</v>
      </c>
      <c r="D1075" s="299" t="s">
        <v>841</v>
      </c>
      <c r="E1075" s="522">
        <v>383.63</v>
      </c>
      <c r="F1075" s="522">
        <v>383.63</v>
      </c>
      <c r="G1075" s="333">
        <f t="shared" si="32"/>
        <v>-949.2200000000156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25">
      <c r="A1076" s="329" t="s">
        <v>289</v>
      </c>
      <c r="B1076" s="330">
        <v>5</v>
      </c>
      <c r="C1076" s="298">
        <v>46151</v>
      </c>
      <c r="D1076" s="299" t="s">
        <v>852</v>
      </c>
      <c r="E1076" s="522">
        <v>10.68</v>
      </c>
      <c r="F1076" s="522"/>
      <c r="G1076" s="333">
        <f t="shared" si="32"/>
        <v>-949.2200000000156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25">
      <c r="A1077" s="329" t="s">
        <v>289</v>
      </c>
      <c r="B1077" s="330">
        <v>3</v>
      </c>
      <c r="C1077" s="298">
        <v>46151</v>
      </c>
      <c r="D1077" s="299" t="s">
        <v>347</v>
      </c>
      <c r="E1077" s="522">
        <v>9.35</v>
      </c>
      <c r="F1077" s="522"/>
      <c r="G1077" s="333">
        <f t="shared" si="32"/>
        <v>-938.54000000001565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25">
      <c r="A1078" s="329" t="s">
        <v>287</v>
      </c>
      <c r="B1078" s="330" t="s">
        <v>287</v>
      </c>
      <c r="C1078" s="298">
        <v>46151</v>
      </c>
      <c r="D1078" s="299" t="s">
        <v>331</v>
      </c>
      <c r="E1078" s="522">
        <v>-150.9</v>
      </c>
      <c r="F1078" s="522">
        <v>-150.9</v>
      </c>
      <c r="G1078" s="333">
        <f t="shared" si="32"/>
        <v>-929.19000000001563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25">
      <c r="A1079" s="329" t="s">
        <v>287</v>
      </c>
      <c r="B1079" s="330" t="s">
        <v>287</v>
      </c>
      <c r="C1079" s="298">
        <v>46151</v>
      </c>
      <c r="D1079" s="299" t="s">
        <v>845</v>
      </c>
      <c r="E1079" s="522">
        <v>557.9</v>
      </c>
      <c r="F1079" s="522">
        <v>557.9</v>
      </c>
      <c r="G1079" s="333">
        <f t="shared" si="32"/>
        <v>-929.19000000001563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25">
      <c r="A1080" s="329" t="s">
        <v>294</v>
      </c>
      <c r="B1080" s="330">
        <v>18</v>
      </c>
      <c r="C1080" s="298">
        <v>46150</v>
      </c>
      <c r="D1080" s="299" t="s">
        <v>360</v>
      </c>
      <c r="E1080" s="522">
        <v>400</v>
      </c>
      <c r="F1080" s="522"/>
      <c r="G1080" s="333">
        <f t="shared" si="32"/>
        <v>-929.19000000001574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25">
      <c r="A1081" s="329" t="s">
        <v>287</v>
      </c>
      <c r="B1081" s="330" t="s">
        <v>287</v>
      </c>
      <c r="C1081" s="298">
        <v>46150</v>
      </c>
      <c r="D1081" s="299" t="s">
        <v>840</v>
      </c>
      <c r="E1081" s="522">
        <v>200</v>
      </c>
      <c r="F1081" s="522">
        <v>200</v>
      </c>
      <c r="G1081" s="333">
        <f t="shared" si="32"/>
        <v>-529.19000000001574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25">
      <c r="A1082" s="329" t="s">
        <v>289</v>
      </c>
      <c r="B1082" s="330">
        <v>2</v>
      </c>
      <c r="C1082" s="298">
        <v>46150</v>
      </c>
      <c r="D1082" s="299" t="s">
        <v>471</v>
      </c>
      <c r="E1082" s="522">
        <v>52.78</v>
      </c>
      <c r="F1082" s="522"/>
      <c r="G1082" s="333">
        <f t="shared" si="32"/>
        <v>-529.19000000001574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25">
      <c r="A1083" s="329" t="s">
        <v>287</v>
      </c>
      <c r="B1083" s="330" t="s">
        <v>287</v>
      </c>
      <c r="C1083" s="298">
        <v>46150</v>
      </c>
      <c r="D1083" s="299" t="s">
        <v>846</v>
      </c>
      <c r="E1083" s="522">
        <v>137.07</v>
      </c>
      <c r="F1083" s="522">
        <v>137.07</v>
      </c>
      <c r="G1083" s="333">
        <f t="shared" si="32"/>
        <v>-476.41000000001571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25">
      <c r="A1084" s="329" t="s">
        <v>289</v>
      </c>
      <c r="B1084" s="330">
        <v>2</v>
      </c>
      <c r="C1084" s="298">
        <v>46150</v>
      </c>
      <c r="D1084" s="299" t="s">
        <v>357</v>
      </c>
      <c r="E1084" s="522">
        <v>17.440000000000001</v>
      </c>
      <c r="F1084" s="522"/>
      <c r="G1084" s="333">
        <f t="shared" si="32"/>
        <v>-476.41000000001566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25">
      <c r="A1085" s="329" t="s">
        <v>287</v>
      </c>
      <c r="B1085" s="330" t="s">
        <v>287</v>
      </c>
      <c r="C1085" s="298">
        <v>46150</v>
      </c>
      <c r="D1085" s="299" t="s">
        <v>847</v>
      </c>
      <c r="E1085" s="522">
        <v>359.81</v>
      </c>
      <c r="F1085" s="522">
        <v>359.81</v>
      </c>
      <c r="G1085" s="333">
        <f t="shared" si="32"/>
        <v>-458.97000000001566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25">
      <c r="A1086" s="329" t="s">
        <v>289</v>
      </c>
      <c r="B1086" s="330">
        <v>8</v>
      </c>
      <c r="C1086" s="298">
        <v>46149</v>
      </c>
      <c r="D1086" s="299" t="s">
        <v>844</v>
      </c>
      <c r="E1086" s="522">
        <v>23.7</v>
      </c>
      <c r="F1086" s="522"/>
      <c r="G1086" s="333">
        <f t="shared" si="32"/>
        <v>-458.97000000001566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25">
      <c r="A1087" s="329" t="s">
        <v>289</v>
      </c>
      <c r="B1087" s="330">
        <v>2</v>
      </c>
      <c r="C1087" s="298">
        <v>46149</v>
      </c>
      <c r="D1087" s="299" t="s">
        <v>370</v>
      </c>
      <c r="E1087" s="522">
        <v>13.43</v>
      </c>
      <c r="F1087" s="522"/>
      <c r="G1087" s="333">
        <f t="shared" si="32"/>
        <v>-435.27000000001567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25">
      <c r="A1088" s="329" t="s">
        <v>294</v>
      </c>
      <c r="B1088" s="330">
        <v>13</v>
      </c>
      <c r="C1088" s="298">
        <v>46149</v>
      </c>
      <c r="D1088" s="299" t="s">
        <v>182</v>
      </c>
      <c r="E1088" s="522">
        <v>122.18</v>
      </c>
      <c r="F1088" s="522"/>
      <c r="G1088" s="333">
        <f t="shared" si="32"/>
        <v>-421.84000000001566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25">
      <c r="A1089" s="329" t="s">
        <v>335</v>
      </c>
      <c r="B1089" s="330" t="s">
        <v>335</v>
      </c>
      <c r="C1089" s="298">
        <v>46149</v>
      </c>
      <c r="D1089" s="299" t="s">
        <v>182</v>
      </c>
      <c r="E1089" s="522">
        <v>43.62</v>
      </c>
      <c r="F1089" s="522"/>
      <c r="G1089" s="333">
        <f t="shared" si="32"/>
        <v>-299.66000000001566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25">
      <c r="A1090" s="329" t="s">
        <v>294</v>
      </c>
      <c r="B1090" s="330">
        <v>9</v>
      </c>
      <c r="C1090" s="298">
        <v>46149</v>
      </c>
      <c r="D1090" s="299" t="s">
        <v>58</v>
      </c>
      <c r="E1090" s="522">
        <v>1231.68</v>
      </c>
      <c r="F1090" s="522"/>
      <c r="G1090" s="333">
        <f t="shared" si="32"/>
        <v>-256.04000000001565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25">
      <c r="A1091" s="329" t="s">
        <v>289</v>
      </c>
      <c r="B1091" s="330">
        <v>3</v>
      </c>
      <c r="C1091" s="298">
        <v>46149</v>
      </c>
      <c r="D1091" s="299" t="s">
        <v>309</v>
      </c>
      <c r="E1091" s="522">
        <v>4.49</v>
      </c>
      <c r="F1091" s="522"/>
      <c r="G1091" s="333">
        <f t="shared" si="32"/>
        <v>975.63999999998441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25">
      <c r="A1092" s="329" t="s">
        <v>289</v>
      </c>
      <c r="B1092" s="330">
        <v>5</v>
      </c>
      <c r="C1092" s="298">
        <v>46149</v>
      </c>
      <c r="D1092" s="299" t="s">
        <v>844</v>
      </c>
      <c r="E1092" s="522">
        <v>19.2</v>
      </c>
      <c r="F1092" s="522"/>
      <c r="G1092" s="333">
        <f t="shared" si="32"/>
        <v>980.12999999998442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25">
      <c r="A1093" s="329" t="s">
        <v>289</v>
      </c>
      <c r="B1093" s="330">
        <v>8</v>
      </c>
      <c r="C1093" s="298">
        <v>46149</v>
      </c>
      <c r="D1093" s="299" t="s">
        <v>844</v>
      </c>
      <c r="E1093" s="522">
        <v>35</v>
      </c>
      <c r="F1093" s="522"/>
      <c r="G1093" s="333">
        <f t="shared" si="32"/>
        <v>999.32999999998447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25">
      <c r="A1094" s="329" t="s">
        <v>289</v>
      </c>
      <c r="B1094" s="330">
        <v>8</v>
      </c>
      <c r="C1094" s="298">
        <v>46149</v>
      </c>
      <c r="D1094" s="299" t="s">
        <v>319</v>
      </c>
      <c r="E1094" s="522">
        <v>15.93</v>
      </c>
      <c r="F1094" s="522"/>
      <c r="G1094" s="333">
        <f t="shared" si="32"/>
        <v>1034.3299999999845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25">
      <c r="A1095" s="329" t="s">
        <v>289</v>
      </c>
      <c r="B1095" s="330">
        <v>2</v>
      </c>
      <c r="C1095" s="298">
        <v>46149</v>
      </c>
      <c r="D1095" s="299" t="s">
        <v>296</v>
      </c>
      <c r="E1095" s="522">
        <v>11.18</v>
      </c>
      <c r="F1095" s="522"/>
      <c r="G1095" s="333">
        <f t="shared" si="32"/>
        <v>1050.2599999999845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25">
      <c r="A1096" s="329" t="s">
        <v>289</v>
      </c>
      <c r="B1096" s="330">
        <v>2</v>
      </c>
      <c r="C1096" s="298">
        <v>46149</v>
      </c>
      <c r="D1096" s="299" t="s">
        <v>301</v>
      </c>
      <c r="E1096" s="522">
        <v>16.05</v>
      </c>
      <c r="F1096" s="522"/>
      <c r="G1096" s="333">
        <f t="shared" ref="G1096:G1135" si="33">G1097-E1096+F1096</f>
        <v>1061.4399999999846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25">
      <c r="A1097" s="329" t="s">
        <v>289</v>
      </c>
      <c r="B1097" s="330">
        <v>5</v>
      </c>
      <c r="C1097" s="298">
        <v>46148</v>
      </c>
      <c r="D1097" s="299" t="s">
        <v>339</v>
      </c>
      <c r="E1097" s="522">
        <v>47.93</v>
      </c>
      <c r="F1097" s="522"/>
      <c r="G1097" s="333">
        <f t="shared" si="33"/>
        <v>1077.4899999999845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25">
      <c r="A1098" s="329" t="s">
        <v>294</v>
      </c>
      <c r="B1098" s="330">
        <v>14</v>
      </c>
      <c r="C1098" s="298">
        <v>46148</v>
      </c>
      <c r="D1098" s="299" t="s">
        <v>365</v>
      </c>
      <c r="E1098" s="522">
        <v>66.67</v>
      </c>
      <c r="F1098" s="522"/>
      <c r="G1098" s="333">
        <f t="shared" si="33"/>
        <v>1125.4199999999846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25">
      <c r="A1099" s="329" t="s">
        <v>289</v>
      </c>
      <c r="B1099" s="330">
        <v>8</v>
      </c>
      <c r="C1099" s="298">
        <v>46148</v>
      </c>
      <c r="D1099" s="299" t="s">
        <v>319</v>
      </c>
      <c r="E1099" s="522">
        <v>19.14</v>
      </c>
      <c r="F1099" s="522"/>
      <c r="G1099" s="333">
        <f t="shared" si="33"/>
        <v>1192.0899999999847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25">
      <c r="A1100" s="329" t="s">
        <v>289</v>
      </c>
      <c r="B1100" s="330">
        <v>4</v>
      </c>
      <c r="C1100" s="298">
        <v>46148</v>
      </c>
      <c r="D1100" s="299" t="s">
        <v>310</v>
      </c>
      <c r="E1100" s="522">
        <v>103.69</v>
      </c>
      <c r="F1100" s="522"/>
      <c r="G1100" s="333">
        <f t="shared" si="33"/>
        <v>1211.2299999999848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25">
      <c r="A1101" s="329" t="s">
        <v>287</v>
      </c>
      <c r="B1101" s="330" t="s">
        <v>287</v>
      </c>
      <c r="C1101" s="298">
        <v>46148</v>
      </c>
      <c r="D1101" s="299" t="s">
        <v>841</v>
      </c>
      <c r="E1101" s="522">
        <v>513.29999999999995</v>
      </c>
      <c r="F1101" s="522">
        <v>513.29999999999995</v>
      </c>
      <c r="G1101" s="333">
        <f t="shared" si="33"/>
        <v>1314.9199999999848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25">
      <c r="A1102" s="329" t="s">
        <v>289</v>
      </c>
      <c r="B1102" s="330">
        <v>6</v>
      </c>
      <c r="C1102" s="298">
        <v>46148</v>
      </c>
      <c r="D1102" s="299" t="s">
        <v>300</v>
      </c>
      <c r="E1102" s="522">
        <v>41.52</v>
      </c>
      <c r="F1102" s="522"/>
      <c r="G1102" s="333">
        <f t="shared" si="33"/>
        <v>1314.9199999999848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25">
      <c r="A1103" s="329" t="s">
        <v>287</v>
      </c>
      <c r="B1103" s="330" t="s">
        <v>287</v>
      </c>
      <c r="C1103" s="298">
        <v>46148</v>
      </c>
      <c r="D1103" s="299" t="s">
        <v>842</v>
      </c>
      <c r="E1103" s="522">
        <v>500.5</v>
      </c>
      <c r="F1103" s="522">
        <v>500.5</v>
      </c>
      <c r="G1103" s="333">
        <f t="shared" si="33"/>
        <v>1356.4399999999848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25">
      <c r="A1104" s="329" t="s">
        <v>287</v>
      </c>
      <c r="B1104" s="330" t="s">
        <v>287</v>
      </c>
      <c r="C1104" s="298">
        <v>46148</v>
      </c>
      <c r="D1104" s="299" t="s">
        <v>843</v>
      </c>
      <c r="E1104" s="522">
        <v>457.94</v>
      </c>
      <c r="F1104" s="522">
        <v>457.94</v>
      </c>
      <c r="G1104" s="333">
        <f t="shared" si="33"/>
        <v>1356.4399999999848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25">
      <c r="A1105" s="329" t="s">
        <v>289</v>
      </c>
      <c r="B1105" s="330">
        <v>1</v>
      </c>
      <c r="C1105" s="298">
        <v>46148</v>
      </c>
      <c r="D1105" s="299" t="s">
        <v>306</v>
      </c>
      <c r="E1105" s="522">
        <v>23.48</v>
      </c>
      <c r="F1105" s="522"/>
      <c r="G1105" s="333">
        <f t="shared" si="33"/>
        <v>1356.4399999999848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25">
      <c r="A1106" s="329" t="s">
        <v>289</v>
      </c>
      <c r="B1106" s="330">
        <v>2</v>
      </c>
      <c r="C1106" s="298">
        <v>46147</v>
      </c>
      <c r="D1106" s="299" t="s">
        <v>383</v>
      </c>
      <c r="E1106" s="522">
        <v>59.03</v>
      </c>
      <c r="F1106" s="522"/>
      <c r="G1106" s="333">
        <f t="shared" si="33"/>
        <v>1379.9199999999848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25">
      <c r="A1107" s="329" t="s">
        <v>289</v>
      </c>
      <c r="B1107" s="330">
        <v>2</v>
      </c>
      <c r="C1107" s="298">
        <v>46147</v>
      </c>
      <c r="D1107" s="299" t="s">
        <v>334</v>
      </c>
      <c r="E1107" s="522">
        <v>11.06</v>
      </c>
      <c r="F1107" s="522"/>
      <c r="G1107" s="333">
        <f t="shared" si="33"/>
        <v>1438.9499999999848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25">
      <c r="A1108" s="329" t="s">
        <v>289</v>
      </c>
      <c r="B1108" s="330">
        <v>2</v>
      </c>
      <c r="C1108" s="298">
        <v>46147</v>
      </c>
      <c r="D1108" s="299" t="s">
        <v>296</v>
      </c>
      <c r="E1108" s="522">
        <v>8.7200000000000006</v>
      </c>
      <c r="F1108" s="522"/>
      <c r="G1108" s="333">
        <f t="shared" si="33"/>
        <v>1450.0099999999848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25">
      <c r="A1109" s="329" t="s">
        <v>289</v>
      </c>
      <c r="B1109" s="330">
        <v>4</v>
      </c>
      <c r="C1109" s="298">
        <v>46147</v>
      </c>
      <c r="D1109" s="299" t="s">
        <v>296</v>
      </c>
      <c r="E1109" s="522">
        <v>42.88</v>
      </c>
      <c r="F1109" s="522"/>
      <c r="G1109" s="333">
        <f t="shared" si="33"/>
        <v>1458.7299999999848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25">
      <c r="A1110" s="329" t="s">
        <v>289</v>
      </c>
      <c r="B1110" s="330">
        <v>6</v>
      </c>
      <c r="C1110" s="298">
        <v>46147</v>
      </c>
      <c r="D1110" s="299" t="s">
        <v>300</v>
      </c>
      <c r="E1110" s="522">
        <v>17.03</v>
      </c>
      <c r="F1110" s="522"/>
      <c r="G1110" s="333">
        <f t="shared" si="33"/>
        <v>1501.6099999999849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25">
      <c r="A1111" s="329" t="s">
        <v>294</v>
      </c>
      <c r="B1111" s="330">
        <v>22</v>
      </c>
      <c r="C1111" s="298">
        <v>46146</v>
      </c>
      <c r="D1111" s="299" t="s">
        <v>833</v>
      </c>
      <c r="E1111" s="522">
        <v>13.83</v>
      </c>
      <c r="F1111" s="522"/>
      <c r="G1111" s="333">
        <f t="shared" si="33"/>
        <v>1518.6399999999849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25">
      <c r="A1112" s="329" t="s">
        <v>289</v>
      </c>
      <c r="B1112" s="330">
        <v>5</v>
      </c>
      <c r="C1112" s="298">
        <v>46146</v>
      </c>
      <c r="D1112" s="299" t="s">
        <v>339</v>
      </c>
      <c r="E1112" s="522">
        <v>47.93</v>
      </c>
      <c r="F1112" s="522"/>
      <c r="G1112" s="333">
        <f t="shared" si="33"/>
        <v>1532.4699999999848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25">
      <c r="A1113" s="329" t="s">
        <v>289</v>
      </c>
      <c r="B1113" s="330">
        <v>2</v>
      </c>
      <c r="C1113" s="298">
        <v>46146</v>
      </c>
      <c r="D1113" s="299" t="s">
        <v>334</v>
      </c>
      <c r="E1113" s="522">
        <v>11.06</v>
      </c>
      <c r="F1113" s="522"/>
      <c r="G1113" s="333">
        <f t="shared" si="33"/>
        <v>1580.3999999999849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25">
      <c r="A1114" s="329" t="s">
        <v>294</v>
      </c>
      <c r="B1114" s="330">
        <v>14</v>
      </c>
      <c r="C1114" s="298">
        <v>46146</v>
      </c>
      <c r="D1114" s="299" t="s">
        <v>366</v>
      </c>
      <c r="E1114" s="522">
        <v>70.25</v>
      </c>
      <c r="F1114" s="522"/>
      <c r="G1114" s="333">
        <f t="shared" si="33"/>
        <v>1591.4599999999848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25">
      <c r="A1115" s="329" t="s">
        <v>284</v>
      </c>
      <c r="B1115" s="330">
        <v>36</v>
      </c>
      <c r="C1115" s="298">
        <v>46146</v>
      </c>
      <c r="D1115" s="299" t="s">
        <v>373</v>
      </c>
      <c r="E1115" s="522">
        <v>50</v>
      </c>
      <c r="F1115" s="522"/>
      <c r="G1115" s="333">
        <f t="shared" si="33"/>
        <v>1661.7099999999848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25">
      <c r="A1116" s="329" t="s">
        <v>294</v>
      </c>
      <c r="B1116" s="330">
        <v>17</v>
      </c>
      <c r="C1116" s="298">
        <v>46146</v>
      </c>
      <c r="D1116" s="299" t="s">
        <v>369</v>
      </c>
      <c r="E1116" s="522">
        <v>99</v>
      </c>
      <c r="F1116" s="522"/>
      <c r="G1116" s="333">
        <f t="shared" si="33"/>
        <v>1711.7099999999848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25">
      <c r="A1117" s="329" t="s">
        <v>289</v>
      </c>
      <c r="B1117" s="330">
        <v>5</v>
      </c>
      <c r="C1117" s="298">
        <v>46145</v>
      </c>
      <c r="D1117" s="299" t="s">
        <v>832</v>
      </c>
      <c r="E1117" s="522">
        <v>49.13</v>
      </c>
      <c r="F1117" s="522"/>
      <c r="G1117" s="333">
        <f t="shared" si="33"/>
        <v>1810.7099999999848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25">
      <c r="A1118" s="329" t="s">
        <v>289</v>
      </c>
      <c r="B1118" s="330">
        <v>1</v>
      </c>
      <c r="C1118" s="298">
        <v>46145</v>
      </c>
      <c r="D1118" s="299" t="s">
        <v>829</v>
      </c>
      <c r="E1118" s="522">
        <v>50</v>
      </c>
      <c r="F1118" s="522"/>
      <c r="G1118" s="333">
        <f t="shared" si="33"/>
        <v>1859.8399999999849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25">
      <c r="A1119" s="329" t="s">
        <v>289</v>
      </c>
      <c r="B1119" s="330">
        <v>1</v>
      </c>
      <c r="C1119" s="298">
        <v>46145</v>
      </c>
      <c r="D1119" s="299" t="s">
        <v>311</v>
      </c>
      <c r="E1119" s="522">
        <v>91.98</v>
      </c>
      <c r="F1119" s="522"/>
      <c r="G1119" s="333">
        <f t="shared" si="33"/>
        <v>1909.8399999999849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25">
      <c r="A1120" s="329" t="s">
        <v>289</v>
      </c>
      <c r="B1120" s="330">
        <v>6</v>
      </c>
      <c r="C1120" s="298">
        <v>46145</v>
      </c>
      <c r="D1120" s="299" t="s">
        <v>830</v>
      </c>
      <c r="E1120" s="522">
        <v>24.68</v>
      </c>
      <c r="F1120" s="522"/>
      <c r="G1120" s="333">
        <f t="shared" si="33"/>
        <v>2001.8199999999849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25">
      <c r="A1121" s="329" t="s">
        <v>289</v>
      </c>
      <c r="B1121" s="330">
        <v>2</v>
      </c>
      <c r="C1121" s="298">
        <v>46145</v>
      </c>
      <c r="D1121" s="299" t="s">
        <v>357</v>
      </c>
      <c r="E1121" s="522">
        <v>2.4900000000000002</v>
      </c>
      <c r="F1121" s="522"/>
      <c r="G1121" s="333">
        <f t="shared" si="33"/>
        <v>2026.499999999985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25">
      <c r="A1122" s="329" t="s">
        <v>294</v>
      </c>
      <c r="B1122" s="330">
        <v>22</v>
      </c>
      <c r="C1122" s="298">
        <v>46145</v>
      </c>
      <c r="D1122" s="299" t="s">
        <v>859</v>
      </c>
      <c r="E1122" s="522">
        <v>12.77</v>
      </c>
      <c r="F1122" s="522"/>
      <c r="G1122" s="333">
        <f t="shared" si="33"/>
        <v>2028.989999999985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25">
      <c r="A1123" s="329" t="s">
        <v>289</v>
      </c>
      <c r="B1123" s="330">
        <v>2</v>
      </c>
      <c r="C1123" s="298">
        <v>46145</v>
      </c>
      <c r="D1123" s="299" t="s">
        <v>456</v>
      </c>
      <c r="E1123" s="522">
        <v>192.97</v>
      </c>
      <c r="F1123" s="522"/>
      <c r="G1123" s="333">
        <f t="shared" si="33"/>
        <v>2041.759999999985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25">
      <c r="A1124" s="329" t="s">
        <v>289</v>
      </c>
      <c r="B1124" s="330">
        <v>3</v>
      </c>
      <c r="C1124" s="298">
        <v>46145</v>
      </c>
      <c r="D1124" s="299" t="s">
        <v>347</v>
      </c>
      <c r="E1124" s="522">
        <v>9.35</v>
      </c>
      <c r="F1124" s="522"/>
      <c r="G1124" s="333">
        <f t="shared" si="33"/>
        <v>2234.729999999985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25">
      <c r="A1125" s="329" t="s">
        <v>289</v>
      </c>
      <c r="B1125" s="330">
        <v>4</v>
      </c>
      <c r="C1125" s="298">
        <v>46144</v>
      </c>
      <c r="D1125" s="299" t="s">
        <v>310</v>
      </c>
      <c r="E1125" s="522">
        <v>57.69</v>
      </c>
      <c r="F1125" s="522"/>
      <c r="G1125" s="333">
        <f t="shared" si="33"/>
        <v>2244.0799999999849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25">
      <c r="A1126" s="329" t="s">
        <v>289</v>
      </c>
      <c r="B1126" s="330">
        <v>8</v>
      </c>
      <c r="C1126" s="298">
        <v>46144</v>
      </c>
      <c r="D1126" s="299" t="s">
        <v>310</v>
      </c>
      <c r="E1126" s="522">
        <v>6.37</v>
      </c>
      <c r="F1126" s="522"/>
      <c r="G1126" s="333">
        <f t="shared" si="33"/>
        <v>2301.769999999985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25">
      <c r="A1127" s="329" t="s">
        <v>294</v>
      </c>
      <c r="B1127" s="330">
        <v>22</v>
      </c>
      <c r="C1127" s="298">
        <v>46144</v>
      </c>
      <c r="D1127" s="299" t="s">
        <v>374</v>
      </c>
      <c r="E1127" s="522">
        <v>6.37</v>
      </c>
      <c r="F1127" s="522"/>
      <c r="G1127" s="333">
        <f t="shared" si="33"/>
        <v>2308.1399999999849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25">
      <c r="A1128" s="329" t="s">
        <v>289</v>
      </c>
      <c r="B1128" s="330">
        <v>6</v>
      </c>
      <c r="C1128" s="298">
        <v>46144</v>
      </c>
      <c r="D1128" s="299" t="s">
        <v>300</v>
      </c>
      <c r="E1128" s="522">
        <v>41.51</v>
      </c>
      <c r="F1128" s="522"/>
      <c r="G1128" s="333">
        <f t="shared" si="33"/>
        <v>2314.5099999999848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25">
      <c r="A1129" s="329" t="s">
        <v>289</v>
      </c>
      <c r="B1129" s="330">
        <v>7</v>
      </c>
      <c r="C1129" s="298">
        <v>46144</v>
      </c>
      <c r="D1129" s="299" t="s">
        <v>831</v>
      </c>
      <c r="E1129" s="522">
        <v>74.53</v>
      </c>
      <c r="F1129" s="522"/>
      <c r="G1129" s="333">
        <f t="shared" si="33"/>
        <v>2356.019999999985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25">
      <c r="A1130" s="329" t="s">
        <v>289</v>
      </c>
      <c r="B1130" s="330">
        <v>1</v>
      </c>
      <c r="C1130" s="298">
        <v>46144</v>
      </c>
      <c r="D1130" s="299" t="s">
        <v>306</v>
      </c>
      <c r="E1130" s="522">
        <v>72.73</v>
      </c>
      <c r="F1130" s="522"/>
      <c r="G1130" s="333">
        <f t="shared" si="33"/>
        <v>2430.5499999999852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25">
      <c r="A1131" s="329" t="s">
        <v>289</v>
      </c>
      <c r="B1131" s="330">
        <v>3</v>
      </c>
      <c r="C1131" s="298">
        <v>46144</v>
      </c>
      <c r="D1131" s="299" t="s">
        <v>347</v>
      </c>
      <c r="E1131" s="522">
        <v>25</v>
      </c>
      <c r="F1131" s="522"/>
      <c r="G1131" s="333">
        <f t="shared" si="33"/>
        <v>2503.2799999999852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25">
      <c r="A1132" s="329" t="s">
        <v>287</v>
      </c>
      <c r="B1132" s="330" t="s">
        <v>287</v>
      </c>
      <c r="C1132" s="298">
        <v>46144</v>
      </c>
      <c r="D1132" s="299" t="s">
        <v>483</v>
      </c>
      <c r="E1132" s="522">
        <v>121.4</v>
      </c>
      <c r="F1132" s="522">
        <v>121.4</v>
      </c>
      <c r="G1132" s="333">
        <f t="shared" si="33"/>
        <v>2528.2799999999852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25">
      <c r="A1133" s="329" t="s">
        <v>289</v>
      </c>
      <c r="B1133" s="330">
        <v>3</v>
      </c>
      <c r="C1133" s="298">
        <v>46144</v>
      </c>
      <c r="D1133" s="299" t="s">
        <v>347</v>
      </c>
      <c r="E1133" s="522">
        <v>9.73</v>
      </c>
      <c r="F1133" s="522"/>
      <c r="G1133" s="333">
        <f t="shared" si="33"/>
        <v>2528.2799999999852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25">
      <c r="A1134" s="329" t="s">
        <v>289</v>
      </c>
      <c r="B1134" s="330">
        <v>2</v>
      </c>
      <c r="C1134" s="298">
        <v>46143</v>
      </c>
      <c r="D1134" s="299" t="s">
        <v>357</v>
      </c>
      <c r="E1134" s="522">
        <v>8.9700000000000006</v>
      </c>
      <c r="F1134" s="522"/>
      <c r="G1134" s="333">
        <f t="shared" si="33"/>
        <v>2538.0099999999852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s="540" customFormat="1" ht="12" customHeight="1" x14ac:dyDescent="0.25">
      <c r="A1135" s="530" t="s">
        <v>284</v>
      </c>
      <c r="B1135" s="531">
        <v>37</v>
      </c>
      <c r="C1135" s="532">
        <v>46142</v>
      </c>
      <c r="D1135" s="533" t="s">
        <v>285</v>
      </c>
      <c r="E1135" s="534">
        <v>5616.82</v>
      </c>
      <c r="F1135" s="534"/>
      <c r="G1135" s="535">
        <f t="shared" si="33"/>
        <v>2546.979999999985</v>
      </c>
      <c r="H1135" s="536"/>
      <c r="I1135" s="537"/>
      <c r="J1135" s="538"/>
      <c r="K1135" s="539"/>
      <c r="L1135" s="538"/>
      <c r="M1135" s="539"/>
      <c r="N1135" s="538"/>
      <c r="O1135" s="539"/>
      <c r="P1135" s="538"/>
      <c r="Q1135" s="539"/>
      <c r="R1135" s="538"/>
      <c r="S1135" s="539"/>
      <c r="T1135" s="538"/>
    </row>
    <row r="1136" spans="1:20" ht="12" customHeight="1" x14ac:dyDescent="0.25">
      <c r="A1136" s="329" t="s">
        <v>286</v>
      </c>
      <c r="B1136" s="330">
        <v>25</v>
      </c>
      <c r="C1136" s="298">
        <v>46142</v>
      </c>
      <c r="D1136" s="298" t="s">
        <v>204</v>
      </c>
      <c r="E1136" s="331">
        <v>350</v>
      </c>
      <c r="F1136" s="331"/>
      <c r="G1136" s="333">
        <f t="shared" ref="G1136:G1137" si="34">G1137-E1136+F1136</f>
        <v>8163.7999999999847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25">
      <c r="A1137" s="329" t="s">
        <v>286</v>
      </c>
      <c r="B1137" s="330">
        <v>26</v>
      </c>
      <c r="C1137" s="298">
        <v>46142</v>
      </c>
      <c r="D1137" s="298" t="s">
        <v>205</v>
      </c>
      <c r="E1137" s="331">
        <v>320</v>
      </c>
      <c r="F1137" s="331"/>
      <c r="G1137" s="333">
        <f t="shared" si="34"/>
        <v>8513.7999999999847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25">
      <c r="A1138" s="329" t="s">
        <v>286</v>
      </c>
      <c r="B1138" s="330">
        <v>27</v>
      </c>
      <c r="C1138" s="298">
        <v>46142</v>
      </c>
      <c r="D1138" s="298" t="s">
        <v>206</v>
      </c>
      <c r="E1138" s="331">
        <v>25</v>
      </c>
      <c r="F1138" s="331"/>
      <c r="G1138" s="333">
        <f t="shared" ref="G1138:G1389" si="35">G1139-E1138+F1138</f>
        <v>8833.7999999999847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25">
      <c r="A1139" s="329" t="s">
        <v>286</v>
      </c>
      <c r="B1139" s="330">
        <v>28</v>
      </c>
      <c r="C1139" s="298">
        <v>46142</v>
      </c>
      <c r="D1139" s="298" t="s">
        <v>207</v>
      </c>
      <c r="E1139" s="331">
        <v>25</v>
      </c>
      <c r="F1139" s="331"/>
      <c r="G1139" s="333">
        <f t="shared" si="35"/>
        <v>8858.7999999999847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25">
      <c r="A1140" s="329" t="s">
        <v>286</v>
      </c>
      <c r="B1140" s="330">
        <v>29</v>
      </c>
      <c r="C1140" s="298">
        <v>46142</v>
      </c>
      <c r="D1140" s="298" t="s">
        <v>208</v>
      </c>
      <c r="E1140" s="331">
        <v>45</v>
      </c>
      <c r="F1140" s="331"/>
      <c r="G1140" s="333">
        <f t="shared" si="35"/>
        <v>8883.7999999999847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25">
      <c r="A1141" s="329" t="s">
        <v>286</v>
      </c>
      <c r="B1141" s="330">
        <v>30</v>
      </c>
      <c r="C1141" s="298">
        <v>46142</v>
      </c>
      <c r="D1141" s="298" t="s">
        <v>209</v>
      </c>
      <c r="E1141" s="331">
        <v>400</v>
      </c>
      <c r="F1141" s="331"/>
      <c r="G1141" s="333">
        <f t="shared" si="35"/>
        <v>8928.7999999999847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25">
      <c r="A1142" s="329" t="s">
        <v>286</v>
      </c>
      <c r="B1142" s="330">
        <v>31</v>
      </c>
      <c r="C1142" s="298">
        <v>46142</v>
      </c>
      <c r="D1142" s="298" t="s">
        <v>210</v>
      </c>
      <c r="E1142" s="331">
        <v>375</v>
      </c>
      <c r="F1142" s="331"/>
      <c r="G1142" s="333">
        <f t="shared" si="35"/>
        <v>9328.7999999999847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25">
      <c r="A1143" s="329" t="s">
        <v>286</v>
      </c>
      <c r="B1143" s="330">
        <v>32</v>
      </c>
      <c r="C1143" s="298">
        <v>46142</v>
      </c>
      <c r="D1143" s="298" t="s">
        <v>211</v>
      </c>
      <c r="E1143" s="331">
        <v>100</v>
      </c>
      <c r="F1143" s="331"/>
      <c r="G1143" s="333">
        <f t="shared" si="35"/>
        <v>9703.7999999999847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25">
      <c r="A1144" s="329" t="s">
        <v>286</v>
      </c>
      <c r="B1144" s="330">
        <v>33</v>
      </c>
      <c r="C1144" s="298">
        <v>46142</v>
      </c>
      <c r="D1144" s="298" t="s">
        <v>212</v>
      </c>
      <c r="E1144" s="331">
        <v>85</v>
      </c>
      <c r="F1144" s="331"/>
      <c r="G1144" s="333">
        <f t="shared" si="35"/>
        <v>9803.7999999999847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25">
      <c r="A1145" s="329" t="s">
        <v>286</v>
      </c>
      <c r="B1145" s="330">
        <v>34</v>
      </c>
      <c r="C1145" s="298">
        <v>46142</v>
      </c>
      <c r="D1145" s="298" t="s">
        <v>213</v>
      </c>
      <c r="E1145" s="331">
        <v>230</v>
      </c>
      <c r="F1145" s="331"/>
      <c r="G1145" s="333">
        <f t="shared" si="35"/>
        <v>9888.7999999999847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25">
      <c r="A1146" s="329" t="s">
        <v>286</v>
      </c>
      <c r="B1146" s="330">
        <v>35</v>
      </c>
      <c r="C1146" s="298">
        <v>46142</v>
      </c>
      <c r="D1146" s="298" t="s">
        <v>214</v>
      </c>
      <c r="E1146" s="331">
        <v>45</v>
      </c>
      <c r="F1146" s="331"/>
      <c r="G1146" s="333">
        <f t="shared" si="35"/>
        <v>10118.799999999985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25">
      <c r="A1147" s="329" t="s">
        <v>287</v>
      </c>
      <c r="B1147" s="330" t="s">
        <v>287</v>
      </c>
      <c r="C1147" s="298">
        <v>46142</v>
      </c>
      <c r="D1147" s="299" t="s">
        <v>288</v>
      </c>
      <c r="E1147" s="331">
        <v>185.64</v>
      </c>
      <c r="F1147" s="331">
        <v>185.64</v>
      </c>
      <c r="G1147" s="333">
        <f t="shared" si="35"/>
        <v>10163.799999999985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25">
      <c r="A1148" s="329" t="s">
        <v>289</v>
      </c>
      <c r="B1148" s="330">
        <v>6</v>
      </c>
      <c r="C1148" s="298">
        <v>46142</v>
      </c>
      <c r="D1148" s="299" t="s">
        <v>290</v>
      </c>
      <c r="E1148" s="331">
        <v>30</v>
      </c>
      <c r="F1148" s="331"/>
      <c r="G1148" s="333">
        <f t="shared" si="35"/>
        <v>10163.799999999985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25">
      <c r="A1149" s="329" t="s">
        <v>291</v>
      </c>
      <c r="B1149" s="330">
        <v>39</v>
      </c>
      <c r="C1149" s="298">
        <v>46142</v>
      </c>
      <c r="D1149" s="299" t="s">
        <v>292</v>
      </c>
      <c r="E1149" s="331"/>
      <c r="F1149" s="331">
        <v>2763.78</v>
      </c>
      <c r="G1149" s="333">
        <f t="shared" si="35"/>
        <v>10193.799999999985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25">
      <c r="A1150" s="329" t="s">
        <v>291</v>
      </c>
      <c r="B1150" s="330">
        <v>38</v>
      </c>
      <c r="C1150" s="298">
        <v>46142</v>
      </c>
      <c r="D1150" s="299" t="s">
        <v>293</v>
      </c>
      <c r="E1150" s="331"/>
      <c r="F1150" s="331">
        <v>4597.82</v>
      </c>
      <c r="G1150" s="333">
        <f t="shared" si="35"/>
        <v>7430.019999999985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25">
      <c r="A1151" s="329" t="s">
        <v>294</v>
      </c>
      <c r="B1151" s="330">
        <v>42</v>
      </c>
      <c r="C1151" s="298">
        <v>46142</v>
      </c>
      <c r="D1151" s="299" t="s">
        <v>200</v>
      </c>
      <c r="E1151" s="331">
        <v>50.92</v>
      </c>
      <c r="F1151" s="331"/>
      <c r="G1151" s="333">
        <f t="shared" si="35"/>
        <v>2832.1999999999853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25">
      <c r="A1152" s="329" t="s">
        <v>294</v>
      </c>
      <c r="B1152" s="330">
        <v>43</v>
      </c>
      <c r="C1152" s="298">
        <v>46142</v>
      </c>
      <c r="D1152" s="299" t="s">
        <v>201</v>
      </c>
      <c r="E1152" s="331">
        <v>50.92</v>
      </c>
      <c r="F1152" s="331"/>
      <c r="G1152" s="333">
        <f t="shared" si="35"/>
        <v>2883.1199999999853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25">
      <c r="A1153" s="329" t="s">
        <v>289</v>
      </c>
      <c r="B1153" s="330">
        <v>4</v>
      </c>
      <c r="C1153" s="298">
        <v>46142</v>
      </c>
      <c r="D1153" s="299" t="s">
        <v>295</v>
      </c>
      <c r="E1153" s="331">
        <v>35.799999999999997</v>
      </c>
      <c r="F1153" s="331"/>
      <c r="G1153" s="333">
        <f t="shared" si="35"/>
        <v>2934.0399999999854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25">
      <c r="A1154" s="329" t="s">
        <v>294</v>
      </c>
      <c r="B1154" s="330">
        <v>10</v>
      </c>
      <c r="C1154" s="298">
        <v>46142</v>
      </c>
      <c r="D1154" s="299" t="s">
        <v>176</v>
      </c>
      <c r="E1154" s="331">
        <v>17.899999999999999</v>
      </c>
      <c r="F1154" s="331"/>
      <c r="G1154" s="333">
        <f t="shared" si="35"/>
        <v>2969.8399999999856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25">
      <c r="A1155" s="329" t="s">
        <v>289</v>
      </c>
      <c r="B1155" s="330">
        <v>2</v>
      </c>
      <c r="C1155" s="298">
        <v>46142</v>
      </c>
      <c r="D1155" s="299" t="s">
        <v>296</v>
      </c>
      <c r="E1155" s="331">
        <v>8.7200000000000006</v>
      </c>
      <c r="F1155" s="331"/>
      <c r="G1155" s="333">
        <f t="shared" si="35"/>
        <v>2987.7399999999857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25">
      <c r="A1156" s="329" t="s">
        <v>289</v>
      </c>
      <c r="B1156" s="330">
        <v>2</v>
      </c>
      <c r="C1156" s="298">
        <v>46142</v>
      </c>
      <c r="D1156" s="299" t="s">
        <v>297</v>
      </c>
      <c r="E1156" s="331">
        <v>100</v>
      </c>
      <c r="F1156" s="331"/>
      <c r="G1156" s="333">
        <f t="shared" si="35"/>
        <v>2996.4599999999855</v>
      </c>
      <c r="H1156" s="334" t="s">
        <v>298</v>
      </c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25">
      <c r="A1157" s="329" t="s">
        <v>289</v>
      </c>
      <c r="B1157" s="330">
        <v>5</v>
      </c>
      <c r="C1157" s="298">
        <v>46142</v>
      </c>
      <c r="D1157" s="299" t="s">
        <v>297</v>
      </c>
      <c r="E1157" s="331">
        <v>100</v>
      </c>
      <c r="F1157" s="331"/>
      <c r="G1157" s="333">
        <f t="shared" si="35"/>
        <v>3096.4599999999855</v>
      </c>
      <c r="H1157" s="334" t="s">
        <v>298</v>
      </c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25">
      <c r="A1158" s="329" t="s">
        <v>289</v>
      </c>
      <c r="B1158" s="330">
        <v>6</v>
      </c>
      <c r="C1158" s="298">
        <v>46142</v>
      </c>
      <c r="D1158" s="299" t="s">
        <v>297</v>
      </c>
      <c r="E1158" s="331">
        <v>100</v>
      </c>
      <c r="F1158" s="331"/>
      <c r="G1158" s="333">
        <f t="shared" si="35"/>
        <v>3196.4599999999855</v>
      </c>
      <c r="H1158" s="334" t="s">
        <v>298</v>
      </c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25">
      <c r="A1159" s="329" t="s">
        <v>289</v>
      </c>
      <c r="B1159" s="330">
        <v>8</v>
      </c>
      <c r="C1159" s="298">
        <v>46142</v>
      </c>
      <c r="D1159" s="299" t="s">
        <v>297</v>
      </c>
      <c r="E1159" s="331">
        <v>100</v>
      </c>
      <c r="F1159" s="331"/>
      <c r="G1159" s="333">
        <f t="shared" si="35"/>
        <v>3296.4599999999855</v>
      </c>
      <c r="H1159" s="334" t="s">
        <v>298</v>
      </c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25">
      <c r="A1160" s="329" t="s">
        <v>291</v>
      </c>
      <c r="B1160" s="330">
        <v>41</v>
      </c>
      <c r="C1160" s="298">
        <v>46142</v>
      </c>
      <c r="D1160" s="299" t="s">
        <v>299</v>
      </c>
      <c r="E1160" s="331"/>
      <c r="F1160" s="331">
        <v>250</v>
      </c>
      <c r="G1160" s="333">
        <f t="shared" si="35"/>
        <v>3396.4599999999855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25">
      <c r="A1161" s="329" t="s">
        <v>289</v>
      </c>
      <c r="B1161" s="330">
        <v>6</v>
      </c>
      <c r="C1161" s="298">
        <v>46142</v>
      </c>
      <c r="D1161" s="299" t="s">
        <v>300</v>
      </c>
      <c r="E1161" s="331">
        <v>42.44</v>
      </c>
      <c r="F1161" s="331"/>
      <c r="G1161" s="333">
        <f t="shared" si="35"/>
        <v>3146.4599999999855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25">
      <c r="A1162" s="329" t="s">
        <v>289</v>
      </c>
      <c r="B1162" s="330">
        <v>6</v>
      </c>
      <c r="C1162" s="298">
        <v>46142</v>
      </c>
      <c r="D1162" s="299" t="s">
        <v>300</v>
      </c>
      <c r="E1162" s="331">
        <v>24.05</v>
      </c>
      <c r="F1162" s="331"/>
      <c r="G1162" s="333">
        <f t="shared" si="35"/>
        <v>3188.8999999999855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25">
      <c r="A1163" s="329" t="s">
        <v>289</v>
      </c>
      <c r="B1163" s="330">
        <v>2</v>
      </c>
      <c r="C1163" s="298">
        <v>46141</v>
      </c>
      <c r="D1163" s="299" t="s">
        <v>301</v>
      </c>
      <c r="E1163" s="331">
        <v>31.8</v>
      </c>
      <c r="F1163" s="331"/>
      <c r="G1163" s="333">
        <f t="shared" si="35"/>
        <v>3212.9499999999857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25">
      <c r="A1164" s="329" t="s">
        <v>289</v>
      </c>
      <c r="B1164" s="330">
        <v>6</v>
      </c>
      <c r="C1164" s="298">
        <v>46141</v>
      </c>
      <c r="D1164" s="299" t="s">
        <v>302</v>
      </c>
      <c r="E1164" s="331">
        <v>100</v>
      </c>
      <c r="F1164" s="331"/>
      <c r="G1164" s="333">
        <f t="shared" si="35"/>
        <v>3244.7499999999859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25">
      <c r="A1165" s="329" t="s">
        <v>289</v>
      </c>
      <c r="B1165" s="330">
        <v>6</v>
      </c>
      <c r="C1165" s="298">
        <v>46141</v>
      </c>
      <c r="D1165" s="299" t="s">
        <v>303</v>
      </c>
      <c r="E1165" s="331">
        <v>75</v>
      </c>
      <c r="F1165" s="331"/>
      <c r="G1165" s="333">
        <f t="shared" si="35"/>
        <v>3344.7499999999859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25">
      <c r="A1166" s="329" t="s">
        <v>289</v>
      </c>
      <c r="B1166" s="330">
        <v>1</v>
      </c>
      <c r="C1166" s="298">
        <v>46141</v>
      </c>
      <c r="D1166" s="299" t="s">
        <v>304</v>
      </c>
      <c r="E1166" s="331">
        <v>52.5</v>
      </c>
      <c r="F1166" s="331"/>
      <c r="G1166" s="333">
        <f t="shared" si="35"/>
        <v>3419.7499999999859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25">
      <c r="A1167" s="329" t="s">
        <v>289</v>
      </c>
      <c r="B1167" s="330">
        <v>6</v>
      </c>
      <c r="C1167" s="298">
        <v>46141</v>
      </c>
      <c r="D1167" s="299" t="s">
        <v>305</v>
      </c>
      <c r="E1167" s="331">
        <v>-256</v>
      </c>
      <c r="F1167" s="331"/>
      <c r="G1167" s="333">
        <f t="shared" si="35"/>
        <v>3472.2499999999859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25">
      <c r="A1168" s="329" t="s">
        <v>289</v>
      </c>
      <c r="B1168" s="330">
        <v>6</v>
      </c>
      <c r="C1168" s="298">
        <v>46140</v>
      </c>
      <c r="D1168" s="299" t="s">
        <v>300</v>
      </c>
      <c r="E1168" s="331">
        <v>20.38</v>
      </c>
      <c r="F1168" s="331"/>
      <c r="G1168" s="333">
        <f t="shared" si="35"/>
        <v>3216.2499999999859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25">
      <c r="A1169" s="329" t="s">
        <v>289</v>
      </c>
      <c r="B1169" s="330">
        <v>2</v>
      </c>
      <c r="C1169" s="298">
        <v>46140</v>
      </c>
      <c r="D1169" s="299" t="s">
        <v>296</v>
      </c>
      <c r="E1169" s="331">
        <v>15.41</v>
      </c>
      <c r="F1169" s="331"/>
      <c r="G1169" s="333">
        <f t="shared" si="35"/>
        <v>3236.629999999986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25">
      <c r="A1170" s="329" t="s">
        <v>289</v>
      </c>
      <c r="B1170" s="330">
        <v>4</v>
      </c>
      <c r="C1170" s="298">
        <v>46140</v>
      </c>
      <c r="D1170" s="299" t="s">
        <v>296</v>
      </c>
      <c r="E1170" s="331">
        <v>33.840000000000003</v>
      </c>
      <c r="F1170" s="331"/>
      <c r="G1170" s="333">
        <f t="shared" si="35"/>
        <v>3252.0399999999859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25">
      <c r="A1171" s="329" t="s">
        <v>289</v>
      </c>
      <c r="B1171" s="330">
        <v>1</v>
      </c>
      <c r="C1171" s="298">
        <v>46140</v>
      </c>
      <c r="D1171" s="299" t="s">
        <v>306</v>
      </c>
      <c r="E1171" s="331">
        <v>5.3</v>
      </c>
      <c r="F1171" s="331"/>
      <c r="G1171" s="333">
        <f t="shared" si="35"/>
        <v>3285.879999999986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25">
      <c r="A1172" s="329" t="s">
        <v>289</v>
      </c>
      <c r="B1172" s="330">
        <v>5</v>
      </c>
      <c r="C1172" s="298">
        <v>46140</v>
      </c>
      <c r="D1172" s="299" t="s">
        <v>307</v>
      </c>
      <c r="E1172" s="331">
        <v>500</v>
      </c>
      <c r="F1172" s="331"/>
      <c r="G1172" s="333">
        <f t="shared" si="35"/>
        <v>3291.1799999999862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25">
      <c r="A1173" s="329" t="s">
        <v>289</v>
      </c>
      <c r="B1173" s="330">
        <v>8</v>
      </c>
      <c r="C1173" s="298">
        <v>46140</v>
      </c>
      <c r="D1173" s="299" t="s">
        <v>308</v>
      </c>
      <c r="E1173" s="331">
        <v>47.99</v>
      </c>
      <c r="F1173" s="331"/>
      <c r="G1173" s="333">
        <f t="shared" si="35"/>
        <v>3791.1799999999862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25">
      <c r="A1174" s="329" t="s">
        <v>289</v>
      </c>
      <c r="B1174" s="330">
        <v>3</v>
      </c>
      <c r="C1174" s="298">
        <v>46139</v>
      </c>
      <c r="D1174" s="299" t="s">
        <v>309</v>
      </c>
      <c r="E1174" s="331">
        <v>13.11</v>
      </c>
      <c r="F1174" s="331"/>
      <c r="G1174" s="333">
        <f t="shared" si="35"/>
        <v>3839.169999999986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25">
      <c r="A1175" s="329" t="s">
        <v>289</v>
      </c>
      <c r="B1175" s="330">
        <v>4</v>
      </c>
      <c r="C1175" s="298">
        <v>46139</v>
      </c>
      <c r="D1175" s="299" t="s">
        <v>310</v>
      </c>
      <c r="E1175" s="331">
        <v>30.54</v>
      </c>
      <c r="F1175" s="331"/>
      <c r="G1175" s="333">
        <f t="shared" si="35"/>
        <v>3852.2799999999861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25">
      <c r="A1176" s="329" t="s">
        <v>289</v>
      </c>
      <c r="B1176" s="330">
        <v>1</v>
      </c>
      <c r="C1176" s="298">
        <v>46139</v>
      </c>
      <c r="D1176" s="299" t="s">
        <v>311</v>
      </c>
      <c r="E1176" s="331">
        <v>163.01</v>
      </c>
      <c r="F1176" s="331"/>
      <c r="G1176" s="333">
        <f t="shared" si="35"/>
        <v>3882.8199999999861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25">
      <c r="A1177" s="329" t="s">
        <v>289</v>
      </c>
      <c r="B1177" s="330">
        <v>6</v>
      </c>
      <c r="C1177" s="298">
        <v>46139</v>
      </c>
      <c r="D1177" s="299" t="s">
        <v>312</v>
      </c>
      <c r="E1177" s="331">
        <v>54.97</v>
      </c>
      <c r="F1177" s="331"/>
      <c r="G1177" s="333">
        <f t="shared" si="35"/>
        <v>4045.8299999999858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25">
      <c r="A1178" s="329" t="s">
        <v>289</v>
      </c>
      <c r="B1178" s="330">
        <v>1</v>
      </c>
      <c r="C1178" s="298">
        <v>46139</v>
      </c>
      <c r="D1178" s="299" t="s">
        <v>306</v>
      </c>
      <c r="E1178" s="331">
        <v>51.28</v>
      </c>
      <c r="F1178" s="331"/>
      <c r="G1178" s="333">
        <f t="shared" si="35"/>
        <v>4100.7999999999856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25">
      <c r="A1179" s="329" t="s">
        <v>289</v>
      </c>
      <c r="B1179" s="330">
        <v>6</v>
      </c>
      <c r="C1179" s="298">
        <v>46138</v>
      </c>
      <c r="D1179" s="299" t="s">
        <v>312</v>
      </c>
      <c r="E1179" s="331">
        <v>38.979999999999997</v>
      </c>
      <c r="F1179" s="331"/>
      <c r="G1179" s="333">
        <f t="shared" si="35"/>
        <v>4152.0799999999854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25">
      <c r="A1180" s="329" t="s">
        <v>289</v>
      </c>
      <c r="B1180" s="330">
        <v>2</v>
      </c>
      <c r="C1180" s="298">
        <v>46138</v>
      </c>
      <c r="D1180" s="299" t="s">
        <v>313</v>
      </c>
      <c r="E1180" s="331">
        <v>39.83</v>
      </c>
      <c r="F1180" s="331"/>
      <c r="G1180" s="333">
        <f t="shared" si="35"/>
        <v>4191.0599999999849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25">
      <c r="A1181" s="329" t="s">
        <v>289</v>
      </c>
      <c r="B1181" s="330">
        <v>8</v>
      </c>
      <c r="C1181" s="298">
        <v>46138</v>
      </c>
      <c r="D1181" s="299" t="s">
        <v>313</v>
      </c>
      <c r="E1181" s="331">
        <v>51.24</v>
      </c>
      <c r="F1181" s="331"/>
      <c r="G1181" s="333">
        <f t="shared" si="35"/>
        <v>4230.8899999999849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25">
      <c r="A1182" s="329" t="s">
        <v>294</v>
      </c>
      <c r="B1182" s="330">
        <v>12</v>
      </c>
      <c r="C1182" s="298">
        <v>46137</v>
      </c>
      <c r="D1182" s="299" t="s">
        <v>314</v>
      </c>
      <c r="E1182" s="331">
        <v>214.74</v>
      </c>
      <c r="F1182" s="331"/>
      <c r="G1182" s="333">
        <f t="shared" si="35"/>
        <v>4282.1299999999846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25">
      <c r="A1183" s="329" t="s">
        <v>287</v>
      </c>
      <c r="B1183" s="330" t="s">
        <v>287</v>
      </c>
      <c r="C1183" s="298">
        <v>46136</v>
      </c>
      <c r="D1183" s="299" t="s">
        <v>315</v>
      </c>
      <c r="E1183" s="331">
        <v>127.68</v>
      </c>
      <c r="F1183" s="331">
        <v>127.68</v>
      </c>
      <c r="G1183" s="333">
        <f t="shared" si="35"/>
        <v>4496.8699999999844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25">
      <c r="A1184" s="329" t="s">
        <v>289</v>
      </c>
      <c r="B1184" s="330">
        <v>8</v>
      </c>
      <c r="C1184" s="298">
        <v>46135</v>
      </c>
      <c r="D1184" s="299" t="s">
        <v>861</v>
      </c>
      <c r="E1184" s="331">
        <v>65</v>
      </c>
      <c r="F1184" s="331"/>
      <c r="G1184" s="333">
        <f t="shared" si="35"/>
        <v>4496.8699999999844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25">
      <c r="A1185" s="329" t="s">
        <v>291</v>
      </c>
      <c r="B1185" s="330">
        <v>40</v>
      </c>
      <c r="C1185" s="298">
        <v>46134</v>
      </c>
      <c r="D1185" s="299" t="s">
        <v>316</v>
      </c>
      <c r="E1185" s="331"/>
      <c r="F1185" s="331">
        <v>838.69</v>
      </c>
      <c r="G1185" s="333">
        <f t="shared" si="35"/>
        <v>4561.8699999999844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25">
      <c r="A1186" s="329" t="s">
        <v>289</v>
      </c>
      <c r="B1186" s="330">
        <v>2</v>
      </c>
      <c r="C1186" s="298">
        <v>46134</v>
      </c>
      <c r="D1186" s="299" t="s">
        <v>317</v>
      </c>
      <c r="E1186" s="331">
        <v>17.03</v>
      </c>
      <c r="F1186" s="331"/>
      <c r="G1186" s="333">
        <f t="shared" si="35"/>
        <v>3723.1799999999848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25">
      <c r="A1187" s="329" t="s">
        <v>289</v>
      </c>
      <c r="B1187" s="330">
        <v>6</v>
      </c>
      <c r="C1187" s="298">
        <v>46134</v>
      </c>
      <c r="D1187" s="299" t="s">
        <v>312</v>
      </c>
      <c r="E1187" s="331">
        <v>51.94</v>
      </c>
      <c r="F1187" s="331"/>
      <c r="G1187" s="333">
        <f t="shared" si="35"/>
        <v>3740.209999999985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25">
      <c r="A1188" s="329" t="s">
        <v>289</v>
      </c>
      <c r="B1188" s="330">
        <v>1</v>
      </c>
      <c r="C1188" s="298">
        <v>46134</v>
      </c>
      <c r="D1188" s="299" t="s">
        <v>306</v>
      </c>
      <c r="E1188" s="331">
        <v>226.7</v>
      </c>
      <c r="F1188" s="331"/>
      <c r="G1188" s="333">
        <f t="shared" si="35"/>
        <v>3792.1499999999851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25">
      <c r="A1189" s="329" t="s">
        <v>289</v>
      </c>
      <c r="B1189" s="330">
        <v>2</v>
      </c>
      <c r="C1189" s="298">
        <v>46133</v>
      </c>
      <c r="D1189" s="299" t="s">
        <v>318</v>
      </c>
      <c r="E1189" s="331">
        <v>70</v>
      </c>
      <c r="F1189" s="331"/>
      <c r="G1189" s="333">
        <f t="shared" si="35"/>
        <v>4018.8499999999849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25">
      <c r="A1190" s="329" t="s">
        <v>289</v>
      </c>
      <c r="B1190" s="330">
        <v>8</v>
      </c>
      <c r="C1190" s="298">
        <v>46133</v>
      </c>
      <c r="D1190" s="299" t="s">
        <v>319</v>
      </c>
      <c r="E1190" s="331">
        <v>14.26</v>
      </c>
      <c r="F1190" s="331"/>
      <c r="G1190" s="333">
        <f t="shared" si="35"/>
        <v>4088.8499999999849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25">
      <c r="A1191" s="329" t="s">
        <v>289</v>
      </c>
      <c r="B1191" s="330">
        <v>1</v>
      </c>
      <c r="C1191" s="298">
        <v>46133</v>
      </c>
      <c r="D1191" s="299" t="s">
        <v>320</v>
      </c>
      <c r="E1191" s="331">
        <v>8.51</v>
      </c>
      <c r="F1191" s="331"/>
      <c r="G1191" s="333">
        <f t="shared" si="35"/>
        <v>4103.1099999999851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25">
      <c r="A1192" s="329" t="s">
        <v>289</v>
      </c>
      <c r="B1192" s="330">
        <v>5</v>
      </c>
      <c r="C1192" s="298">
        <v>46133</v>
      </c>
      <c r="D1192" s="299" t="s">
        <v>321</v>
      </c>
      <c r="E1192" s="331">
        <v>20</v>
      </c>
      <c r="F1192" s="331"/>
      <c r="G1192" s="333">
        <f t="shared" si="35"/>
        <v>4111.6199999999853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25">
      <c r="A1193" s="329" t="s">
        <v>294</v>
      </c>
      <c r="B1193" s="330">
        <v>23</v>
      </c>
      <c r="C1193" s="298">
        <v>46133</v>
      </c>
      <c r="D1193" s="299" t="s">
        <v>67</v>
      </c>
      <c r="E1193" s="331">
        <v>650.88</v>
      </c>
      <c r="F1193" s="331"/>
      <c r="G1193" s="333">
        <f t="shared" si="35"/>
        <v>4131.6199999999853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25">
      <c r="A1194" s="329" t="s">
        <v>289</v>
      </c>
      <c r="B1194" s="330">
        <v>6</v>
      </c>
      <c r="C1194" s="298">
        <v>46133</v>
      </c>
      <c r="D1194" s="299" t="s">
        <v>322</v>
      </c>
      <c r="E1194" s="331">
        <v>15</v>
      </c>
      <c r="F1194" s="331"/>
      <c r="G1194" s="333">
        <f t="shared" si="35"/>
        <v>4782.4999999999854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25">
      <c r="A1195" s="329" t="s">
        <v>289</v>
      </c>
      <c r="B1195" s="330">
        <v>5</v>
      </c>
      <c r="C1195" s="298">
        <v>46133</v>
      </c>
      <c r="D1195" s="299" t="s">
        <v>322</v>
      </c>
      <c r="E1195" s="331">
        <v>250</v>
      </c>
      <c r="F1195" s="331"/>
      <c r="G1195" s="333">
        <f t="shared" si="35"/>
        <v>4797.4999999999854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25">
      <c r="A1196" s="329" t="s">
        <v>294</v>
      </c>
      <c r="B1196" s="330">
        <v>22</v>
      </c>
      <c r="C1196" s="298">
        <v>46132</v>
      </c>
      <c r="D1196" s="299" t="s">
        <v>323</v>
      </c>
      <c r="E1196" s="331">
        <v>20.22</v>
      </c>
      <c r="F1196" s="331"/>
      <c r="G1196" s="333">
        <f t="shared" si="35"/>
        <v>5047.4999999999854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25">
      <c r="A1197" s="329" t="s">
        <v>289</v>
      </c>
      <c r="B1197" s="330">
        <v>6</v>
      </c>
      <c r="C1197" s="298">
        <v>46132</v>
      </c>
      <c r="D1197" s="299" t="s">
        <v>402</v>
      </c>
      <c r="E1197" s="331">
        <v>44</v>
      </c>
      <c r="F1197" s="331"/>
      <c r="G1197" s="333">
        <f t="shared" si="35"/>
        <v>5067.7199999999857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25">
      <c r="A1198" s="329" t="s">
        <v>289</v>
      </c>
      <c r="B1198" s="330">
        <v>2</v>
      </c>
      <c r="C1198" s="298">
        <v>46132</v>
      </c>
      <c r="D1198" s="299" t="s">
        <v>324</v>
      </c>
      <c r="E1198" s="331">
        <v>12.01</v>
      </c>
      <c r="F1198" s="331"/>
      <c r="G1198" s="333">
        <f t="shared" si="35"/>
        <v>5111.7199999999857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25">
      <c r="A1199" s="329" t="s">
        <v>289</v>
      </c>
      <c r="B1199" s="330">
        <v>2</v>
      </c>
      <c r="C1199" s="298">
        <v>46132</v>
      </c>
      <c r="D1199" s="299" t="s">
        <v>296</v>
      </c>
      <c r="E1199" s="331">
        <v>12.21</v>
      </c>
      <c r="F1199" s="331"/>
      <c r="G1199" s="333">
        <f t="shared" si="35"/>
        <v>5123.7299999999859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25">
      <c r="A1200" s="329" t="s">
        <v>289</v>
      </c>
      <c r="B1200" s="330">
        <v>2</v>
      </c>
      <c r="C1200" s="298">
        <v>46132</v>
      </c>
      <c r="D1200" s="299" t="s">
        <v>325</v>
      </c>
      <c r="E1200" s="331">
        <v>46.4</v>
      </c>
      <c r="F1200" s="331"/>
      <c r="G1200" s="333">
        <f t="shared" si="35"/>
        <v>5135.939999999986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25">
      <c r="A1201" s="329" t="s">
        <v>289</v>
      </c>
      <c r="B1201" s="330">
        <v>2</v>
      </c>
      <c r="C1201" s="298">
        <v>46131</v>
      </c>
      <c r="D1201" s="299" t="s">
        <v>326</v>
      </c>
      <c r="E1201" s="331">
        <v>31.7</v>
      </c>
      <c r="F1201" s="331"/>
      <c r="G1201" s="333">
        <f t="shared" si="35"/>
        <v>5182.3399999999856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25">
      <c r="A1202" s="329" t="s">
        <v>289</v>
      </c>
      <c r="B1202" s="330">
        <v>8</v>
      </c>
      <c r="C1202" s="298">
        <v>46131</v>
      </c>
      <c r="D1202" s="299" t="s">
        <v>327</v>
      </c>
      <c r="E1202" s="331">
        <v>11.11</v>
      </c>
      <c r="F1202" s="331"/>
      <c r="G1202" s="333">
        <f t="shared" si="35"/>
        <v>5214.0399999999854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25">
      <c r="A1203" s="329" t="s">
        <v>289</v>
      </c>
      <c r="B1203" s="330">
        <v>1</v>
      </c>
      <c r="C1203" s="298">
        <v>46131</v>
      </c>
      <c r="D1203" s="299" t="s">
        <v>306</v>
      </c>
      <c r="E1203" s="331">
        <v>79.16</v>
      </c>
      <c r="F1203" s="331"/>
      <c r="G1203" s="333">
        <f t="shared" si="35"/>
        <v>5225.1499999999851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25">
      <c r="A1204" s="329" t="s">
        <v>294</v>
      </c>
      <c r="B1204" s="330">
        <v>22</v>
      </c>
      <c r="C1204" s="298">
        <v>46131</v>
      </c>
      <c r="D1204" s="299" t="s">
        <v>328</v>
      </c>
      <c r="E1204" s="331">
        <v>7.46</v>
      </c>
      <c r="F1204" s="331"/>
      <c r="G1204" s="333">
        <f t="shared" si="35"/>
        <v>5304.3099999999849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25">
      <c r="A1205" s="329" t="s">
        <v>289</v>
      </c>
      <c r="B1205" s="330">
        <v>6</v>
      </c>
      <c r="C1205" s="298">
        <v>46131</v>
      </c>
      <c r="D1205" s="299" t="s">
        <v>300</v>
      </c>
      <c r="E1205" s="331">
        <v>13.83</v>
      </c>
      <c r="F1205" s="331"/>
      <c r="G1205" s="333">
        <f t="shared" si="35"/>
        <v>5311.769999999985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25">
      <c r="A1206" s="329" t="s">
        <v>289</v>
      </c>
      <c r="B1206" s="330">
        <v>6</v>
      </c>
      <c r="C1206" s="298">
        <v>46131</v>
      </c>
      <c r="D1206" s="299" t="s">
        <v>300</v>
      </c>
      <c r="E1206" s="331">
        <v>30</v>
      </c>
      <c r="F1206" s="331"/>
      <c r="G1206" s="333">
        <f t="shared" si="35"/>
        <v>5325.5999999999849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25">
      <c r="A1207" s="329" t="s">
        <v>289</v>
      </c>
      <c r="B1207" s="330">
        <v>6</v>
      </c>
      <c r="C1207" s="298">
        <v>46131</v>
      </c>
      <c r="D1207" s="299" t="s">
        <v>300</v>
      </c>
      <c r="E1207" s="331">
        <v>15.17</v>
      </c>
      <c r="F1207" s="331"/>
      <c r="G1207" s="333">
        <f t="shared" si="35"/>
        <v>5355.5999999999849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25">
      <c r="A1208" s="329" t="s">
        <v>289</v>
      </c>
      <c r="B1208" s="330">
        <v>1</v>
      </c>
      <c r="C1208" s="298">
        <v>46130</v>
      </c>
      <c r="D1208" s="299" t="s">
        <v>329</v>
      </c>
      <c r="E1208" s="331">
        <v>75.55</v>
      </c>
      <c r="F1208" s="331"/>
      <c r="G1208" s="333">
        <f t="shared" si="35"/>
        <v>5370.769999999985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25">
      <c r="A1209" s="329" t="s">
        <v>289</v>
      </c>
      <c r="B1209" s="330">
        <v>2</v>
      </c>
      <c r="C1209" s="298">
        <v>46130</v>
      </c>
      <c r="D1209" s="299" t="s">
        <v>330</v>
      </c>
      <c r="E1209" s="331">
        <v>26</v>
      </c>
      <c r="F1209" s="331"/>
      <c r="G1209" s="333">
        <f t="shared" si="35"/>
        <v>5446.3199999999852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25">
      <c r="A1210" s="329" t="s">
        <v>289</v>
      </c>
      <c r="B1210" s="330">
        <v>1</v>
      </c>
      <c r="C1210" s="298">
        <v>46130</v>
      </c>
      <c r="D1210" s="299" t="s">
        <v>311</v>
      </c>
      <c r="E1210" s="331">
        <v>25.28</v>
      </c>
      <c r="F1210" s="331"/>
      <c r="G1210" s="333">
        <f t="shared" si="35"/>
        <v>5472.3199999999852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25">
      <c r="A1211" s="329" t="s">
        <v>289</v>
      </c>
      <c r="B1211" s="330">
        <v>3</v>
      </c>
      <c r="C1211" s="298">
        <v>46130</v>
      </c>
      <c r="D1211" s="299" t="s">
        <v>296</v>
      </c>
      <c r="E1211" s="331">
        <v>7.76</v>
      </c>
      <c r="F1211" s="331"/>
      <c r="G1211" s="333">
        <f t="shared" si="35"/>
        <v>5497.5999999999849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25">
      <c r="A1212" s="329" t="s">
        <v>294</v>
      </c>
      <c r="B1212" s="330">
        <v>22</v>
      </c>
      <c r="C1212" s="298">
        <v>46130</v>
      </c>
      <c r="D1212" s="299" t="s">
        <v>400</v>
      </c>
      <c r="E1212" s="331">
        <v>13.84</v>
      </c>
      <c r="F1212" s="331"/>
      <c r="G1212" s="333">
        <f t="shared" si="35"/>
        <v>5505.3599999999851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25">
      <c r="A1213" s="329" t="s">
        <v>287</v>
      </c>
      <c r="B1213" s="330" t="s">
        <v>287</v>
      </c>
      <c r="C1213" s="298">
        <v>46130</v>
      </c>
      <c r="D1213" s="299" t="s">
        <v>331</v>
      </c>
      <c r="E1213" s="331">
        <v>578.57000000000005</v>
      </c>
      <c r="F1213" s="331">
        <v>578.57000000000005</v>
      </c>
      <c r="G1213" s="333">
        <f t="shared" si="35"/>
        <v>5519.1999999999853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25">
      <c r="A1214" s="329" t="s">
        <v>289</v>
      </c>
      <c r="B1214" s="330">
        <v>2</v>
      </c>
      <c r="C1214" s="298">
        <v>46129</v>
      </c>
      <c r="D1214" s="299" t="s">
        <v>324</v>
      </c>
      <c r="E1214" s="331">
        <v>12.84</v>
      </c>
      <c r="F1214" s="331"/>
      <c r="G1214" s="333">
        <f t="shared" si="35"/>
        <v>5519.1999999999853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25">
      <c r="A1215" s="329" t="s">
        <v>289</v>
      </c>
      <c r="B1215" s="330">
        <v>2</v>
      </c>
      <c r="C1215" s="298">
        <v>46129</v>
      </c>
      <c r="D1215" s="299" t="s">
        <v>332</v>
      </c>
      <c r="E1215" s="331">
        <v>59.71</v>
      </c>
      <c r="F1215" s="331"/>
      <c r="G1215" s="333">
        <f t="shared" si="35"/>
        <v>5532.0399999999854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25">
      <c r="A1216" s="329" t="s">
        <v>294</v>
      </c>
      <c r="B1216" s="330">
        <v>21</v>
      </c>
      <c r="C1216" s="298">
        <v>46129</v>
      </c>
      <c r="D1216" s="299" t="s">
        <v>194</v>
      </c>
      <c r="E1216" s="331">
        <v>75.599999999999994</v>
      </c>
      <c r="F1216" s="331"/>
      <c r="G1216" s="333">
        <f t="shared" si="35"/>
        <v>5591.7499999999854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25">
      <c r="A1217" s="329" t="s">
        <v>294</v>
      </c>
      <c r="B1217" s="330">
        <v>43</v>
      </c>
      <c r="C1217" s="298">
        <v>46129</v>
      </c>
      <c r="D1217" s="299" t="s">
        <v>333</v>
      </c>
      <c r="E1217" s="331">
        <v>22.35</v>
      </c>
      <c r="F1217" s="331"/>
      <c r="G1217" s="333">
        <f t="shared" si="35"/>
        <v>5667.3499999999858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25">
      <c r="A1218" s="329" t="s">
        <v>294</v>
      </c>
      <c r="B1218" s="330">
        <v>42</v>
      </c>
      <c r="C1218" s="298">
        <v>46129</v>
      </c>
      <c r="D1218" s="299" t="s">
        <v>333</v>
      </c>
      <c r="E1218" s="331">
        <v>37.25</v>
      </c>
      <c r="F1218" s="331"/>
      <c r="G1218" s="333">
        <f t="shared" si="35"/>
        <v>5689.6999999999862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25">
      <c r="A1219" s="329" t="s">
        <v>289</v>
      </c>
      <c r="B1219" s="330">
        <v>8</v>
      </c>
      <c r="C1219" s="298">
        <v>46129</v>
      </c>
      <c r="D1219" s="299" t="s">
        <v>319</v>
      </c>
      <c r="E1219" s="331">
        <v>35.119999999999997</v>
      </c>
      <c r="F1219" s="331"/>
      <c r="G1219" s="333">
        <f t="shared" si="35"/>
        <v>5726.9499999999862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25">
      <c r="A1220" s="329" t="s">
        <v>289</v>
      </c>
      <c r="B1220" s="330">
        <v>3</v>
      </c>
      <c r="C1220" s="298">
        <v>46129</v>
      </c>
      <c r="D1220" s="299" t="s">
        <v>296</v>
      </c>
      <c r="E1220" s="331">
        <v>8.7200000000000006</v>
      </c>
      <c r="F1220" s="331"/>
      <c r="G1220" s="333">
        <f t="shared" si="35"/>
        <v>5762.0699999999861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25">
      <c r="A1221" s="329" t="s">
        <v>289</v>
      </c>
      <c r="B1221" s="330">
        <v>2</v>
      </c>
      <c r="C1221" s="298">
        <v>46129</v>
      </c>
      <c r="D1221" s="299" t="s">
        <v>334</v>
      </c>
      <c r="E1221" s="331">
        <v>13.21</v>
      </c>
      <c r="F1221" s="331"/>
      <c r="G1221" s="333">
        <f t="shared" si="35"/>
        <v>5770.7899999999863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25">
      <c r="A1222" s="329" t="s">
        <v>294</v>
      </c>
      <c r="B1222" s="330">
        <v>17</v>
      </c>
      <c r="C1222" s="298">
        <v>46129</v>
      </c>
      <c r="D1222" s="299" t="s">
        <v>188</v>
      </c>
      <c r="E1222" s="331">
        <v>42.65</v>
      </c>
      <c r="F1222" s="331"/>
      <c r="G1222" s="333">
        <f t="shared" si="35"/>
        <v>5783.9999999999864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25">
      <c r="A1223" s="329" t="s">
        <v>335</v>
      </c>
      <c r="B1223" s="330" t="s">
        <v>335</v>
      </c>
      <c r="C1223" s="298">
        <v>46129</v>
      </c>
      <c r="D1223" s="299" t="s">
        <v>185</v>
      </c>
      <c r="E1223" s="331">
        <v>130.31</v>
      </c>
      <c r="F1223" s="331"/>
      <c r="G1223" s="333">
        <f t="shared" si="35"/>
        <v>5826.649999999986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25">
      <c r="A1224" s="329" t="s">
        <v>294</v>
      </c>
      <c r="B1224" s="330">
        <v>15</v>
      </c>
      <c r="C1224" s="298">
        <v>46129</v>
      </c>
      <c r="D1224" s="299" t="s">
        <v>185</v>
      </c>
      <c r="E1224" s="331">
        <v>131.22999999999999</v>
      </c>
      <c r="F1224" s="331"/>
      <c r="G1224" s="333">
        <f t="shared" si="35"/>
        <v>5956.9599999999864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25">
      <c r="A1225" s="329" t="s">
        <v>289</v>
      </c>
      <c r="B1225" s="330">
        <v>6</v>
      </c>
      <c r="C1225" s="298">
        <v>46129</v>
      </c>
      <c r="D1225" s="299" t="s">
        <v>336</v>
      </c>
      <c r="E1225" s="331">
        <v>210</v>
      </c>
      <c r="F1225" s="331"/>
      <c r="G1225" s="333">
        <f t="shared" si="35"/>
        <v>6088.189999999986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25">
      <c r="A1226" s="329" t="s">
        <v>294</v>
      </c>
      <c r="B1226" s="330">
        <v>23</v>
      </c>
      <c r="C1226" s="298">
        <v>46129</v>
      </c>
      <c r="D1226" s="299" t="s">
        <v>63</v>
      </c>
      <c r="E1226" s="331">
        <v>529.46</v>
      </c>
      <c r="F1226" s="331"/>
      <c r="G1226" s="333">
        <f t="shared" si="35"/>
        <v>6298.189999999986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25">
      <c r="A1227" s="329" t="s">
        <v>289</v>
      </c>
      <c r="B1227" s="330">
        <v>7</v>
      </c>
      <c r="C1227" s="298">
        <v>46129</v>
      </c>
      <c r="D1227" s="299" t="s">
        <v>337</v>
      </c>
      <c r="E1227" s="331">
        <v>32.78</v>
      </c>
      <c r="F1227" s="331"/>
      <c r="G1227" s="333">
        <f t="shared" si="35"/>
        <v>6827.649999999986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25">
      <c r="A1228" s="329" t="s">
        <v>289</v>
      </c>
      <c r="B1228" s="330">
        <v>4</v>
      </c>
      <c r="C1228" s="298">
        <v>46128</v>
      </c>
      <c r="D1228" s="299" t="s">
        <v>310</v>
      </c>
      <c r="E1228" s="331">
        <v>44.41</v>
      </c>
      <c r="F1228" s="331"/>
      <c r="G1228" s="333">
        <f t="shared" si="35"/>
        <v>6860.4299999999857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25">
      <c r="A1229" s="329" t="s">
        <v>294</v>
      </c>
      <c r="B1229" s="330">
        <v>16</v>
      </c>
      <c r="C1229" s="298">
        <v>46128</v>
      </c>
      <c r="D1229" s="299" t="s">
        <v>338</v>
      </c>
      <c r="E1229" s="331">
        <v>15</v>
      </c>
      <c r="F1229" s="331"/>
      <c r="G1229" s="333">
        <f t="shared" si="35"/>
        <v>6904.8399999999856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25">
      <c r="A1230" s="329" t="s">
        <v>289</v>
      </c>
      <c r="B1230" s="330">
        <v>2</v>
      </c>
      <c r="C1230" s="298">
        <v>46128</v>
      </c>
      <c r="D1230" s="299" t="s">
        <v>301</v>
      </c>
      <c r="E1230" s="331">
        <v>41.95</v>
      </c>
      <c r="F1230" s="331"/>
      <c r="G1230" s="333">
        <f t="shared" si="35"/>
        <v>6919.8399999999856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25">
      <c r="A1231" s="329" t="s">
        <v>289</v>
      </c>
      <c r="B1231" s="330">
        <v>5</v>
      </c>
      <c r="C1231" s="298">
        <v>46128</v>
      </c>
      <c r="D1231" s="299" t="s">
        <v>339</v>
      </c>
      <c r="E1231" s="331">
        <v>21.3</v>
      </c>
      <c r="F1231" s="331"/>
      <c r="G1231" s="333">
        <f t="shared" si="35"/>
        <v>6961.7899999999854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25">
      <c r="A1232" s="329" t="s">
        <v>289</v>
      </c>
      <c r="B1232" s="330">
        <v>4</v>
      </c>
      <c r="C1232" s="298">
        <v>46128</v>
      </c>
      <c r="D1232" s="299" t="s">
        <v>296</v>
      </c>
      <c r="E1232" s="331">
        <v>70.03</v>
      </c>
      <c r="F1232" s="331"/>
      <c r="G1232" s="333">
        <f t="shared" si="35"/>
        <v>6983.0899999999856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25">
      <c r="A1233" s="329" t="s">
        <v>289</v>
      </c>
      <c r="B1233" s="330">
        <v>2</v>
      </c>
      <c r="C1233" s="298">
        <v>46128</v>
      </c>
      <c r="D1233" s="299" t="s">
        <v>296</v>
      </c>
      <c r="E1233" s="331">
        <v>11.48</v>
      </c>
      <c r="F1233" s="331"/>
      <c r="G1233" s="333">
        <f t="shared" si="35"/>
        <v>7053.1199999999853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25">
      <c r="A1234" s="329" t="s">
        <v>289</v>
      </c>
      <c r="B1234" s="330">
        <v>6</v>
      </c>
      <c r="C1234" s="298">
        <v>46128</v>
      </c>
      <c r="D1234" s="299" t="s">
        <v>340</v>
      </c>
      <c r="E1234" s="331">
        <v>26.61</v>
      </c>
      <c r="F1234" s="331"/>
      <c r="G1234" s="333">
        <f t="shared" si="35"/>
        <v>7064.5999999999849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25">
      <c r="A1235" s="329" t="s">
        <v>289</v>
      </c>
      <c r="B1235" s="330">
        <v>6</v>
      </c>
      <c r="C1235" s="298">
        <v>46128</v>
      </c>
      <c r="D1235" s="299" t="s">
        <v>341</v>
      </c>
      <c r="E1235" s="331">
        <v>42.59</v>
      </c>
      <c r="F1235" s="331"/>
      <c r="G1235" s="333">
        <f t="shared" si="35"/>
        <v>7091.2099999999846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25">
      <c r="A1236" s="329" t="s">
        <v>289</v>
      </c>
      <c r="B1236" s="330">
        <v>6</v>
      </c>
      <c r="C1236" s="298">
        <v>46128</v>
      </c>
      <c r="D1236" s="299" t="s">
        <v>300</v>
      </c>
      <c r="E1236" s="331">
        <v>20.58</v>
      </c>
      <c r="F1236" s="331"/>
      <c r="G1236" s="333">
        <f t="shared" si="35"/>
        <v>7133.7999999999847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25">
      <c r="A1237" s="329" t="s">
        <v>294</v>
      </c>
      <c r="B1237" s="330">
        <v>11</v>
      </c>
      <c r="C1237" s="298">
        <v>46128</v>
      </c>
      <c r="D1237" s="299" t="s">
        <v>178</v>
      </c>
      <c r="E1237" s="331">
        <v>267.91000000000003</v>
      </c>
      <c r="F1237" s="331"/>
      <c r="G1237" s="333">
        <f t="shared" si="35"/>
        <v>7154.3799999999846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25">
      <c r="A1238" s="329" t="s">
        <v>291</v>
      </c>
      <c r="B1238" s="330">
        <v>41</v>
      </c>
      <c r="C1238" s="298">
        <v>46128</v>
      </c>
      <c r="D1238" s="299" t="s">
        <v>299</v>
      </c>
      <c r="E1238" s="331"/>
      <c r="F1238" s="331">
        <v>300</v>
      </c>
      <c r="G1238" s="333">
        <f t="shared" si="35"/>
        <v>7422.2899999999845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25">
      <c r="A1239" s="329" t="s">
        <v>291</v>
      </c>
      <c r="B1239" s="330">
        <v>39</v>
      </c>
      <c r="C1239" s="298">
        <v>46128</v>
      </c>
      <c r="D1239" s="299" t="s">
        <v>292</v>
      </c>
      <c r="E1239" s="331"/>
      <c r="F1239" s="331">
        <v>2763.78</v>
      </c>
      <c r="G1239" s="333">
        <f t="shared" si="35"/>
        <v>7122.2899999999845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25">
      <c r="A1240" s="329" t="s">
        <v>287</v>
      </c>
      <c r="B1240" s="330" t="s">
        <v>287</v>
      </c>
      <c r="C1240" s="298">
        <v>46127</v>
      </c>
      <c r="D1240" s="299" t="s">
        <v>342</v>
      </c>
      <c r="E1240" s="331">
        <v>93.71</v>
      </c>
      <c r="F1240" s="331">
        <v>93.71</v>
      </c>
      <c r="G1240" s="333">
        <f t="shared" si="35"/>
        <v>4358.5099999999848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25">
      <c r="A1241" s="329" t="s">
        <v>289</v>
      </c>
      <c r="B1241" s="330">
        <v>6</v>
      </c>
      <c r="C1241" s="298">
        <v>46127</v>
      </c>
      <c r="D1241" s="299" t="s">
        <v>343</v>
      </c>
      <c r="E1241" s="331">
        <v>27</v>
      </c>
      <c r="F1241" s="331"/>
      <c r="G1241" s="333">
        <f t="shared" si="35"/>
        <v>4358.5099999999848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25">
      <c r="A1242" s="329" t="s">
        <v>291</v>
      </c>
      <c r="B1242" s="330">
        <v>38</v>
      </c>
      <c r="C1242" s="298">
        <v>46127</v>
      </c>
      <c r="D1242" s="299" t="s">
        <v>293</v>
      </c>
      <c r="E1242" s="331"/>
      <c r="F1242" s="331">
        <v>4597.82</v>
      </c>
      <c r="G1242" s="333">
        <f t="shared" si="35"/>
        <v>4385.5099999999848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25">
      <c r="A1243" s="329" t="s">
        <v>289</v>
      </c>
      <c r="B1243" s="330">
        <v>2</v>
      </c>
      <c r="C1243" s="298">
        <v>46127</v>
      </c>
      <c r="D1243" s="299" t="s">
        <v>296</v>
      </c>
      <c r="E1243" s="331">
        <v>14.67</v>
      </c>
      <c r="F1243" s="331"/>
      <c r="G1243" s="333">
        <f t="shared" si="35"/>
        <v>-212.31000000001481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25">
      <c r="A1244" s="329" t="s">
        <v>289</v>
      </c>
      <c r="B1244" s="330">
        <v>2</v>
      </c>
      <c r="C1244" s="298">
        <v>46127</v>
      </c>
      <c r="D1244" s="299" t="s">
        <v>344</v>
      </c>
      <c r="E1244" s="331">
        <v>102.2</v>
      </c>
      <c r="F1244" s="331"/>
      <c r="G1244" s="333">
        <f t="shared" si="35"/>
        <v>-197.64000000001482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25">
      <c r="A1245" s="329" t="s">
        <v>289</v>
      </c>
      <c r="B1245" s="330">
        <v>8</v>
      </c>
      <c r="C1245" s="298">
        <v>46126</v>
      </c>
      <c r="D1245" s="299" t="s">
        <v>319</v>
      </c>
      <c r="E1245" s="331">
        <v>15.53</v>
      </c>
      <c r="F1245" s="331"/>
      <c r="G1245" s="333">
        <f t="shared" si="35"/>
        <v>-95.440000000014805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25">
      <c r="A1246" s="329" t="s">
        <v>294</v>
      </c>
      <c r="B1246" s="330">
        <v>24</v>
      </c>
      <c r="C1246" s="298">
        <v>46126</v>
      </c>
      <c r="D1246" s="299" t="s">
        <v>858</v>
      </c>
      <c r="E1246" s="331">
        <v>105.33</v>
      </c>
      <c r="F1246" s="331"/>
      <c r="G1246" s="333">
        <f t="shared" si="35"/>
        <v>-79.910000000014804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25">
      <c r="A1247" s="329" t="s">
        <v>289</v>
      </c>
      <c r="B1247" s="330">
        <v>2</v>
      </c>
      <c r="C1247" s="298">
        <v>46125</v>
      </c>
      <c r="D1247" s="299" t="s">
        <v>345</v>
      </c>
      <c r="E1247" s="331">
        <v>11.64</v>
      </c>
      <c r="F1247" s="331"/>
      <c r="G1247" s="333">
        <f t="shared" si="35"/>
        <v>25.419999999985201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25">
      <c r="A1248" s="329" t="s">
        <v>289</v>
      </c>
      <c r="B1248" s="330">
        <v>1</v>
      </c>
      <c r="C1248" s="298">
        <v>46125</v>
      </c>
      <c r="D1248" s="299" t="s">
        <v>306</v>
      </c>
      <c r="E1248" s="331">
        <v>50.71</v>
      </c>
      <c r="F1248" s="331"/>
      <c r="G1248" s="333">
        <f t="shared" si="35"/>
        <v>37.059999999985202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25">
      <c r="A1249" s="329" t="s">
        <v>289</v>
      </c>
      <c r="B1249" s="330">
        <v>2</v>
      </c>
      <c r="C1249" s="298">
        <v>46125</v>
      </c>
      <c r="D1249" s="299" t="s">
        <v>334</v>
      </c>
      <c r="E1249" s="331">
        <v>11.06</v>
      </c>
      <c r="F1249" s="331"/>
      <c r="G1249" s="333">
        <f t="shared" si="35"/>
        <v>87.769999999985203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25">
      <c r="A1250" s="329" t="s">
        <v>289</v>
      </c>
      <c r="B1250" s="330">
        <v>4</v>
      </c>
      <c r="C1250" s="298">
        <v>46125</v>
      </c>
      <c r="D1250" s="299" t="s">
        <v>295</v>
      </c>
      <c r="E1250" s="331">
        <v>35.979999999999997</v>
      </c>
      <c r="F1250" s="331"/>
      <c r="G1250" s="333">
        <f t="shared" si="35"/>
        <v>98.829999999985205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25">
      <c r="A1251" s="329" t="s">
        <v>289</v>
      </c>
      <c r="B1251" s="330">
        <v>8</v>
      </c>
      <c r="C1251" s="298">
        <v>46125</v>
      </c>
      <c r="D1251" s="299" t="s">
        <v>346</v>
      </c>
      <c r="E1251" s="331">
        <v>7.83</v>
      </c>
      <c r="F1251" s="331"/>
      <c r="G1251" s="333">
        <f t="shared" si="35"/>
        <v>134.80999999998519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25">
      <c r="A1252" s="329" t="s">
        <v>289</v>
      </c>
      <c r="B1252" s="330">
        <v>3</v>
      </c>
      <c r="C1252" s="298">
        <v>46125</v>
      </c>
      <c r="D1252" s="299" t="s">
        <v>347</v>
      </c>
      <c r="E1252" s="331">
        <v>4.1900000000000004</v>
      </c>
      <c r="F1252" s="331"/>
      <c r="G1252" s="333">
        <f t="shared" si="35"/>
        <v>142.63999999998521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25">
      <c r="A1253" s="329" t="s">
        <v>289</v>
      </c>
      <c r="B1253" s="330">
        <v>8</v>
      </c>
      <c r="C1253" s="298">
        <v>46125</v>
      </c>
      <c r="D1253" s="299" t="s">
        <v>348</v>
      </c>
      <c r="E1253" s="331">
        <v>39.25</v>
      </c>
      <c r="F1253" s="331"/>
      <c r="G1253" s="333">
        <f t="shared" si="35"/>
        <v>146.8299999999852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25">
      <c r="A1254" s="329" t="s">
        <v>287</v>
      </c>
      <c r="B1254" s="330" t="s">
        <v>287</v>
      </c>
      <c r="C1254" s="298">
        <v>46125</v>
      </c>
      <c r="D1254" s="299" t="s">
        <v>349</v>
      </c>
      <c r="E1254" s="331">
        <v>318.36</v>
      </c>
      <c r="F1254" s="331">
        <v>318.36</v>
      </c>
      <c r="G1254" s="333">
        <f t="shared" si="35"/>
        <v>186.0799999999852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25">
      <c r="A1255" s="329" t="s">
        <v>294</v>
      </c>
      <c r="B1255" s="330">
        <v>19</v>
      </c>
      <c r="C1255" s="298">
        <v>46125</v>
      </c>
      <c r="D1255" s="299" t="s">
        <v>191</v>
      </c>
      <c r="E1255" s="331">
        <v>200</v>
      </c>
      <c r="F1255" s="331"/>
      <c r="G1255" s="333">
        <f t="shared" si="35"/>
        <v>186.0799999999852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25">
      <c r="A1256" s="329" t="s">
        <v>289</v>
      </c>
      <c r="B1256" s="330">
        <v>1</v>
      </c>
      <c r="C1256" s="298">
        <v>46124</v>
      </c>
      <c r="D1256" s="299" t="s">
        <v>304</v>
      </c>
      <c r="E1256" s="331">
        <v>136.05000000000001</v>
      </c>
      <c r="F1256" s="331"/>
      <c r="G1256" s="333">
        <f t="shared" si="35"/>
        <v>386.0799999999852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25">
      <c r="A1257" s="329" t="s">
        <v>289</v>
      </c>
      <c r="B1257" s="330">
        <v>3</v>
      </c>
      <c r="C1257" s="298">
        <v>46124</v>
      </c>
      <c r="D1257" s="299" t="s">
        <v>347</v>
      </c>
      <c r="E1257" s="331">
        <v>13.09</v>
      </c>
      <c r="F1257" s="331"/>
      <c r="G1257" s="333">
        <f t="shared" si="35"/>
        <v>522.12999999998522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25">
      <c r="A1258" s="329" t="s">
        <v>289</v>
      </c>
      <c r="B1258" s="330">
        <v>8</v>
      </c>
      <c r="C1258" s="298">
        <v>46124</v>
      </c>
      <c r="D1258" s="299" t="s">
        <v>319</v>
      </c>
      <c r="E1258" s="331">
        <v>24.47</v>
      </c>
      <c r="F1258" s="331"/>
      <c r="G1258" s="333">
        <f t="shared" si="35"/>
        <v>535.21999999998525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25">
      <c r="A1259" s="329" t="s">
        <v>289</v>
      </c>
      <c r="B1259" s="330">
        <v>8</v>
      </c>
      <c r="C1259" s="298">
        <v>46124</v>
      </c>
      <c r="D1259" s="299" t="s">
        <v>319</v>
      </c>
      <c r="E1259" s="331">
        <v>14.29</v>
      </c>
      <c r="F1259" s="331"/>
      <c r="G1259" s="333">
        <f t="shared" si="35"/>
        <v>559.68999999998528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25">
      <c r="A1260" s="329" t="s">
        <v>294</v>
      </c>
      <c r="B1260" s="330">
        <v>22</v>
      </c>
      <c r="C1260" s="298">
        <v>46124</v>
      </c>
      <c r="D1260" s="299" t="s">
        <v>833</v>
      </c>
      <c r="E1260" s="331">
        <v>9.57</v>
      </c>
      <c r="F1260" s="331"/>
      <c r="G1260" s="333">
        <f t="shared" si="35"/>
        <v>573.97999999998524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25">
      <c r="A1261" s="329" t="s">
        <v>289</v>
      </c>
      <c r="B1261" s="330">
        <v>3</v>
      </c>
      <c r="C1261" s="298">
        <v>46124</v>
      </c>
      <c r="D1261" s="299" t="s">
        <v>350</v>
      </c>
      <c r="E1261" s="331">
        <v>25</v>
      </c>
      <c r="F1261" s="331"/>
      <c r="G1261" s="333">
        <f t="shared" si="35"/>
        <v>583.54999999998529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25">
      <c r="A1262" s="329" t="s">
        <v>294</v>
      </c>
      <c r="B1262" s="330">
        <v>22</v>
      </c>
      <c r="C1262" s="298">
        <v>46123</v>
      </c>
      <c r="D1262" s="299" t="s">
        <v>351</v>
      </c>
      <c r="E1262" s="331">
        <v>19.16</v>
      </c>
      <c r="F1262" s="331"/>
      <c r="G1262" s="333">
        <f t="shared" si="35"/>
        <v>608.54999999998529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25">
      <c r="A1263" s="329" t="s">
        <v>289</v>
      </c>
      <c r="B1263" s="330">
        <v>2</v>
      </c>
      <c r="C1263" s="298">
        <v>46123</v>
      </c>
      <c r="D1263" s="299" t="s">
        <v>301</v>
      </c>
      <c r="E1263" s="331">
        <v>20.91</v>
      </c>
      <c r="F1263" s="331"/>
      <c r="G1263" s="333">
        <f t="shared" si="35"/>
        <v>627.70999999998526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25">
      <c r="A1264" s="329" t="s">
        <v>289</v>
      </c>
      <c r="B1264" s="330">
        <v>2</v>
      </c>
      <c r="C1264" s="298">
        <v>46123</v>
      </c>
      <c r="D1264" s="299" t="s">
        <v>296</v>
      </c>
      <c r="E1264" s="331">
        <v>12.44</v>
      </c>
      <c r="F1264" s="331"/>
      <c r="G1264" s="333">
        <f t="shared" si="35"/>
        <v>648.61999999998523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25">
      <c r="A1265" s="329" t="s">
        <v>289</v>
      </c>
      <c r="B1265" s="330">
        <v>2</v>
      </c>
      <c r="C1265" s="298">
        <v>46123</v>
      </c>
      <c r="D1265" s="299" t="s">
        <v>352</v>
      </c>
      <c r="E1265" s="331">
        <v>41.34</v>
      </c>
      <c r="F1265" s="331"/>
      <c r="G1265" s="333">
        <f t="shared" si="35"/>
        <v>661.05999999998528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25">
      <c r="A1266" s="329" t="s">
        <v>289</v>
      </c>
      <c r="B1266" s="330">
        <v>6</v>
      </c>
      <c r="C1266" s="298">
        <v>46122</v>
      </c>
      <c r="D1266" s="299" t="s">
        <v>445</v>
      </c>
      <c r="E1266" s="331">
        <v>-0.04</v>
      </c>
      <c r="F1266" s="331"/>
      <c r="G1266" s="333">
        <f t="shared" si="35"/>
        <v>702.39999999998531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25">
      <c r="A1267" s="329" t="s">
        <v>289</v>
      </c>
      <c r="B1267" s="330">
        <v>5</v>
      </c>
      <c r="C1267" s="298">
        <v>46122</v>
      </c>
      <c r="D1267" s="299" t="s">
        <v>353</v>
      </c>
      <c r="E1267" s="331">
        <v>372</v>
      </c>
      <c r="F1267" s="331"/>
      <c r="G1267" s="333">
        <f t="shared" si="35"/>
        <v>702.35999999998535</v>
      </c>
      <c r="H1267" s="334" t="s">
        <v>298</v>
      </c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25">
      <c r="A1268" s="329" t="s">
        <v>289</v>
      </c>
      <c r="B1268" s="330">
        <v>2</v>
      </c>
      <c r="C1268" s="298">
        <v>46122</v>
      </c>
      <c r="D1268" s="299" t="s">
        <v>354</v>
      </c>
      <c r="E1268" s="331">
        <v>15.22</v>
      </c>
      <c r="F1268" s="331"/>
      <c r="G1268" s="333">
        <f t="shared" si="35"/>
        <v>1074.3599999999853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25">
      <c r="A1269" s="329" t="s">
        <v>289</v>
      </c>
      <c r="B1269" s="330">
        <v>3</v>
      </c>
      <c r="C1269" s="298">
        <v>46122</v>
      </c>
      <c r="D1269" s="299" t="s">
        <v>296</v>
      </c>
      <c r="E1269" s="331">
        <v>9.5500000000000007</v>
      </c>
      <c r="F1269" s="331"/>
      <c r="G1269" s="333">
        <f t="shared" si="35"/>
        <v>1089.5799999999854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25">
      <c r="A1270" s="329" t="s">
        <v>289</v>
      </c>
      <c r="B1270" s="330">
        <v>8</v>
      </c>
      <c r="C1270" s="298">
        <v>46122</v>
      </c>
      <c r="D1270" s="299" t="s">
        <v>355</v>
      </c>
      <c r="E1270" s="331">
        <v>52.65</v>
      </c>
      <c r="F1270" s="331"/>
      <c r="G1270" s="333">
        <f t="shared" si="35"/>
        <v>1099.1299999999853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25">
      <c r="A1271" s="329" t="s">
        <v>289</v>
      </c>
      <c r="B1271" s="330">
        <v>1</v>
      </c>
      <c r="C1271" s="298">
        <v>46122</v>
      </c>
      <c r="D1271" s="299" t="s">
        <v>311</v>
      </c>
      <c r="E1271" s="331">
        <v>68.989999999999995</v>
      </c>
      <c r="F1271" s="331"/>
      <c r="G1271" s="333">
        <f t="shared" si="35"/>
        <v>1151.7799999999854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25">
      <c r="A1272" s="329" t="s">
        <v>289</v>
      </c>
      <c r="B1272" s="330">
        <v>2</v>
      </c>
      <c r="C1272" s="298">
        <v>46122</v>
      </c>
      <c r="D1272" s="299" t="s">
        <v>324</v>
      </c>
      <c r="E1272" s="331">
        <v>17.37</v>
      </c>
      <c r="F1272" s="331"/>
      <c r="G1272" s="333">
        <f t="shared" si="35"/>
        <v>1220.7699999999854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25">
      <c r="A1273" s="329" t="s">
        <v>289</v>
      </c>
      <c r="B1273" s="330">
        <v>8</v>
      </c>
      <c r="C1273" s="298">
        <v>46121</v>
      </c>
      <c r="D1273" s="299" t="s">
        <v>356</v>
      </c>
      <c r="E1273" s="331">
        <v>64.42</v>
      </c>
      <c r="F1273" s="331"/>
      <c r="G1273" s="333">
        <f t="shared" si="35"/>
        <v>1238.1399999999853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25">
      <c r="A1274" s="329" t="s">
        <v>289</v>
      </c>
      <c r="B1274" s="330">
        <v>2</v>
      </c>
      <c r="C1274" s="298">
        <v>46121</v>
      </c>
      <c r="D1274" s="299" t="s">
        <v>357</v>
      </c>
      <c r="E1274" s="331">
        <v>9.4700000000000006</v>
      </c>
      <c r="F1274" s="331"/>
      <c r="G1274" s="333">
        <f t="shared" si="35"/>
        <v>1302.5599999999854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25">
      <c r="A1275" s="329" t="s">
        <v>289</v>
      </c>
      <c r="B1275" s="330">
        <v>5</v>
      </c>
      <c r="C1275" s="298">
        <v>46121</v>
      </c>
      <c r="D1275" s="299" t="s">
        <v>852</v>
      </c>
      <c r="E1275" s="331">
        <v>10.68</v>
      </c>
      <c r="F1275" s="331"/>
      <c r="G1275" s="333">
        <f t="shared" si="35"/>
        <v>1312.0299999999854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25">
      <c r="A1276" s="329" t="s">
        <v>289</v>
      </c>
      <c r="B1276" s="330">
        <v>7</v>
      </c>
      <c r="C1276" s="298">
        <v>46121</v>
      </c>
      <c r="D1276" s="299" t="s">
        <v>358</v>
      </c>
      <c r="E1276" s="331">
        <v>68.010000000000005</v>
      </c>
      <c r="F1276" s="331"/>
      <c r="G1276" s="333">
        <f t="shared" si="35"/>
        <v>1322.7099999999855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25">
      <c r="A1277" s="329" t="s">
        <v>289</v>
      </c>
      <c r="B1277" s="330">
        <v>4</v>
      </c>
      <c r="C1277" s="298">
        <v>46121</v>
      </c>
      <c r="D1277" s="299" t="s">
        <v>310</v>
      </c>
      <c r="E1277" s="331">
        <v>40.85</v>
      </c>
      <c r="F1277" s="331"/>
      <c r="G1277" s="333">
        <f t="shared" si="35"/>
        <v>1390.7199999999855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25">
      <c r="A1278" s="329" t="s">
        <v>289</v>
      </c>
      <c r="B1278" s="330">
        <v>6</v>
      </c>
      <c r="C1278" s="298">
        <v>46121</v>
      </c>
      <c r="D1278" s="299" t="s">
        <v>359</v>
      </c>
      <c r="E1278" s="331">
        <v>25</v>
      </c>
      <c r="F1278" s="331"/>
      <c r="G1278" s="333">
        <f t="shared" si="35"/>
        <v>1431.5699999999854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25">
      <c r="A1279" s="329" t="s">
        <v>294</v>
      </c>
      <c r="B1279" s="330">
        <v>18</v>
      </c>
      <c r="C1279" s="298">
        <v>46120</v>
      </c>
      <c r="D1279" s="299" t="s">
        <v>360</v>
      </c>
      <c r="E1279" s="331">
        <v>400</v>
      </c>
      <c r="F1279" s="331"/>
      <c r="G1279" s="333">
        <f t="shared" si="35"/>
        <v>1456.5699999999854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25">
      <c r="A1280" s="329" t="s">
        <v>335</v>
      </c>
      <c r="B1280" s="330" t="s">
        <v>335</v>
      </c>
      <c r="C1280" s="298">
        <v>46120</v>
      </c>
      <c r="D1280" s="299" t="s">
        <v>182</v>
      </c>
      <c r="E1280" s="331">
        <v>44.96</v>
      </c>
      <c r="F1280" s="331"/>
      <c r="G1280" s="333">
        <f t="shared" si="35"/>
        <v>1856.5699999999854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25">
      <c r="A1281" s="329" t="s">
        <v>294</v>
      </c>
      <c r="B1281" s="330">
        <v>13</v>
      </c>
      <c r="C1281" s="298">
        <v>46120</v>
      </c>
      <c r="D1281" s="299" t="s">
        <v>182</v>
      </c>
      <c r="E1281" s="331">
        <v>104.98</v>
      </c>
      <c r="F1281" s="331"/>
      <c r="G1281" s="333">
        <f t="shared" si="35"/>
        <v>1901.5299999999854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25">
      <c r="A1282" s="329" t="s">
        <v>289</v>
      </c>
      <c r="B1282" s="330">
        <v>2</v>
      </c>
      <c r="C1282" s="298">
        <v>46120</v>
      </c>
      <c r="D1282" s="299" t="s">
        <v>296</v>
      </c>
      <c r="E1282" s="331">
        <v>13.8</v>
      </c>
      <c r="F1282" s="331"/>
      <c r="G1282" s="333">
        <f t="shared" si="35"/>
        <v>2006.5099999999854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25">
      <c r="A1283" s="329" t="s">
        <v>289</v>
      </c>
      <c r="B1283" s="330">
        <v>4</v>
      </c>
      <c r="C1283" s="298">
        <v>46120</v>
      </c>
      <c r="D1283" s="299" t="s">
        <v>295</v>
      </c>
      <c r="E1283" s="331">
        <v>37.92</v>
      </c>
      <c r="F1283" s="331"/>
      <c r="G1283" s="333">
        <f t="shared" si="35"/>
        <v>2020.3099999999854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25">
      <c r="A1284" s="329" t="s">
        <v>289</v>
      </c>
      <c r="B1284" s="330">
        <v>6</v>
      </c>
      <c r="C1284" s="298">
        <v>46120</v>
      </c>
      <c r="D1284" s="299" t="s">
        <v>300</v>
      </c>
      <c r="E1284" s="331">
        <v>56.68</v>
      </c>
      <c r="F1284" s="331"/>
      <c r="G1284" s="333">
        <f t="shared" si="35"/>
        <v>2058.2299999999855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25">
      <c r="A1285" s="329" t="s">
        <v>289</v>
      </c>
      <c r="B1285" s="330">
        <v>6</v>
      </c>
      <c r="C1285" s="298">
        <v>46120</v>
      </c>
      <c r="D1285" s="299" t="s">
        <v>361</v>
      </c>
      <c r="E1285" s="331">
        <v>29.26</v>
      </c>
      <c r="F1285" s="331"/>
      <c r="G1285" s="333">
        <f t="shared" si="35"/>
        <v>2114.9099999999853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25">
      <c r="A1286" s="329" t="s">
        <v>294</v>
      </c>
      <c r="B1286" s="330">
        <v>9</v>
      </c>
      <c r="C1286" s="298">
        <v>46119</v>
      </c>
      <c r="D1286" s="299" t="s">
        <v>58</v>
      </c>
      <c r="E1286" s="331">
        <v>1281.53</v>
      </c>
      <c r="F1286" s="331"/>
      <c r="G1286" s="333">
        <f t="shared" si="35"/>
        <v>2144.1699999999855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25">
      <c r="A1287" s="329" t="s">
        <v>289</v>
      </c>
      <c r="B1287" s="330">
        <v>4</v>
      </c>
      <c r="C1287" s="298">
        <v>46119</v>
      </c>
      <c r="D1287" s="299" t="s">
        <v>362</v>
      </c>
      <c r="E1287" s="331">
        <v>25.84</v>
      </c>
      <c r="F1287" s="331"/>
      <c r="G1287" s="333">
        <f t="shared" si="35"/>
        <v>3425.6999999999853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25">
      <c r="A1288" s="329" t="s">
        <v>289</v>
      </c>
      <c r="B1288" s="330">
        <v>8</v>
      </c>
      <c r="C1288" s="298">
        <v>46119</v>
      </c>
      <c r="D1288" s="299" t="s">
        <v>319</v>
      </c>
      <c r="E1288" s="331">
        <v>12.05</v>
      </c>
      <c r="F1288" s="331"/>
      <c r="G1288" s="333">
        <f t="shared" si="35"/>
        <v>3451.5399999999854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25">
      <c r="A1289" s="329" t="s">
        <v>289</v>
      </c>
      <c r="B1289" s="330">
        <v>4</v>
      </c>
      <c r="C1289" s="298">
        <v>46119</v>
      </c>
      <c r="D1289" s="299" t="s">
        <v>334</v>
      </c>
      <c r="E1289" s="331">
        <v>82.04</v>
      </c>
      <c r="F1289" s="331"/>
      <c r="G1289" s="333">
        <f t="shared" si="35"/>
        <v>3463.5899999999856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25">
      <c r="A1290" s="329" t="s">
        <v>289</v>
      </c>
      <c r="B1290" s="330">
        <v>2</v>
      </c>
      <c r="C1290" s="298">
        <v>46119</v>
      </c>
      <c r="D1290" s="299" t="s">
        <v>363</v>
      </c>
      <c r="E1290" s="331">
        <v>22.92</v>
      </c>
      <c r="F1290" s="331"/>
      <c r="G1290" s="333">
        <f t="shared" si="35"/>
        <v>3545.6299999999856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25">
      <c r="A1291" s="329" t="s">
        <v>289</v>
      </c>
      <c r="B1291" s="330">
        <v>5</v>
      </c>
      <c r="C1291" s="298">
        <v>46118</v>
      </c>
      <c r="D1291" s="299" t="s">
        <v>364</v>
      </c>
      <c r="E1291" s="331">
        <v>400</v>
      </c>
      <c r="F1291" s="331"/>
      <c r="G1291" s="333">
        <f t="shared" si="35"/>
        <v>3568.5499999999856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25">
      <c r="A1292" s="329" t="s">
        <v>294</v>
      </c>
      <c r="B1292" s="330">
        <v>14</v>
      </c>
      <c r="C1292" s="298">
        <v>46118</v>
      </c>
      <c r="D1292" s="299" t="s">
        <v>365</v>
      </c>
      <c r="E1292" s="331">
        <v>66.67</v>
      </c>
      <c r="F1292" s="331"/>
      <c r="G1292" s="333">
        <f t="shared" si="35"/>
        <v>3968.5499999999856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25">
      <c r="A1293" s="329" t="s">
        <v>294</v>
      </c>
      <c r="B1293" s="330">
        <v>14</v>
      </c>
      <c r="C1293" s="298">
        <v>46118</v>
      </c>
      <c r="D1293" s="299" t="s">
        <v>366</v>
      </c>
      <c r="E1293" s="331">
        <v>70.25</v>
      </c>
      <c r="F1293" s="331"/>
      <c r="G1293" s="333">
        <f t="shared" si="35"/>
        <v>4035.2199999999857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25">
      <c r="A1294" s="329" t="s">
        <v>289</v>
      </c>
      <c r="B1294" s="330">
        <v>1</v>
      </c>
      <c r="C1294" s="298">
        <v>46117</v>
      </c>
      <c r="D1294" s="299" t="s">
        <v>367</v>
      </c>
      <c r="E1294" s="331">
        <v>25.6</v>
      </c>
      <c r="F1294" s="331"/>
      <c r="G1294" s="333">
        <f t="shared" si="35"/>
        <v>4105.4699999999857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25">
      <c r="A1295" s="329" t="s">
        <v>289</v>
      </c>
      <c r="B1295" s="330">
        <v>8</v>
      </c>
      <c r="C1295" s="298">
        <v>46117</v>
      </c>
      <c r="D1295" s="299" t="s">
        <v>319</v>
      </c>
      <c r="E1295" s="331">
        <v>8.56</v>
      </c>
      <c r="F1295" s="331"/>
      <c r="G1295" s="333">
        <f t="shared" si="35"/>
        <v>4131.0699999999861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25">
      <c r="A1296" s="329" t="s">
        <v>289</v>
      </c>
      <c r="B1296" s="330">
        <v>6</v>
      </c>
      <c r="C1296" s="298">
        <v>46117</v>
      </c>
      <c r="D1296" s="299" t="s">
        <v>368</v>
      </c>
      <c r="E1296" s="331">
        <v>301.67</v>
      </c>
      <c r="F1296" s="331"/>
      <c r="G1296" s="333">
        <f t="shared" si="35"/>
        <v>4139.6299999999865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25">
      <c r="A1297" s="329" t="s">
        <v>289</v>
      </c>
      <c r="B1297" s="330">
        <v>1</v>
      </c>
      <c r="C1297" s="298">
        <v>46116</v>
      </c>
      <c r="D1297" s="299" t="s">
        <v>306</v>
      </c>
      <c r="E1297" s="331">
        <v>176.85</v>
      </c>
      <c r="F1297" s="331"/>
      <c r="G1297" s="333">
        <f t="shared" si="35"/>
        <v>4441.2999999999865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25">
      <c r="A1298" s="329" t="s">
        <v>289</v>
      </c>
      <c r="B1298" s="330">
        <v>1</v>
      </c>
      <c r="C1298" s="298">
        <v>46116</v>
      </c>
      <c r="D1298" s="299" t="s">
        <v>311</v>
      </c>
      <c r="E1298" s="331">
        <v>139.34</v>
      </c>
      <c r="F1298" s="331"/>
      <c r="G1298" s="333">
        <f t="shared" si="35"/>
        <v>4618.1499999999869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25">
      <c r="A1299" s="329" t="s">
        <v>294</v>
      </c>
      <c r="B1299" s="330">
        <v>17</v>
      </c>
      <c r="C1299" s="298">
        <v>46116</v>
      </c>
      <c r="D1299" s="299" t="s">
        <v>369</v>
      </c>
      <c r="E1299" s="331">
        <v>99</v>
      </c>
      <c r="F1299" s="331"/>
      <c r="G1299" s="333">
        <f t="shared" si="35"/>
        <v>4757.489999999987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25">
      <c r="A1300" s="329" t="s">
        <v>289</v>
      </c>
      <c r="B1300" s="330">
        <v>2</v>
      </c>
      <c r="C1300" s="298">
        <v>46116</v>
      </c>
      <c r="D1300" s="299" t="s">
        <v>370</v>
      </c>
      <c r="E1300" s="331">
        <v>34</v>
      </c>
      <c r="F1300" s="331"/>
      <c r="G1300" s="333">
        <f t="shared" si="35"/>
        <v>4856.489999999987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25">
      <c r="A1301" s="329" t="s">
        <v>289</v>
      </c>
      <c r="B1301" s="330">
        <v>3</v>
      </c>
      <c r="C1301" s="298">
        <v>46116</v>
      </c>
      <c r="D1301" s="299" t="s">
        <v>347</v>
      </c>
      <c r="E1301" s="331">
        <v>10.24</v>
      </c>
      <c r="F1301" s="331"/>
      <c r="G1301" s="333">
        <f t="shared" si="35"/>
        <v>4890.489999999987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25">
      <c r="A1302" s="329" t="s">
        <v>289</v>
      </c>
      <c r="B1302" s="330">
        <v>7</v>
      </c>
      <c r="C1302" s="298">
        <v>46115</v>
      </c>
      <c r="D1302" s="299" t="s">
        <v>371</v>
      </c>
      <c r="E1302" s="331">
        <v>100</v>
      </c>
      <c r="F1302" s="331"/>
      <c r="G1302" s="333">
        <f t="shared" si="35"/>
        <v>4900.7299999999868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25">
      <c r="A1303" s="329" t="s">
        <v>289</v>
      </c>
      <c r="B1303" s="330">
        <v>6</v>
      </c>
      <c r="C1303" s="298">
        <v>46115</v>
      </c>
      <c r="D1303" s="299" t="s">
        <v>300</v>
      </c>
      <c r="E1303" s="331">
        <v>7.68</v>
      </c>
      <c r="F1303" s="331"/>
      <c r="G1303" s="333">
        <f t="shared" si="35"/>
        <v>5000.7299999999868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25">
      <c r="A1304" s="329" t="s">
        <v>289</v>
      </c>
      <c r="B1304" s="330">
        <v>2</v>
      </c>
      <c r="C1304" s="298">
        <v>46115</v>
      </c>
      <c r="D1304" s="299" t="s">
        <v>296</v>
      </c>
      <c r="E1304" s="331">
        <v>8.7200000000000006</v>
      </c>
      <c r="F1304" s="331"/>
      <c r="G1304" s="333">
        <f t="shared" si="35"/>
        <v>5008.4099999999871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25">
      <c r="A1305" s="329" t="s">
        <v>289</v>
      </c>
      <c r="B1305" s="330">
        <v>8</v>
      </c>
      <c r="C1305" s="298">
        <v>46114</v>
      </c>
      <c r="D1305" s="299" t="s">
        <v>372</v>
      </c>
      <c r="E1305" s="331">
        <v>81.739999999999995</v>
      </c>
      <c r="F1305" s="331"/>
      <c r="G1305" s="333">
        <f t="shared" si="35"/>
        <v>5017.1299999999874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25">
      <c r="A1306" s="329" t="s">
        <v>284</v>
      </c>
      <c r="B1306" s="330">
        <v>36</v>
      </c>
      <c r="C1306" s="298">
        <v>46114</v>
      </c>
      <c r="D1306" s="299" t="s">
        <v>373</v>
      </c>
      <c r="E1306" s="331">
        <v>50</v>
      </c>
      <c r="F1306" s="331"/>
      <c r="G1306" s="333">
        <f t="shared" si="35"/>
        <v>5098.8699999999872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25">
      <c r="A1307" s="329" t="s">
        <v>294</v>
      </c>
      <c r="B1307" s="330">
        <v>22</v>
      </c>
      <c r="C1307" s="298">
        <v>46114</v>
      </c>
      <c r="D1307" s="299" t="s">
        <v>374</v>
      </c>
      <c r="E1307" s="331">
        <v>6.37</v>
      </c>
      <c r="F1307" s="331"/>
      <c r="G1307" s="333">
        <f t="shared" si="35"/>
        <v>5148.8699999999872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25">
      <c r="A1308" s="329" t="s">
        <v>289</v>
      </c>
      <c r="B1308" s="330">
        <v>2</v>
      </c>
      <c r="C1308" s="298">
        <v>46114</v>
      </c>
      <c r="D1308" s="299" t="s">
        <v>326</v>
      </c>
      <c r="E1308" s="331">
        <v>55.22</v>
      </c>
      <c r="F1308" s="331"/>
      <c r="G1308" s="333">
        <f t="shared" si="35"/>
        <v>5155.239999999987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25">
      <c r="A1309" s="329" t="s">
        <v>289</v>
      </c>
      <c r="B1309" s="330">
        <v>8</v>
      </c>
      <c r="C1309" s="298">
        <v>46114</v>
      </c>
      <c r="D1309" s="299" t="s">
        <v>319</v>
      </c>
      <c r="E1309" s="331">
        <v>8.5</v>
      </c>
      <c r="F1309" s="331"/>
      <c r="G1309" s="333">
        <f t="shared" si="35"/>
        <v>5210.4599999999873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25">
      <c r="A1310" s="329" t="s">
        <v>289</v>
      </c>
      <c r="B1310" s="330">
        <v>4</v>
      </c>
      <c r="C1310" s="298">
        <v>46114</v>
      </c>
      <c r="D1310" s="299" t="s">
        <v>334</v>
      </c>
      <c r="E1310" s="331">
        <v>38.99</v>
      </c>
      <c r="F1310" s="331"/>
      <c r="G1310" s="333">
        <f t="shared" si="35"/>
        <v>5218.9599999999873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25">
      <c r="A1311" s="329" t="s">
        <v>291</v>
      </c>
      <c r="B1311" s="330">
        <v>39</v>
      </c>
      <c r="C1311" s="298">
        <v>46113</v>
      </c>
      <c r="D1311" s="299" t="s">
        <v>292</v>
      </c>
      <c r="E1311" s="331"/>
      <c r="F1311" s="331">
        <v>2763.78</v>
      </c>
      <c r="G1311" s="333">
        <f t="shared" si="35"/>
        <v>5257.9499999999871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25">
      <c r="A1312" s="329" t="s">
        <v>289</v>
      </c>
      <c r="B1312" s="330">
        <v>4</v>
      </c>
      <c r="C1312" s="298">
        <v>46113</v>
      </c>
      <c r="D1312" s="299" t="s">
        <v>296</v>
      </c>
      <c r="E1312" s="331">
        <v>36.090000000000003</v>
      </c>
      <c r="F1312" s="331"/>
      <c r="G1312" s="333">
        <f t="shared" si="35"/>
        <v>2494.1699999999869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25">
      <c r="A1313" s="329" t="s">
        <v>289</v>
      </c>
      <c r="B1313" s="330">
        <v>4</v>
      </c>
      <c r="C1313" s="298">
        <v>46113</v>
      </c>
      <c r="D1313" s="299" t="s">
        <v>310</v>
      </c>
      <c r="E1313" s="331">
        <v>80</v>
      </c>
      <c r="F1313" s="331"/>
      <c r="G1313" s="333">
        <f t="shared" si="35"/>
        <v>2530.259999999987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25">
      <c r="A1314" s="329" t="s">
        <v>289</v>
      </c>
      <c r="B1314" s="330">
        <v>7</v>
      </c>
      <c r="C1314" s="298">
        <v>46113</v>
      </c>
      <c r="D1314" s="299" t="s">
        <v>320</v>
      </c>
      <c r="E1314" s="331">
        <v>47.84</v>
      </c>
      <c r="F1314" s="331"/>
      <c r="G1314" s="333">
        <f t="shared" si="35"/>
        <v>2610.259999999987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25">
      <c r="A1315" s="329" t="s">
        <v>289</v>
      </c>
      <c r="B1315" s="330">
        <v>7</v>
      </c>
      <c r="C1315" s="298">
        <v>46113</v>
      </c>
      <c r="D1315" s="299" t="s">
        <v>320</v>
      </c>
      <c r="E1315" s="331">
        <v>21.25</v>
      </c>
      <c r="F1315" s="331"/>
      <c r="G1315" s="333">
        <f t="shared" si="35"/>
        <v>2658.0999999999872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25">
      <c r="A1316" s="329" t="s">
        <v>289</v>
      </c>
      <c r="B1316" s="330">
        <v>2</v>
      </c>
      <c r="C1316" s="298">
        <v>46113</v>
      </c>
      <c r="D1316" s="299" t="s">
        <v>375</v>
      </c>
      <c r="E1316" s="331">
        <v>42.9</v>
      </c>
      <c r="F1316" s="331"/>
      <c r="G1316" s="333">
        <f t="shared" si="35"/>
        <v>2679.3499999999872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25">
      <c r="A1317" s="329" t="s">
        <v>284</v>
      </c>
      <c r="B1317" s="330">
        <v>37</v>
      </c>
      <c r="C1317" s="298">
        <v>46112</v>
      </c>
      <c r="D1317" s="299" t="s">
        <v>376</v>
      </c>
      <c r="E1317" s="331">
        <v>4309.58</v>
      </c>
      <c r="F1317" s="331"/>
      <c r="G1317" s="333">
        <f t="shared" si="35"/>
        <v>2722.2499999999873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25">
      <c r="A1318" s="329" t="s">
        <v>286</v>
      </c>
      <c r="B1318" s="330">
        <v>25</v>
      </c>
      <c r="C1318" s="298">
        <v>46112</v>
      </c>
      <c r="D1318" s="298" t="s">
        <v>204</v>
      </c>
      <c r="E1318" s="331">
        <v>350</v>
      </c>
      <c r="F1318" s="331"/>
      <c r="G1318" s="333">
        <f t="shared" si="35"/>
        <v>7031.8299999999872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25">
      <c r="A1319" s="329" t="s">
        <v>286</v>
      </c>
      <c r="B1319" s="330">
        <v>26</v>
      </c>
      <c r="C1319" s="298">
        <v>46112</v>
      </c>
      <c r="D1319" s="298" t="s">
        <v>205</v>
      </c>
      <c r="E1319" s="331">
        <v>320</v>
      </c>
      <c r="F1319" s="331"/>
      <c r="G1319" s="333">
        <f t="shared" si="35"/>
        <v>7381.8299999999872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25">
      <c r="A1320" s="329" t="s">
        <v>286</v>
      </c>
      <c r="B1320" s="330">
        <v>27</v>
      </c>
      <c r="C1320" s="298">
        <v>46112</v>
      </c>
      <c r="D1320" s="298" t="s">
        <v>206</v>
      </c>
      <c r="E1320" s="331">
        <v>25</v>
      </c>
      <c r="F1320" s="331"/>
      <c r="G1320" s="333">
        <f t="shared" si="35"/>
        <v>7701.8299999999872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25">
      <c r="A1321" s="329" t="s">
        <v>286</v>
      </c>
      <c r="B1321" s="330">
        <v>28</v>
      </c>
      <c r="C1321" s="298">
        <v>46112</v>
      </c>
      <c r="D1321" s="298" t="s">
        <v>207</v>
      </c>
      <c r="E1321" s="331">
        <v>25</v>
      </c>
      <c r="F1321" s="331"/>
      <c r="G1321" s="333">
        <f t="shared" si="35"/>
        <v>7726.8299999999872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25">
      <c r="A1322" s="329" t="s">
        <v>286</v>
      </c>
      <c r="B1322" s="330">
        <v>29</v>
      </c>
      <c r="C1322" s="298">
        <v>46112</v>
      </c>
      <c r="D1322" s="298" t="s">
        <v>208</v>
      </c>
      <c r="E1322" s="331">
        <v>45</v>
      </c>
      <c r="F1322" s="331"/>
      <c r="G1322" s="333">
        <f t="shared" si="35"/>
        <v>7751.8299999999872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25">
      <c r="A1323" s="329" t="s">
        <v>286</v>
      </c>
      <c r="B1323" s="330">
        <v>30</v>
      </c>
      <c r="C1323" s="298">
        <v>46112</v>
      </c>
      <c r="D1323" s="298" t="s">
        <v>209</v>
      </c>
      <c r="E1323" s="331">
        <v>400</v>
      </c>
      <c r="F1323" s="331"/>
      <c r="G1323" s="333">
        <f t="shared" si="35"/>
        <v>7796.8299999999872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25">
      <c r="A1324" s="329" t="s">
        <v>286</v>
      </c>
      <c r="B1324" s="330">
        <v>31</v>
      </c>
      <c r="C1324" s="298">
        <v>46112</v>
      </c>
      <c r="D1324" s="298" t="s">
        <v>210</v>
      </c>
      <c r="E1324" s="331">
        <v>375</v>
      </c>
      <c r="F1324" s="331"/>
      <c r="G1324" s="333">
        <f t="shared" si="35"/>
        <v>8196.8299999999872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25">
      <c r="A1325" s="329" t="s">
        <v>286</v>
      </c>
      <c r="B1325" s="330">
        <v>32</v>
      </c>
      <c r="C1325" s="298">
        <v>46112</v>
      </c>
      <c r="D1325" s="298" t="s">
        <v>211</v>
      </c>
      <c r="E1325" s="331">
        <v>100</v>
      </c>
      <c r="F1325" s="331"/>
      <c r="G1325" s="333">
        <f t="shared" si="35"/>
        <v>8571.8299999999872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25">
      <c r="A1326" s="329" t="s">
        <v>286</v>
      </c>
      <c r="B1326" s="330">
        <v>33</v>
      </c>
      <c r="C1326" s="298">
        <v>46112</v>
      </c>
      <c r="D1326" s="298" t="s">
        <v>212</v>
      </c>
      <c r="E1326" s="331">
        <v>85</v>
      </c>
      <c r="F1326" s="331"/>
      <c r="G1326" s="333">
        <f t="shared" si="35"/>
        <v>8671.8299999999872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25">
      <c r="A1327" s="329" t="s">
        <v>286</v>
      </c>
      <c r="B1327" s="330">
        <v>34</v>
      </c>
      <c r="C1327" s="298">
        <v>46112</v>
      </c>
      <c r="D1327" s="298" t="s">
        <v>213</v>
      </c>
      <c r="E1327" s="331">
        <v>230</v>
      </c>
      <c r="F1327" s="331"/>
      <c r="G1327" s="333">
        <f t="shared" si="35"/>
        <v>8756.8299999999872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25">
      <c r="A1328" s="329" t="s">
        <v>286</v>
      </c>
      <c r="B1328" s="330">
        <v>35</v>
      </c>
      <c r="C1328" s="298">
        <v>46112</v>
      </c>
      <c r="D1328" s="298" t="s">
        <v>214</v>
      </c>
      <c r="E1328" s="331">
        <v>45</v>
      </c>
      <c r="F1328" s="331"/>
      <c r="G1328" s="333">
        <f t="shared" si="35"/>
        <v>8986.8299999999872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25">
      <c r="A1329" s="329" t="s">
        <v>289</v>
      </c>
      <c r="B1329" s="330">
        <v>6</v>
      </c>
      <c r="C1329" s="298">
        <v>46112</v>
      </c>
      <c r="D1329" s="298" t="s">
        <v>377</v>
      </c>
      <c r="E1329" s="331">
        <v>40</v>
      </c>
      <c r="F1329" s="331"/>
      <c r="G1329" s="333">
        <f t="shared" si="35"/>
        <v>9031.8299999999872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25">
      <c r="A1330" s="329" t="s">
        <v>294</v>
      </c>
      <c r="B1330" s="330">
        <v>42</v>
      </c>
      <c r="C1330" s="298">
        <v>46112</v>
      </c>
      <c r="D1330" s="298" t="s">
        <v>200</v>
      </c>
      <c r="E1330" s="331">
        <v>59</v>
      </c>
      <c r="F1330" s="331"/>
      <c r="G1330" s="333">
        <f t="shared" si="35"/>
        <v>9071.8299999999872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25">
      <c r="A1331" s="329" t="s">
        <v>294</v>
      </c>
      <c r="B1331" s="330">
        <v>43</v>
      </c>
      <c r="C1331" s="298">
        <v>46112</v>
      </c>
      <c r="D1331" s="298" t="s">
        <v>201</v>
      </c>
      <c r="E1331" s="331">
        <v>42.84</v>
      </c>
      <c r="F1331" s="331"/>
      <c r="G1331" s="333">
        <f t="shared" si="35"/>
        <v>9130.8299999999872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25">
      <c r="A1332" s="329" t="s">
        <v>289</v>
      </c>
      <c r="B1332" s="330">
        <v>6</v>
      </c>
      <c r="C1332" s="298">
        <v>46112</v>
      </c>
      <c r="D1332" s="298" t="s">
        <v>300</v>
      </c>
      <c r="E1332" s="331">
        <v>57.21</v>
      </c>
      <c r="F1332" s="331"/>
      <c r="G1332" s="333">
        <f t="shared" si="35"/>
        <v>9173.6699999999873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25">
      <c r="A1333" s="329" t="s">
        <v>289</v>
      </c>
      <c r="B1333" s="330">
        <v>8</v>
      </c>
      <c r="C1333" s="298">
        <v>46112</v>
      </c>
      <c r="D1333" s="298" t="s">
        <v>296</v>
      </c>
      <c r="E1333" s="331">
        <v>11.18</v>
      </c>
      <c r="F1333" s="331"/>
      <c r="G1333" s="333">
        <f t="shared" si="35"/>
        <v>9230.8799999999865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25">
      <c r="A1334" s="329" t="s">
        <v>294</v>
      </c>
      <c r="B1334" s="330">
        <v>10</v>
      </c>
      <c r="C1334" s="298">
        <v>46112</v>
      </c>
      <c r="D1334" s="298" t="s">
        <v>176</v>
      </c>
      <c r="E1334" s="331">
        <v>17.899999999999999</v>
      </c>
      <c r="F1334" s="331"/>
      <c r="G1334" s="333">
        <f t="shared" si="35"/>
        <v>9242.0599999999868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25">
      <c r="A1335" s="329" t="s">
        <v>289</v>
      </c>
      <c r="B1335" s="330">
        <v>2</v>
      </c>
      <c r="C1335" s="298">
        <v>46111</v>
      </c>
      <c r="D1335" s="298" t="s">
        <v>334</v>
      </c>
      <c r="E1335" s="331">
        <v>23.83</v>
      </c>
      <c r="F1335" s="331"/>
      <c r="G1335" s="333">
        <f t="shared" si="35"/>
        <v>9259.9599999999864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25">
      <c r="A1336" s="329" t="s">
        <v>291</v>
      </c>
      <c r="B1336" s="330">
        <v>38</v>
      </c>
      <c r="C1336" s="298">
        <v>46111</v>
      </c>
      <c r="D1336" s="299" t="s">
        <v>293</v>
      </c>
      <c r="E1336" s="331"/>
      <c r="F1336" s="331">
        <v>4278.1400000000003</v>
      </c>
      <c r="G1336" s="333">
        <f t="shared" si="35"/>
        <v>9283.7899999999863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25">
      <c r="A1337" s="329" t="s">
        <v>289</v>
      </c>
      <c r="B1337" s="330">
        <v>3</v>
      </c>
      <c r="C1337" s="298">
        <v>46111</v>
      </c>
      <c r="D1337" s="299" t="s">
        <v>350</v>
      </c>
      <c r="E1337" s="331">
        <v>30</v>
      </c>
      <c r="F1337" s="331"/>
      <c r="G1337" s="333">
        <f t="shared" si="35"/>
        <v>5005.649999999986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25">
      <c r="A1338" s="329" t="s">
        <v>289</v>
      </c>
      <c r="B1338" s="330">
        <v>6</v>
      </c>
      <c r="C1338" s="298">
        <v>46111</v>
      </c>
      <c r="D1338" s="299" t="s">
        <v>300</v>
      </c>
      <c r="E1338" s="331">
        <v>15.96</v>
      </c>
      <c r="F1338" s="331"/>
      <c r="G1338" s="333">
        <f t="shared" si="35"/>
        <v>5035.649999999986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25">
      <c r="A1339" s="329" t="s">
        <v>289</v>
      </c>
      <c r="B1339" s="330">
        <v>3</v>
      </c>
      <c r="C1339" s="298">
        <v>46111</v>
      </c>
      <c r="D1339" s="299" t="s">
        <v>378</v>
      </c>
      <c r="E1339" s="331">
        <v>18.96</v>
      </c>
      <c r="F1339" s="331"/>
      <c r="G1339" s="333">
        <f t="shared" si="35"/>
        <v>5051.609999999986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25">
      <c r="A1340" s="329" t="s">
        <v>289</v>
      </c>
      <c r="B1340" s="330">
        <v>1</v>
      </c>
      <c r="C1340" s="298">
        <v>46110</v>
      </c>
      <c r="D1340" s="299" t="s">
        <v>311</v>
      </c>
      <c r="E1340" s="331">
        <v>144.22</v>
      </c>
      <c r="F1340" s="331"/>
      <c r="G1340" s="333">
        <f t="shared" si="35"/>
        <v>5070.5699999999861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25">
      <c r="A1341" s="329" t="s">
        <v>289</v>
      </c>
      <c r="B1341" s="330">
        <v>7</v>
      </c>
      <c r="C1341" s="298">
        <v>46110</v>
      </c>
      <c r="D1341" s="299" t="s">
        <v>379</v>
      </c>
      <c r="E1341" s="331">
        <v>181.04</v>
      </c>
      <c r="F1341" s="331"/>
      <c r="G1341" s="333">
        <f t="shared" si="35"/>
        <v>5214.7899999999863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25">
      <c r="A1342" s="329" t="s">
        <v>289</v>
      </c>
      <c r="B1342" s="330">
        <v>6</v>
      </c>
      <c r="C1342" s="298">
        <v>46110</v>
      </c>
      <c r="D1342" s="299" t="s">
        <v>380</v>
      </c>
      <c r="E1342" s="331">
        <v>196.9</v>
      </c>
      <c r="F1342" s="331"/>
      <c r="G1342" s="333">
        <f t="shared" si="35"/>
        <v>5395.8299999999863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25">
      <c r="A1343" s="329" t="s">
        <v>289</v>
      </c>
      <c r="B1343" s="330">
        <v>3</v>
      </c>
      <c r="C1343" s="298">
        <v>46110</v>
      </c>
      <c r="D1343" s="299" t="s">
        <v>381</v>
      </c>
      <c r="E1343" s="331">
        <v>7.5</v>
      </c>
      <c r="F1343" s="331"/>
      <c r="G1343" s="333">
        <f t="shared" si="35"/>
        <v>5592.7299999999859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25">
      <c r="A1344" s="329" t="s">
        <v>289</v>
      </c>
      <c r="B1344" s="330">
        <v>8</v>
      </c>
      <c r="C1344" s="298">
        <v>46109</v>
      </c>
      <c r="D1344" s="299" t="s">
        <v>319</v>
      </c>
      <c r="E1344" s="331">
        <v>11.7</v>
      </c>
      <c r="F1344" s="331"/>
      <c r="G1344" s="333">
        <f t="shared" si="35"/>
        <v>5600.2299999999859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25">
      <c r="A1345" s="329" t="s">
        <v>289</v>
      </c>
      <c r="B1345" s="330">
        <v>2</v>
      </c>
      <c r="C1345" s="298">
        <v>46109</v>
      </c>
      <c r="D1345" s="299" t="s">
        <v>308</v>
      </c>
      <c r="E1345" s="331">
        <v>210.76</v>
      </c>
      <c r="F1345" s="331"/>
      <c r="G1345" s="333">
        <f t="shared" si="35"/>
        <v>5611.9299999999857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25">
      <c r="A1346" s="329" t="s">
        <v>289</v>
      </c>
      <c r="B1346" s="330">
        <v>4</v>
      </c>
      <c r="C1346" s="298">
        <v>46109</v>
      </c>
      <c r="D1346" s="299" t="s">
        <v>310</v>
      </c>
      <c r="E1346" s="331">
        <v>46.9</v>
      </c>
      <c r="F1346" s="331"/>
      <c r="G1346" s="333">
        <f t="shared" si="35"/>
        <v>5822.689999999986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25">
      <c r="A1347" s="329" t="s">
        <v>289</v>
      </c>
      <c r="B1347" s="330">
        <v>1</v>
      </c>
      <c r="C1347" s="298">
        <v>46109</v>
      </c>
      <c r="D1347" s="299" t="s">
        <v>329</v>
      </c>
      <c r="E1347" s="331">
        <v>179.1</v>
      </c>
      <c r="F1347" s="331"/>
      <c r="G1347" s="333">
        <f t="shared" si="35"/>
        <v>5869.5899999999856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25">
      <c r="A1348" s="329" t="s">
        <v>289</v>
      </c>
      <c r="B1348" s="330">
        <v>8</v>
      </c>
      <c r="C1348" s="298">
        <v>46109</v>
      </c>
      <c r="D1348" s="299" t="s">
        <v>308</v>
      </c>
      <c r="E1348" s="331">
        <v>31.97</v>
      </c>
      <c r="F1348" s="331"/>
      <c r="G1348" s="333">
        <f t="shared" si="35"/>
        <v>6048.689999999986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25">
      <c r="A1349" s="329" t="s">
        <v>289</v>
      </c>
      <c r="B1349" s="330">
        <v>8</v>
      </c>
      <c r="C1349" s="298">
        <v>46109</v>
      </c>
      <c r="D1349" s="299" t="s">
        <v>308</v>
      </c>
      <c r="E1349" s="331">
        <v>12.19</v>
      </c>
      <c r="F1349" s="331"/>
      <c r="G1349" s="333">
        <f t="shared" si="35"/>
        <v>6080.6599999999862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25">
      <c r="A1350" s="329" t="s">
        <v>291</v>
      </c>
      <c r="B1350" s="330">
        <v>41</v>
      </c>
      <c r="C1350" s="298">
        <v>46108</v>
      </c>
      <c r="D1350" s="299" t="s">
        <v>382</v>
      </c>
      <c r="E1350" s="331"/>
      <c r="F1350" s="331">
        <v>400</v>
      </c>
      <c r="G1350" s="333">
        <f t="shared" si="35"/>
        <v>6092.8499999999858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25">
      <c r="A1351" s="329" t="s">
        <v>289</v>
      </c>
      <c r="B1351" s="330">
        <v>2</v>
      </c>
      <c r="C1351" s="298">
        <v>46108</v>
      </c>
      <c r="D1351" s="299" t="s">
        <v>301</v>
      </c>
      <c r="E1351" s="331">
        <v>19.5</v>
      </c>
      <c r="F1351" s="331"/>
      <c r="G1351" s="333">
        <f t="shared" si="35"/>
        <v>5692.8499999999858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25">
      <c r="A1352" s="329" t="s">
        <v>289</v>
      </c>
      <c r="B1352" s="330">
        <v>2</v>
      </c>
      <c r="C1352" s="298">
        <v>46108</v>
      </c>
      <c r="D1352" s="299" t="s">
        <v>296</v>
      </c>
      <c r="E1352" s="331">
        <v>11.48</v>
      </c>
      <c r="F1352" s="331"/>
      <c r="G1352" s="333">
        <f t="shared" si="35"/>
        <v>5712.3499999999858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25">
      <c r="A1353" s="329" t="s">
        <v>289</v>
      </c>
      <c r="B1353" s="330">
        <v>8</v>
      </c>
      <c r="C1353" s="298">
        <v>46108</v>
      </c>
      <c r="D1353" s="299" t="s">
        <v>334</v>
      </c>
      <c r="E1353" s="331">
        <v>11.46</v>
      </c>
      <c r="F1353" s="331"/>
      <c r="G1353" s="333">
        <f t="shared" si="35"/>
        <v>5723.8299999999854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25">
      <c r="A1354" s="329" t="s">
        <v>289</v>
      </c>
      <c r="B1354" s="330">
        <v>4</v>
      </c>
      <c r="C1354" s="298">
        <v>46108</v>
      </c>
      <c r="D1354" s="299" t="s">
        <v>334</v>
      </c>
      <c r="E1354" s="331">
        <v>38.21</v>
      </c>
      <c r="F1354" s="331"/>
      <c r="G1354" s="333">
        <f t="shared" si="35"/>
        <v>5735.2899999999854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25">
      <c r="A1355" s="329" t="s">
        <v>289</v>
      </c>
      <c r="B1355" s="330">
        <v>2</v>
      </c>
      <c r="C1355" s="298">
        <v>46108</v>
      </c>
      <c r="D1355" s="299" t="s">
        <v>383</v>
      </c>
      <c r="E1355" s="331">
        <v>69.95</v>
      </c>
      <c r="F1355" s="331"/>
      <c r="G1355" s="333">
        <f t="shared" si="35"/>
        <v>5773.4999999999854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25">
      <c r="A1356" s="329" t="s">
        <v>289</v>
      </c>
      <c r="B1356" s="330">
        <v>3</v>
      </c>
      <c r="C1356" s="298">
        <v>46108</v>
      </c>
      <c r="D1356" s="299" t="s">
        <v>347</v>
      </c>
      <c r="E1356" s="331">
        <v>10.78</v>
      </c>
      <c r="F1356" s="331"/>
      <c r="G1356" s="333">
        <f t="shared" si="35"/>
        <v>5843.4499999999853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25">
      <c r="A1357" s="329" t="s">
        <v>289</v>
      </c>
      <c r="B1357" s="330">
        <v>6</v>
      </c>
      <c r="C1357" s="298">
        <v>46108</v>
      </c>
      <c r="D1357" s="299" t="s">
        <v>300</v>
      </c>
      <c r="E1357" s="331">
        <v>15.84</v>
      </c>
      <c r="F1357" s="331"/>
      <c r="G1357" s="333">
        <f t="shared" si="35"/>
        <v>5854.229999999985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25">
      <c r="A1358" s="329" t="s">
        <v>289</v>
      </c>
      <c r="B1358" s="330">
        <v>8</v>
      </c>
      <c r="C1358" s="298">
        <v>46108</v>
      </c>
      <c r="D1358" s="299" t="s">
        <v>384</v>
      </c>
      <c r="E1358" s="331">
        <v>22.48</v>
      </c>
      <c r="F1358" s="331"/>
      <c r="G1358" s="333">
        <f t="shared" si="35"/>
        <v>5870.0699999999852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25">
      <c r="A1359" s="329" t="s">
        <v>289</v>
      </c>
      <c r="B1359" s="330">
        <v>2</v>
      </c>
      <c r="C1359" s="298">
        <v>46107</v>
      </c>
      <c r="D1359" s="299" t="s">
        <v>357</v>
      </c>
      <c r="E1359" s="331">
        <v>11.17</v>
      </c>
      <c r="F1359" s="331"/>
      <c r="G1359" s="333">
        <f t="shared" si="35"/>
        <v>5892.5499999999847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25">
      <c r="A1360" s="329" t="s">
        <v>289</v>
      </c>
      <c r="B1360" s="330">
        <v>2</v>
      </c>
      <c r="C1360" s="298">
        <v>46107</v>
      </c>
      <c r="D1360" s="299" t="s">
        <v>385</v>
      </c>
      <c r="E1360" s="331">
        <v>14.38</v>
      </c>
      <c r="F1360" s="331"/>
      <c r="G1360" s="333">
        <f t="shared" si="35"/>
        <v>5903.7199999999848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25">
      <c r="A1361" s="329" t="s">
        <v>289</v>
      </c>
      <c r="B1361" s="330">
        <v>8</v>
      </c>
      <c r="C1361" s="298">
        <v>46107</v>
      </c>
      <c r="D1361" s="299" t="s">
        <v>386</v>
      </c>
      <c r="E1361" s="331">
        <v>45</v>
      </c>
      <c r="F1361" s="331"/>
      <c r="G1361" s="333">
        <f t="shared" si="35"/>
        <v>5918.0999999999849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25">
      <c r="A1362" s="329" t="s">
        <v>289</v>
      </c>
      <c r="B1362" s="330">
        <v>2</v>
      </c>
      <c r="C1362" s="298">
        <v>46107</v>
      </c>
      <c r="D1362" s="299" t="s">
        <v>324</v>
      </c>
      <c r="E1362" s="331">
        <v>9.0299999999999994</v>
      </c>
      <c r="F1362" s="331"/>
      <c r="G1362" s="333">
        <f t="shared" si="35"/>
        <v>5963.0999999999849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25">
      <c r="A1363" s="329" t="s">
        <v>289</v>
      </c>
      <c r="B1363" s="330">
        <v>2</v>
      </c>
      <c r="C1363" s="298">
        <v>46107</v>
      </c>
      <c r="D1363" s="299" t="s">
        <v>301</v>
      </c>
      <c r="E1363" s="331">
        <v>30</v>
      </c>
      <c r="F1363" s="331"/>
      <c r="G1363" s="333">
        <f t="shared" si="35"/>
        <v>5972.1299999999846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25">
      <c r="A1364" s="329" t="s">
        <v>289</v>
      </c>
      <c r="B1364" s="330">
        <v>6</v>
      </c>
      <c r="C1364" s="298">
        <v>46106</v>
      </c>
      <c r="D1364" s="299" t="s">
        <v>387</v>
      </c>
      <c r="E1364" s="331">
        <v>12</v>
      </c>
      <c r="F1364" s="331"/>
      <c r="G1364" s="333">
        <f t="shared" si="35"/>
        <v>6002.1299999999846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25">
      <c r="A1365" s="329" t="s">
        <v>289</v>
      </c>
      <c r="B1365" s="330">
        <v>6</v>
      </c>
      <c r="C1365" s="298">
        <v>46106</v>
      </c>
      <c r="D1365" s="299" t="s">
        <v>388</v>
      </c>
      <c r="E1365" s="331">
        <v>20</v>
      </c>
      <c r="F1365" s="331"/>
      <c r="G1365" s="333">
        <f t="shared" si="35"/>
        <v>6014.1299999999846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25">
      <c r="A1366" s="329" t="s">
        <v>289</v>
      </c>
      <c r="B1366" s="330">
        <v>2</v>
      </c>
      <c r="C1366" s="298">
        <v>46106</v>
      </c>
      <c r="D1366" s="299" t="s">
        <v>296</v>
      </c>
      <c r="E1366" s="331">
        <v>21.05</v>
      </c>
      <c r="F1366" s="331"/>
      <c r="G1366" s="333">
        <f t="shared" si="35"/>
        <v>6034.1299999999846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25">
      <c r="A1367" s="329" t="s">
        <v>289</v>
      </c>
      <c r="B1367" s="330">
        <v>4</v>
      </c>
      <c r="C1367" s="298">
        <v>46106</v>
      </c>
      <c r="D1367" s="299" t="s">
        <v>296</v>
      </c>
      <c r="E1367" s="331">
        <v>38.58</v>
      </c>
      <c r="F1367" s="331"/>
      <c r="G1367" s="333">
        <f t="shared" si="35"/>
        <v>6055.1799999999848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25">
      <c r="A1368" s="329" t="s">
        <v>294</v>
      </c>
      <c r="B1368" s="330">
        <v>12</v>
      </c>
      <c r="C1368" s="298">
        <v>46106</v>
      </c>
      <c r="D1368" s="299" t="s">
        <v>314</v>
      </c>
      <c r="E1368" s="331">
        <v>204.47</v>
      </c>
      <c r="F1368" s="331"/>
      <c r="G1368" s="333">
        <f t="shared" si="35"/>
        <v>6093.7599999999848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25">
      <c r="A1369" s="329" t="s">
        <v>294</v>
      </c>
      <c r="B1369" s="330">
        <v>24</v>
      </c>
      <c r="C1369" s="298">
        <v>46105</v>
      </c>
      <c r="D1369" s="299" t="s">
        <v>858</v>
      </c>
      <c r="E1369" s="331">
        <v>86.58</v>
      </c>
      <c r="F1369" s="331"/>
      <c r="G1369" s="333">
        <f t="shared" si="35"/>
        <v>6298.229999999985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25">
      <c r="A1370" s="329" t="s">
        <v>289</v>
      </c>
      <c r="B1370" s="330">
        <v>6</v>
      </c>
      <c r="C1370" s="298">
        <v>46105</v>
      </c>
      <c r="D1370" s="299" t="s">
        <v>388</v>
      </c>
      <c r="E1370" s="331">
        <v>20</v>
      </c>
      <c r="F1370" s="331"/>
      <c r="G1370" s="333">
        <f t="shared" si="35"/>
        <v>6384.8099999999849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25">
      <c r="A1371" s="329" t="s">
        <v>289</v>
      </c>
      <c r="B1371" s="330">
        <v>2</v>
      </c>
      <c r="C1371" s="298">
        <v>46105</v>
      </c>
      <c r="D1371" s="299" t="s">
        <v>389</v>
      </c>
      <c r="E1371" s="331">
        <v>15.29</v>
      </c>
      <c r="F1371" s="331"/>
      <c r="G1371" s="333">
        <f t="shared" si="35"/>
        <v>6404.8099999999849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25">
      <c r="A1372" s="329" t="s">
        <v>289</v>
      </c>
      <c r="B1372" s="330">
        <v>8</v>
      </c>
      <c r="C1372" s="298">
        <v>46105</v>
      </c>
      <c r="D1372" s="299" t="s">
        <v>308</v>
      </c>
      <c r="E1372" s="331">
        <v>47.99</v>
      </c>
      <c r="F1372" s="331"/>
      <c r="G1372" s="333">
        <f t="shared" si="35"/>
        <v>6420.0999999999849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25">
      <c r="A1373" s="329" t="s">
        <v>294</v>
      </c>
      <c r="B1373" s="330">
        <v>23</v>
      </c>
      <c r="C1373" s="298">
        <v>46104</v>
      </c>
      <c r="D1373" s="299" t="s">
        <v>67</v>
      </c>
      <c r="E1373" s="331">
        <v>650.88</v>
      </c>
      <c r="F1373" s="331"/>
      <c r="G1373" s="333">
        <f t="shared" si="35"/>
        <v>6468.0899999999847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25">
      <c r="A1374" s="329" t="s">
        <v>289</v>
      </c>
      <c r="B1374" s="330">
        <v>2</v>
      </c>
      <c r="C1374" s="298">
        <v>46104</v>
      </c>
      <c r="D1374" s="299" t="s">
        <v>390</v>
      </c>
      <c r="E1374" s="331">
        <v>46</v>
      </c>
      <c r="F1374" s="331"/>
      <c r="G1374" s="333">
        <f t="shared" si="35"/>
        <v>7118.9699999999848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25">
      <c r="A1375" s="329" t="s">
        <v>289</v>
      </c>
      <c r="B1375" s="330">
        <v>2</v>
      </c>
      <c r="C1375" s="298">
        <v>46103</v>
      </c>
      <c r="D1375" s="299" t="s">
        <v>391</v>
      </c>
      <c r="E1375" s="331">
        <v>24.81</v>
      </c>
      <c r="F1375" s="331"/>
      <c r="G1375" s="333">
        <f t="shared" si="35"/>
        <v>7164.9699999999848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25">
      <c r="A1376" s="329" t="s">
        <v>289</v>
      </c>
      <c r="B1376" s="330">
        <v>4</v>
      </c>
      <c r="C1376" s="298">
        <v>46103</v>
      </c>
      <c r="D1376" s="299" t="s">
        <v>296</v>
      </c>
      <c r="E1376" s="331">
        <v>28.77</v>
      </c>
      <c r="F1376" s="331"/>
      <c r="G1376" s="333">
        <f t="shared" si="35"/>
        <v>7189.7799999999852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25">
      <c r="A1377" s="329" t="s">
        <v>289</v>
      </c>
      <c r="B1377" s="330">
        <v>8</v>
      </c>
      <c r="C1377" s="298">
        <v>46103</v>
      </c>
      <c r="D1377" s="299" t="s">
        <v>296</v>
      </c>
      <c r="E1377" s="331">
        <v>11.9</v>
      </c>
      <c r="F1377" s="331"/>
      <c r="G1377" s="333">
        <f t="shared" si="35"/>
        <v>7218.5499999999856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25">
      <c r="A1378" s="329" t="s">
        <v>289</v>
      </c>
      <c r="B1378" s="330">
        <v>1</v>
      </c>
      <c r="C1378" s="298">
        <v>46103</v>
      </c>
      <c r="D1378" s="299" t="s">
        <v>300</v>
      </c>
      <c r="E1378" s="331">
        <v>42.59</v>
      </c>
      <c r="F1378" s="331"/>
      <c r="G1378" s="333">
        <f t="shared" si="35"/>
        <v>7230.4499999999853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25">
      <c r="A1379" s="329" t="s">
        <v>289</v>
      </c>
      <c r="B1379" s="330">
        <v>6</v>
      </c>
      <c r="C1379" s="298">
        <v>46103</v>
      </c>
      <c r="D1379" s="299" t="s">
        <v>300</v>
      </c>
      <c r="E1379" s="331">
        <v>17.579999999999998</v>
      </c>
      <c r="F1379" s="331"/>
      <c r="G1379" s="333">
        <f t="shared" si="35"/>
        <v>7273.0399999999854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25">
      <c r="A1380" s="329" t="s">
        <v>289</v>
      </c>
      <c r="B1380" s="330">
        <v>1</v>
      </c>
      <c r="C1380" s="298">
        <v>46103</v>
      </c>
      <c r="D1380" s="299" t="s">
        <v>300</v>
      </c>
      <c r="E1380" s="331">
        <v>11.99</v>
      </c>
      <c r="F1380" s="331"/>
      <c r="G1380" s="333">
        <f t="shared" si="35"/>
        <v>7290.6199999999853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25">
      <c r="A1381" s="329" t="s">
        <v>289</v>
      </c>
      <c r="B1381" s="330">
        <v>1</v>
      </c>
      <c r="C1381" s="298">
        <v>46103</v>
      </c>
      <c r="D1381" s="299" t="s">
        <v>311</v>
      </c>
      <c r="E1381" s="331">
        <v>81.31</v>
      </c>
      <c r="F1381" s="331"/>
      <c r="G1381" s="333">
        <f t="shared" si="35"/>
        <v>7302.6099999999851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25">
      <c r="A1382" s="329" t="s">
        <v>289</v>
      </c>
      <c r="B1382" s="330">
        <v>1</v>
      </c>
      <c r="C1382" s="298">
        <v>46103</v>
      </c>
      <c r="D1382" s="299" t="s">
        <v>392</v>
      </c>
      <c r="E1382" s="331">
        <v>38.44</v>
      </c>
      <c r="F1382" s="331"/>
      <c r="G1382" s="333">
        <f t="shared" si="35"/>
        <v>7383.9199999999855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25">
      <c r="A1383" s="329" t="s">
        <v>289</v>
      </c>
      <c r="B1383" s="330">
        <v>2</v>
      </c>
      <c r="C1383" s="298">
        <v>46103</v>
      </c>
      <c r="D1383" s="299" t="s">
        <v>393</v>
      </c>
      <c r="E1383" s="331">
        <v>35.700000000000003</v>
      </c>
      <c r="F1383" s="331"/>
      <c r="G1383" s="333">
        <f t="shared" si="35"/>
        <v>7422.3599999999851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25">
      <c r="A1384" s="329" t="s">
        <v>289</v>
      </c>
      <c r="B1384" s="330">
        <v>6</v>
      </c>
      <c r="C1384" s="298">
        <v>46102</v>
      </c>
      <c r="D1384" s="299" t="s">
        <v>300</v>
      </c>
      <c r="E1384" s="331">
        <v>10.64</v>
      </c>
      <c r="F1384" s="331"/>
      <c r="G1384" s="333">
        <f t="shared" si="35"/>
        <v>7458.0599999999849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25">
      <c r="A1385" s="329" t="s">
        <v>289</v>
      </c>
      <c r="B1385" s="330">
        <v>1</v>
      </c>
      <c r="C1385" s="298">
        <v>46102</v>
      </c>
      <c r="D1385" s="299" t="s">
        <v>300</v>
      </c>
      <c r="E1385" s="331">
        <v>28.69</v>
      </c>
      <c r="F1385" s="331"/>
      <c r="G1385" s="333">
        <f t="shared" si="35"/>
        <v>7468.6999999999853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25">
      <c r="A1386" s="329" t="s">
        <v>289</v>
      </c>
      <c r="B1386" s="330">
        <v>3</v>
      </c>
      <c r="C1386" s="298">
        <v>46102</v>
      </c>
      <c r="D1386" s="299" t="s">
        <v>347</v>
      </c>
      <c r="E1386" s="331">
        <v>11.59</v>
      </c>
      <c r="F1386" s="331"/>
      <c r="G1386" s="333">
        <f t="shared" si="35"/>
        <v>7497.3899999999849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25">
      <c r="A1387" s="329" t="s">
        <v>291</v>
      </c>
      <c r="B1387" s="330">
        <v>41</v>
      </c>
      <c r="C1387" s="298">
        <v>46102</v>
      </c>
      <c r="D1387" s="299" t="s">
        <v>382</v>
      </c>
      <c r="E1387" s="331"/>
      <c r="F1387" s="331">
        <v>400</v>
      </c>
      <c r="G1387" s="333">
        <f t="shared" si="35"/>
        <v>7508.979999999985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25">
      <c r="A1388" s="329" t="s">
        <v>289</v>
      </c>
      <c r="B1388" s="330">
        <v>5</v>
      </c>
      <c r="C1388" s="298">
        <v>46102</v>
      </c>
      <c r="D1388" s="299" t="s">
        <v>394</v>
      </c>
      <c r="E1388" s="331">
        <v>170</v>
      </c>
      <c r="F1388" s="331"/>
      <c r="G1388" s="333">
        <f t="shared" si="35"/>
        <v>7108.979999999985</v>
      </c>
      <c r="H1388" s="334" t="s">
        <v>298</v>
      </c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25">
      <c r="A1389" s="329" t="s">
        <v>289</v>
      </c>
      <c r="B1389" s="330">
        <v>5</v>
      </c>
      <c r="C1389" s="298">
        <v>46102</v>
      </c>
      <c r="D1389" s="299" t="s">
        <v>353</v>
      </c>
      <c r="E1389" s="331">
        <v>70</v>
      </c>
      <c r="F1389" s="331"/>
      <c r="G1389" s="333">
        <f t="shared" si="35"/>
        <v>7278.979999999985</v>
      </c>
      <c r="H1389" s="334" t="s">
        <v>298</v>
      </c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25">
      <c r="A1390" s="329" t="s">
        <v>289</v>
      </c>
      <c r="B1390" s="330">
        <v>5</v>
      </c>
      <c r="C1390" s="298">
        <v>46102</v>
      </c>
      <c r="D1390" s="299" t="s">
        <v>395</v>
      </c>
      <c r="E1390" s="331">
        <v>40</v>
      </c>
      <c r="F1390" s="331"/>
      <c r="G1390" s="333">
        <f t="shared" ref="G1390:G1644" si="36">G1391-E1390+F1390</f>
        <v>7348.979999999985</v>
      </c>
      <c r="H1390" s="334" t="s">
        <v>298</v>
      </c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25">
      <c r="A1391" s="329" t="s">
        <v>289</v>
      </c>
      <c r="B1391" s="330">
        <v>3</v>
      </c>
      <c r="C1391" s="298">
        <v>46102</v>
      </c>
      <c r="D1391" s="299" t="s">
        <v>347</v>
      </c>
      <c r="E1391" s="331">
        <v>25</v>
      </c>
      <c r="F1391" s="331"/>
      <c r="G1391" s="333">
        <f t="shared" si="36"/>
        <v>7388.979999999985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25">
      <c r="A1392" s="329" t="s">
        <v>289</v>
      </c>
      <c r="B1392" s="330">
        <v>1</v>
      </c>
      <c r="C1392" s="298">
        <v>46102</v>
      </c>
      <c r="D1392" s="299" t="s">
        <v>304</v>
      </c>
      <c r="E1392" s="331">
        <v>65.19</v>
      </c>
      <c r="F1392" s="331"/>
      <c r="G1392" s="333">
        <f t="shared" si="36"/>
        <v>7413.979999999985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25">
      <c r="A1393" s="329" t="s">
        <v>289</v>
      </c>
      <c r="B1393" s="330">
        <v>4</v>
      </c>
      <c r="C1393" s="298">
        <v>46102</v>
      </c>
      <c r="D1393" s="299" t="s">
        <v>310</v>
      </c>
      <c r="E1393" s="331">
        <v>37.450000000000003</v>
      </c>
      <c r="F1393" s="331"/>
      <c r="G1393" s="333">
        <f t="shared" si="36"/>
        <v>7479.1699999999846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25">
      <c r="A1394" s="329" t="s">
        <v>289</v>
      </c>
      <c r="B1394" s="330">
        <v>8</v>
      </c>
      <c r="C1394" s="298">
        <v>46101</v>
      </c>
      <c r="D1394" s="299" t="s">
        <v>355</v>
      </c>
      <c r="E1394" s="331">
        <v>65.099999999999994</v>
      </c>
      <c r="F1394" s="331"/>
      <c r="G1394" s="333">
        <f t="shared" si="36"/>
        <v>7516.6199999999844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25">
      <c r="A1395" s="329" t="s">
        <v>294</v>
      </c>
      <c r="B1395" s="330">
        <v>22</v>
      </c>
      <c r="C1395" s="298">
        <v>46101</v>
      </c>
      <c r="D1395" s="299" t="s">
        <v>323</v>
      </c>
      <c r="E1395" s="331">
        <v>20.22</v>
      </c>
      <c r="F1395" s="331"/>
      <c r="G1395" s="333">
        <f t="shared" si="36"/>
        <v>7581.7199999999848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25">
      <c r="A1396" s="329" t="s">
        <v>289</v>
      </c>
      <c r="B1396" s="330">
        <v>6</v>
      </c>
      <c r="C1396" s="298">
        <v>46101</v>
      </c>
      <c r="D1396" s="299" t="s">
        <v>432</v>
      </c>
      <c r="E1396" s="331">
        <v>-73</v>
      </c>
      <c r="F1396" s="331"/>
      <c r="G1396" s="333">
        <f t="shared" si="36"/>
        <v>7601.939999999985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25">
      <c r="A1397" s="329" t="s">
        <v>289</v>
      </c>
      <c r="B1397" s="330">
        <v>6</v>
      </c>
      <c r="C1397" s="298">
        <v>46101</v>
      </c>
      <c r="D1397" s="299" t="s">
        <v>300</v>
      </c>
      <c r="E1397" s="331">
        <v>34.68</v>
      </c>
      <c r="F1397" s="331"/>
      <c r="G1397" s="333">
        <f t="shared" si="36"/>
        <v>7528.939999999985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25">
      <c r="A1398" s="329" t="s">
        <v>289</v>
      </c>
      <c r="B1398" s="330">
        <v>6</v>
      </c>
      <c r="C1398" s="298">
        <v>46101</v>
      </c>
      <c r="D1398" s="299" t="s">
        <v>396</v>
      </c>
      <c r="E1398" s="331">
        <v>10.63</v>
      </c>
      <c r="F1398" s="331"/>
      <c r="G1398" s="333">
        <f t="shared" si="36"/>
        <v>7563.6199999999853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25">
      <c r="A1399" s="329" t="s">
        <v>289</v>
      </c>
      <c r="B1399" s="330">
        <v>5</v>
      </c>
      <c r="C1399" s="298">
        <v>46101</v>
      </c>
      <c r="D1399" s="299" t="s">
        <v>397</v>
      </c>
      <c r="E1399" s="331">
        <v>106.49</v>
      </c>
      <c r="F1399" s="331"/>
      <c r="G1399" s="333">
        <f t="shared" si="36"/>
        <v>7574.2499999999854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25">
      <c r="A1400" s="329" t="s">
        <v>289</v>
      </c>
      <c r="B1400" s="330">
        <v>8</v>
      </c>
      <c r="C1400" s="298">
        <v>46100</v>
      </c>
      <c r="D1400" s="299" t="s">
        <v>356</v>
      </c>
      <c r="E1400" s="331">
        <v>16.739999999999998</v>
      </c>
      <c r="F1400" s="331"/>
      <c r="G1400" s="333">
        <f t="shared" si="36"/>
        <v>7680.7399999999852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25">
      <c r="A1401" s="329" t="s">
        <v>289</v>
      </c>
      <c r="B1401" s="330">
        <v>8</v>
      </c>
      <c r="C1401" s="298">
        <v>46100</v>
      </c>
      <c r="D1401" s="299" t="s">
        <v>398</v>
      </c>
      <c r="E1401" s="331">
        <v>108.54</v>
      </c>
      <c r="F1401" s="331"/>
      <c r="G1401" s="333">
        <f t="shared" si="36"/>
        <v>7697.479999999985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25">
      <c r="A1402" s="329" t="s">
        <v>294</v>
      </c>
      <c r="B1402" s="330">
        <v>22</v>
      </c>
      <c r="C1402" s="298">
        <v>46100</v>
      </c>
      <c r="D1402" s="299" t="s">
        <v>833</v>
      </c>
      <c r="E1402" s="331">
        <v>12.77</v>
      </c>
      <c r="F1402" s="331"/>
      <c r="G1402" s="333">
        <f t="shared" si="36"/>
        <v>7806.019999999985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25">
      <c r="A1403" s="329" t="s">
        <v>289</v>
      </c>
      <c r="B1403" s="330">
        <v>8</v>
      </c>
      <c r="C1403" s="298">
        <v>46100</v>
      </c>
      <c r="D1403" s="299" t="s">
        <v>334</v>
      </c>
      <c r="E1403" s="331">
        <v>28.33</v>
      </c>
      <c r="F1403" s="331"/>
      <c r="G1403" s="333">
        <f t="shared" si="36"/>
        <v>7818.7899999999854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25">
      <c r="A1404" s="329" t="s">
        <v>289</v>
      </c>
      <c r="B1404" s="330">
        <v>2</v>
      </c>
      <c r="C1404" s="298">
        <v>46100</v>
      </c>
      <c r="D1404" s="299" t="s">
        <v>357</v>
      </c>
      <c r="E1404" s="331">
        <v>17.45</v>
      </c>
      <c r="F1404" s="331"/>
      <c r="G1404" s="333">
        <f t="shared" si="36"/>
        <v>7847.1199999999853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25">
      <c r="A1405" s="329" t="s">
        <v>294</v>
      </c>
      <c r="B1405" s="330">
        <v>22</v>
      </c>
      <c r="C1405" s="298">
        <v>46100</v>
      </c>
      <c r="D1405" s="299" t="s">
        <v>328</v>
      </c>
      <c r="E1405" s="331">
        <v>7.46</v>
      </c>
      <c r="F1405" s="331"/>
      <c r="G1405" s="333">
        <f t="shared" si="36"/>
        <v>7864.5699999999852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25">
      <c r="A1406" s="329" t="s">
        <v>335</v>
      </c>
      <c r="B1406" s="330" t="s">
        <v>335</v>
      </c>
      <c r="C1406" s="298">
        <v>46100</v>
      </c>
      <c r="D1406" s="299" t="s">
        <v>185</v>
      </c>
      <c r="E1406" s="331">
        <v>172.29</v>
      </c>
      <c r="F1406" s="331"/>
      <c r="G1406" s="333">
        <f t="shared" si="36"/>
        <v>7872.0299999999852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25">
      <c r="A1407" s="329" t="s">
        <v>294</v>
      </c>
      <c r="B1407" s="330">
        <v>15</v>
      </c>
      <c r="C1407" s="298">
        <v>46100</v>
      </c>
      <c r="D1407" s="299" t="s">
        <v>185</v>
      </c>
      <c r="E1407" s="331">
        <v>175.09</v>
      </c>
      <c r="F1407" s="331"/>
      <c r="G1407" s="333">
        <f t="shared" si="36"/>
        <v>8044.3199999999852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25">
      <c r="A1408" s="329" t="s">
        <v>291</v>
      </c>
      <c r="B1408" s="330">
        <v>39</v>
      </c>
      <c r="C1408" s="298">
        <v>46100</v>
      </c>
      <c r="D1408" s="299" t="s">
        <v>292</v>
      </c>
      <c r="E1408" s="331"/>
      <c r="F1408" s="331">
        <v>2763.78</v>
      </c>
      <c r="G1408" s="333">
        <f t="shared" si="36"/>
        <v>8219.4099999999853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25">
      <c r="A1409" s="329" t="s">
        <v>289</v>
      </c>
      <c r="B1409" s="330">
        <v>2</v>
      </c>
      <c r="C1409" s="298">
        <v>46099</v>
      </c>
      <c r="D1409" s="299" t="s">
        <v>399</v>
      </c>
      <c r="E1409" s="331">
        <v>47.46</v>
      </c>
      <c r="F1409" s="331"/>
      <c r="G1409" s="333">
        <f t="shared" si="36"/>
        <v>5455.6299999999856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25">
      <c r="A1410" s="329" t="s">
        <v>289</v>
      </c>
      <c r="B1410" s="330">
        <v>8</v>
      </c>
      <c r="C1410" s="298">
        <v>46099</v>
      </c>
      <c r="D1410" s="299" t="s">
        <v>399</v>
      </c>
      <c r="E1410" s="331">
        <v>15.01</v>
      </c>
      <c r="F1410" s="331"/>
      <c r="G1410" s="333">
        <f t="shared" si="36"/>
        <v>5503.0899999999856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25">
      <c r="A1411" s="329" t="s">
        <v>291</v>
      </c>
      <c r="B1411" s="330">
        <v>40</v>
      </c>
      <c r="C1411" s="298">
        <v>46099</v>
      </c>
      <c r="D1411" s="299" t="s">
        <v>316</v>
      </c>
      <c r="E1411" s="331"/>
      <c r="F1411" s="331">
        <v>838.67</v>
      </c>
      <c r="G1411" s="333">
        <f t="shared" si="36"/>
        <v>5518.0999999999858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25">
      <c r="A1412" s="329" t="s">
        <v>289</v>
      </c>
      <c r="B1412" s="330">
        <v>2</v>
      </c>
      <c r="C1412" s="298">
        <v>46099</v>
      </c>
      <c r="D1412" s="299" t="s">
        <v>296</v>
      </c>
      <c r="E1412" s="331">
        <v>14.67</v>
      </c>
      <c r="F1412" s="331"/>
      <c r="G1412" s="333">
        <f t="shared" si="36"/>
        <v>4679.4299999999857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25">
      <c r="A1413" s="329" t="s">
        <v>289</v>
      </c>
      <c r="B1413" s="330">
        <v>4</v>
      </c>
      <c r="C1413" s="298">
        <v>46099</v>
      </c>
      <c r="D1413" s="299" t="s">
        <v>296</v>
      </c>
      <c r="E1413" s="331">
        <v>40.22</v>
      </c>
      <c r="F1413" s="331"/>
      <c r="G1413" s="333">
        <f t="shared" si="36"/>
        <v>4694.0999999999858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25">
      <c r="A1414" s="329" t="s">
        <v>289</v>
      </c>
      <c r="B1414" s="330">
        <v>8</v>
      </c>
      <c r="C1414" s="298">
        <v>46099</v>
      </c>
      <c r="D1414" s="299" t="s">
        <v>295</v>
      </c>
      <c r="E1414" s="331">
        <v>3.49</v>
      </c>
      <c r="F1414" s="331"/>
      <c r="G1414" s="333">
        <f t="shared" si="36"/>
        <v>4734.3199999999861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25">
      <c r="A1415" s="329" t="s">
        <v>294</v>
      </c>
      <c r="B1415" s="330">
        <v>22</v>
      </c>
      <c r="C1415" s="298">
        <v>46099</v>
      </c>
      <c r="D1415" s="299" t="s">
        <v>400</v>
      </c>
      <c r="E1415" s="331">
        <v>13.84</v>
      </c>
      <c r="F1415" s="331"/>
      <c r="G1415" s="333">
        <f t="shared" si="36"/>
        <v>4737.8099999999858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25">
      <c r="A1416" s="329" t="s">
        <v>294</v>
      </c>
      <c r="B1416" s="330">
        <v>17</v>
      </c>
      <c r="C1416" s="298">
        <v>46098</v>
      </c>
      <c r="D1416" s="299" t="s">
        <v>188</v>
      </c>
      <c r="E1416" s="331">
        <v>42.65</v>
      </c>
      <c r="F1416" s="331"/>
      <c r="G1416" s="333">
        <f t="shared" si="36"/>
        <v>4751.649999999986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25">
      <c r="A1417" s="329" t="s">
        <v>294</v>
      </c>
      <c r="B1417" s="330">
        <v>23</v>
      </c>
      <c r="C1417" s="298">
        <v>46098</v>
      </c>
      <c r="D1417" s="299" t="s">
        <v>401</v>
      </c>
      <c r="E1417" s="331">
        <v>529.46</v>
      </c>
      <c r="F1417" s="331"/>
      <c r="G1417" s="333">
        <f t="shared" si="36"/>
        <v>4794.2999999999856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25">
      <c r="A1418" s="329" t="s">
        <v>294</v>
      </c>
      <c r="B1418" s="330">
        <v>43</v>
      </c>
      <c r="C1418" s="298">
        <v>46098</v>
      </c>
      <c r="D1418" s="299" t="s">
        <v>333</v>
      </c>
      <c r="E1418" s="331">
        <v>22.35</v>
      </c>
      <c r="F1418" s="331"/>
      <c r="G1418" s="333">
        <f t="shared" si="36"/>
        <v>5323.7599999999857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25">
      <c r="A1419" s="329" t="s">
        <v>294</v>
      </c>
      <c r="B1419" s="330">
        <v>42</v>
      </c>
      <c r="C1419" s="298">
        <v>46098</v>
      </c>
      <c r="D1419" s="299" t="s">
        <v>333</v>
      </c>
      <c r="E1419" s="331">
        <v>37.25</v>
      </c>
      <c r="F1419" s="331"/>
      <c r="G1419" s="333">
        <f t="shared" si="36"/>
        <v>5346.109999999986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25">
      <c r="A1420" s="329" t="s">
        <v>289</v>
      </c>
      <c r="B1420" s="330">
        <v>8</v>
      </c>
      <c r="C1420" s="298">
        <v>46098</v>
      </c>
      <c r="D1420" s="299" t="s">
        <v>319</v>
      </c>
      <c r="E1420" s="331">
        <v>3.99</v>
      </c>
      <c r="F1420" s="331"/>
      <c r="G1420" s="333">
        <f t="shared" si="36"/>
        <v>5383.359999999986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25">
      <c r="A1421" s="329" t="s">
        <v>289</v>
      </c>
      <c r="B1421" s="330">
        <v>8</v>
      </c>
      <c r="C1421" s="298">
        <v>46098</v>
      </c>
      <c r="D1421" s="299" t="s">
        <v>319</v>
      </c>
      <c r="E1421" s="331">
        <v>24.47</v>
      </c>
      <c r="F1421" s="331"/>
      <c r="G1421" s="333">
        <f t="shared" si="36"/>
        <v>5387.3499999999858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25">
      <c r="A1422" s="329" t="s">
        <v>294</v>
      </c>
      <c r="B1422" s="330">
        <v>21</v>
      </c>
      <c r="C1422" s="298">
        <v>46098</v>
      </c>
      <c r="D1422" s="299" t="s">
        <v>194</v>
      </c>
      <c r="E1422" s="331">
        <v>75.599999999999994</v>
      </c>
      <c r="F1422" s="331"/>
      <c r="G1422" s="333">
        <f t="shared" si="36"/>
        <v>5411.8199999999861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25">
      <c r="A1423" s="329" t="s">
        <v>289</v>
      </c>
      <c r="B1423" s="330">
        <v>5</v>
      </c>
      <c r="C1423" s="298">
        <v>46097</v>
      </c>
      <c r="D1423" s="299" t="s">
        <v>339</v>
      </c>
      <c r="E1423" s="331">
        <v>21.3</v>
      </c>
      <c r="F1423" s="331"/>
      <c r="G1423" s="333">
        <f t="shared" si="36"/>
        <v>5487.4199999999864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25">
      <c r="A1424" s="329" t="s">
        <v>294</v>
      </c>
      <c r="B1424" s="330">
        <v>11</v>
      </c>
      <c r="C1424" s="298">
        <v>46097</v>
      </c>
      <c r="D1424" s="299" t="s">
        <v>178</v>
      </c>
      <c r="E1424" s="331">
        <v>267.91000000000003</v>
      </c>
      <c r="F1424" s="331"/>
      <c r="G1424" s="333">
        <f t="shared" si="36"/>
        <v>5508.7199999999866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25">
      <c r="A1425" s="329" t="s">
        <v>287</v>
      </c>
      <c r="B1425" s="330" t="s">
        <v>287</v>
      </c>
      <c r="C1425" s="298">
        <v>46097</v>
      </c>
      <c r="D1425" s="299" t="s">
        <v>402</v>
      </c>
      <c r="E1425" s="331"/>
      <c r="F1425" s="331">
        <v>80</v>
      </c>
      <c r="G1425" s="333">
        <f t="shared" si="36"/>
        <v>5776.6299999999865</v>
      </c>
      <c r="H1425" s="334" t="s">
        <v>298</v>
      </c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25">
      <c r="A1426" s="329" t="s">
        <v>287</v>
      </c>
      <c r="B1426" s="330" t="s">
        <v>287</v>
      </c>
      <c r="C1426" s="298">
        <v>46097</v>
      </c>
      <c r="D1426" s="299" t="s">
        <v>302</v>
      </c>
      <c r="E1426" s="331">
        <v>80</v>
      </c>
      <c r="F1426" s="331"/>
      <c r="G1426" s="333">
        <f t="shared" si="36"/>
        <v>5696.6299999999865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25">
      <c r="A1427" s="329" t="s">
        <v>289</v>
      </c>
      <c r="B1427" s="330">
        <v>4</v>
      </c>
      <c r="C1427" s="298">
        <v>46097</v>
      </c>
      <c r="D1427" s="299" t="s">
        <v>310</v>
      </c>
      <c r="E1427" s="331">
        <v>42.47</v>
      </c>
      <c r="F1427" s="331"/>
      <c r="G1427" s="333">
        <f t="shared" si="36"/>
        <v>5776.6299999999865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25">
      <c r="A1428" s="329" t="s">
        <v>289</v>
      </c>
      <c r="B1428" s="330">
        <v>2</v>
      </c>
      <c r="C1428" s="298">
        <v>46097</v>
      </c>
      <c r="D1428" s="299" t="s">
        <v>296</v>
      </c>
      <c r="E1428" s="331">
        <v>11.18</v>
      </c>
      <c r="F1428" s="331"/>
      <c r="G1428" s="333">
        <f t="shared" si="36"/>
        <v>5819.0999999999867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25">
      <c r="A1429" s="329" t="s">
        <v>289</v>
      </c>
      <c r="B1429" s="330">
        <v>2</v>
      </c>
      <c r="C1429" s="298">
        <v>46096</v>
      </c>
      <c r="D1429" s="299" t="s">
        <v>403</v>
      </c>
      <c r="E1429" s="331">
        <v>38.67</v>
      </c>
      <c r="F1429" s="331"/>
      <c r="G1429" s="333">
        <f t="shared" si="36"/>
        <v>5830.279999999987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25">
      <c r="A1430" s="329" t="s">
        <v>289</v>
      </c>
      <c r="B1430" s="330">
        <v>3</v>
      </c>
      <c r="C1430" s="298">
        <v>46096</v>
      </c>
      <c r="D1430" s="299" t="s">
        <v>347</v>
      </c>
      <c r="E1430" s="331">
        <v>7.11</v>
      </c>
      <c r="F1430" s="331"/>
      <c r="G1430" s="333">
        <f t="shared" si="36"/>
        <v>5868.9499999999871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25">
      <c r="A1431" s="329" t="s">
        <v>289</v>
      </c>
      <c r="B1431" s="330">
        <v>1</v>
      </c>
      <c r="C1431" s="298">
        <v>46096</v>
      </c>
      <c r="D1431" s="299" t="s">
        <v>304</v>
      </c>
      <c r="E1431" s="331">
        <v>126.64</v>
      </c>
      <c r="F1431" s="331"/>
      <c r="G1431" s="333">
        <f t="shared" si="36"/>
        <v>5876.0599999999868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25">
      <c r="A1432" s="329" t="s">
        <v>289</v>
      </c>
      <c r="B1432" s="330">
        <v>1</v>
      </c>
      <c r="C1432" s="298">
        <v>46096</v>
      </c>
      <c r="D1432" s="299" t="s">
        <v>311</v>
      </c>
      <c r="E1432" s="331">
        <v>125.2</v>
      </c>
      <c r="F1432" s="331"/>
      <c r="G1432" s="333">
        <f t="shared" si="36"/>
        <v>6002.6999999999871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25">
      <c r="A1433" s="329" t="s">
        <v>289</v>
      </c>
      <c r="B1433" s="330">
        <v>1</v>
      </c>
      <c r="C1433" s="298">
        <v>46096</v>
      </c>
      <c r="D1433" s="299" t="s">
        <v>306</v>
      </c>
      <c r="E1433" s="331">
        <v>37.159999999999997</v>
      </c>
      <c r="F1433" s="331"/>
      <c r="G1433" s="333">
        <f t="shared" si="36"/>
        <v>6127.8999999999869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25">
      <c r="A1434" s="329" t="s">
        <v>294</v>
      </c>
      <c r="B1434" s="330">
        <v>16</v>
      </c>
      <c r="C1434" s="298">
        <v>46096</v>
      </c>
      <c r="D1434" s="299" t="s">
        <v>404</v>
      </c>
      <c r="E1434" s="331">
        <v>713.06</v>
      </c>
      <c r="F1434" s="331"/>
      <c r="G1434" s="333">
        <f t="shared" si="36"/>
        <v>6165.0599999999868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25">
      <c r="A1435" s="329" t="s">
        <v>289</v>
      </c>
      <c r="B1435" s="330">
        <v>5</v>
      </c>
      <c r="C1435" s="298">
        <v>46095</v>
      </c>
      <c r="D1435" s="299" t="s">
        <v>405</v>
      </c>
      <c r="E1435" s="331">
        <v>24</v>
      </c>
      <c r="F1435" s="331"/>
      <c r="G1435" s="333">
        <f t="shared" si="36"/>
        <v>6878.1199999999862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25">
      <c r="A1436" s="329" t="s">
        <v>289</v>
      </c>
      <c r="B1436" s="330">
        <v>3</v>
      </c>
      <c r="C1436" s="298">
        <v>46095</v>
      </c>
      <c r="D1436" s="299" t="s">
        <v>347</v>
      </c>
      <c r="E1436" s="331">
        <v>14.58</v>
      </c>
      <c r="F1436" s="331"/>
      <c r="G1436" s="333">
        <f t="shared" si="36"/>
        <v>6902.1199999999862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25">
      <c r="A1437" s="329" t="s">
        <v>291</v>
      </c>
      <c r="B1437" s="330">
        <v>41</v>
      </c>
      <c r="C1437" s="298">
        <v>46094</v>
      </c>
      <c r="D1437" s="299" t="s">
        <v>406</v>
      </c>
      <c r="E1437" s="331"/>
      <c r="F1437" s="331">
        <v>300</v>
      </c>
      <c r="G1437" s="333">
        <f t="shared" si="36"/>
        <v>6916.6999999999862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25">
      <c r="A1438" s="329" t="s">
        <v>289</v>
      </c>
      <c r="B1438" s="330">
        <v>1</v>
      </c>
      <c r="C1438" s="298">
        <v>46094</v>
      </c>
      <c r="D1438" s="299" t="s">
        <v>311</v>
      </c>
      <c r="E1438" s="331">
        <v>17.71</v>
      </c>
      <c r="F1438" s="331"/>
      <c r="G1438" s="333">
        <f t="shared" si="36"/>
        <v>6616.6999999999862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25">
      <c r="A1439" s="329" t="s">
        <v>289</v>
      </c>
      <c r="B1439" s="330">
        <v>4</v>
      </c>
      <c r="C1439" s="298">
        <v>46094</v>
      </c>
      <c r="D1439" s="299" t="s">
        <v>296</v>
      </c>
      <c r="E1439" s="331">
        <v>31.56</v>
      </c>
      <c r="F1439" s="331"/>
      <c r="G1439" s="333">
        <f t="shared" si="36"/>
        <v>6634.4099999999862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25">
      <c r="A1440" s="329" t="s">
        <v>289</v>
      </c>
      <c r="B1440" s="330">
        <v>2</v>
      </c>
      <c r="C1440" s="298">
        <v>46094</v>
      </c>
      <c r="D1440" s="299" t="s">
        <v>296</v>
      </c>
      <c r="E1440" s="331">
        <v>34.79</v>
      </c>
      <c r="F1440" s="331"/>
      <c r="G1440" s="333">
        <f t="shared" si="36"/>
        <v>6665.9699999999866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25">
      <c r="A1441" s="329" t="s">
        <v>289</v>
      </c>
      <c r="B1441" s="330">
        <v>2</v>
      </c>
      <c r="C1441" s="298">
        <v>46094</v>
      </c>
      <c r="D1441" s="299" t="s">
        <v>407</v>
      </c>
      <c r="E1441" s="331">
        <v>23.9</v>
      </c>
      <c r="F1441" s="331"/>
      <c r="G1441" s="333">
        <f t="shared" si="36"/>
        <v>6700.7599999999866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25">
      <c r="A1442" s="329" t="s">
        <v>289</v>
      </c>
      <c r="B1442" s="330">
        <v>3</v>
      </c>
      <c r="C1442" s="298">
        <v>46094</v>
      </c>
      <c r="D1442" s="299" t="s">
        <v>347</v>
      </c>
      <c r="E1442" s="331">
        <v>7.26</v>
      </c>
      <c r="F1442" s="331"/>
      <c r="G1442" s="333">
        <f t="shared" si="36"/>
        <v>6724.6599999999862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25">
      <c r="A1443" s="329" t="s">
        <v>289</v>
      </c>
      <c r="B1443" s="330">
        <v>5</v>
      </c>
      <c r="C1443" s="298">
        <v>46094</v>
      </c>
      <c r="D1443" s="299" t="s">
        <v>353</v>
      </c>
      <c r="E1443" s="331">
        <v>85</v>
      </c>
      <c r="F1443" s="331"/>
      <c r="G1443" s="333">
        <f t="shared" si="36"/>
        <v>6731.9199999999864</v>
      </c>
      <c r="H1443" s="334" t="s">
        <v>298</v>
      </c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25">
      <c r="A1444" s="329" t="s">
        <v>289</v>
      </c>
      <c r="B1444" s="330">
        <v>8</v>
      </c>
      <c r="C1444" s="298">
        <v>46093</v>
      </c>
      <c r="D1444" s="299" t="s">
        <v>408</v>
      </c>
      <c r="E1444" s="331">
        <v>51.22</v>
      </c>
      <c r="F1444" s="331"/>
      <c r="G1444" s="333">
        <f t="shared" si="36"/>
        <v>6816.9199999999864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25">
      <c r="A1445" s="329" t="s">
        <v>289</v>
      </c>
      <c r="B1445" s="330">
        <v>2</v>
      </c>
      <c r="C1445" s="298">
        <v>46093</v>
      </c>
      <c r="D1445" s="299" t="s">
        <v>409</v>
      </c>
      <c r="E1445" s="331">
        <v>57.43</v>
      </c>
      <c r="F1445" s="331"/>
      <c r="G1445" s="333">
        <f t="shared" si="36"/>
        <v>6868.1399999999867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25">
      <c r="A1446" s="329" t="s">
        <v>289</v>
      </c>
      <c r="B1446" s="330">
        <v>2</v>
      </c>
      <c r="C1446" s="298">
        <v>46093</v>
      </c>
      <c r="D1446" s="299" t="s">
        <v>357</v>
      </c>
      <c r="E1446" s="331">
        <v>17.45</v>
      </c>
      <c r="F1446" s="331"/>
      <c r="G1446" s="333">
        <f t="shared" si="36"/>
        <v>6925.569999999987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25">
      <c r="A1447" s="329" t="s">
        <v>289</v>
      </c>
      <c r="B1447" s="330">
        <v>8</v>
      </c>
      <c r="C1447" s="298">
        <v>46093</v>
      </c>
      <c r="D1447" s="299" t="s">
        <v>319</v>
      </c>
      <c r="E1447" s="331">
        <v>7.92</v>
      </c>
      <c r="F1447" s="331"/>
      <c r="G1447" s="333">
        <f t="shared" si="36"/>
        <v>6943.0199999999868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25">
      <c r="A1448" s="329" t="s">
        <v>291</v>
      </c>
      <c r="B1448" s="330">
        <v>38</v>
      </c>
      <c r="C1448" s="298">
        <v>46093</v>
      </c>
      <c r="D1448" s="299" t="s">
        <v>293</v>
      </c>
      <c r="E1448" s="331"/>
      <c r="F1448" s="331">
        <v>4726.92</v>
      </c>
      <c r="G1448" s="333">
        <f t="shared" si="36"/>
        <v>6950.9399999999869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25">
      <c r="A1449" s="329" t="s">
        <v>289</v>
      </c>
      <c r="B1449" s="330">
        <v>2</v>
      </c>
      <c r="C1449" s="298">
        <v>46093</v>
      </c>
      <c r="D1449" s="299" t="s">
        <v>385</v>
      </c>
      <c r="E1449" s="331">
        <v>15</v>
      </c>
      <c r="F1449" s="331"/>
      <c r="G1449" s="333">
        <f t="shared" si="36"/>
        <v>2224.0199999999868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25">
      <c r="A1450" s="329" t="s">
        <v>289</v>
      </c>
      <c r="B1450" s="330">
        <v>6</v>
      </c>
      <c r="C1450" s="298">
        <v>46093</v>
      </c>
      <c r="D1450" s="299" t="s">
        <v>410</v>
      </c>
      <c r="E1450" s="331">
        <v>12</v>
      </c>
      <c r="F1450" s="331"/>
      <c r="G1450" s="333">
        <f t="shared" si="36"/>
        <v>2239.0199999999868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25">
      <c r="A1451" s="329" t="s">
        <v>294</v>
      </c>
      <c r="B1451" s="330">
        <v>19</v>
      </c>
      <c r="C1451" s="298">
        <v>46093</v>
      </c>
      <c r="D1451" s="299" t="s">
        <v>191</v>
      </c>
      <c r="E1451" s="331">
        <v>200</v>
      </c>
      <c r="F1451" s="331"/>
      <c r="G1451" s="333">
        <f t="shared" si="36"/>
        <v>2251.0199999999868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25">
      <c r="A1452" s="329" t="s">
        <v>289</v>
      </c>
      <c r="B1452" s="330">
        <v>6</v>
      </c>
      <c r="C1452" s="298">
        <v>46092</v>
      </c>
      <c r="D1452" s="299" t="s">
        <v>411</v>
      </c>
      <c r="E1452" s="331">
        <v>-10.050000000000001</v>
      </c>
      <c r="F1452" s="331"/>
      <c r="G1452" s="333">
        <f t="shared" si="36"/>
        <v>2451.0199999999868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25">
      <c r="A1453" s="329" t="s">
        <v>289</v>
      </c>
      <c r="B1453" s="330">
        <v>6</v>
      </c>
      <c r="C1453" s="298">
        <v>46092</v>
      </c>
      <c r="D1453" s="299" t="s">
        <v>412</v>
      </c>
      <c r="E1453" s="331">
        <v>25</v>
      </c>
      <c r="F1453" s="331"/>
      <c r="G1453" s="333">
        <f t="shared" si="36"/>
        <v>2440.9699999999866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25">
      <c r="A1454" s="329" t="s">
        <v>289</v>
      </c>
      <c r="B1454" s="330">
        <v>2</v>
      </c>
      <c r="C1454" s="298">
        <v>46092</v>
      </c>
      <c r="D1454" s="299" t="s">
        <v>301</v>
      </c>
      <c r="E1454" s="331">
        <v>-9</v>
      </c>
      <c r="F1454" s="331"/>
      <c r="G1454" s="333">
        <f t="shared" si="36"/>
        <v>2465.9699999999866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25">
      <c r="A1455" s="329" t="s">
        <v>291</v>
      </c>
      <c r="B1455" s="330">
        <v>41</v>
      </c>
      <c r="C1455" s="298">
        <v>46092</v>
      </c>
      <c r="D1455" s="299" t="s">
        <v>406</v>
      </c>
      <c r="E1455" s="331"/>
      <c r="F1455" s="331">
        <v>500</v>
      </c>
      <c r="G1455" s="333">
        <f t="shared" si="36"/>
        <v>2456.9699999999866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25">
      <c r="A1456" s="329" t="s">
        <v>289</v>
      </c>
      <c r="B1456" s="330">
        <v>2</v>
      </c>
      <c r="C1456" s="298">
        <v>46092</v>
      </c>
      <c r="D1456" s="299" t="s">
        <v>296</v>
      </c>
      <c r="E1456" s="331">
        <v>16.170000000000002</v>
      </c>
      <c r="F1456" s="331"/>
      <c r="G1456" s="333">
        <f t="shared" si="36"/>
        <v>1956.9699999999864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25">
      <c r="A1457" s="329" t="s">
        <v>294</v>
      </c>
      <c r="B1457" s="330">
        <v>22</v>
      </c>
      <c r="C1457" s="298">
        <v>46092</v>
      </c>
      <c r="D1457" s="299" t="s">
        <v>351</v>
      </c>
      <c r="E1457" s="331">
        <v>19.16</v>
      </c>
      <c r="F1457" s="331"/>
      <c r="G1457" s="333">
        <f t="shared" si="36"/>
        <v>1973.1399999999865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25">
      <c r="A1458" s="329" t="s">
        <v>335</v>
      </c>
      <c r="B1458" s="330" t="s">
        <v>335</v>
      </c>
      <c r="C1458" s="298">
        <v>46091</v>
      </c>
      <c r="D1458" s="299" t="s">
        <v>182</v>
      </c>
      <c r="E1458" s="331">
        <v>47.28</v>
      </c>
      <c r="F1458" s="331"/>
      <c r="G1458" s="333">
        <f t="shared" si="36"/>
        <v>1992.2999999999865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25">
      <c r="A1459" s="329" t="s">
        <v>294</v>
      </c>
      <c r="B1459" s="330">
        <v>13</v>
      </c>
      <c r="C1459" s="298">
        <v>46091</v>
      </c>
      <c r="D1459" s="299" t="s">
        <v>182</v>
      </c>
      <c r="E1459" s="331">
        <v>134.93</v>
      </c>
      <c r="F1459" s="331"/>
      <c r="G1459" s="333">
        <f t="shared" si="36"/>
        <v>2039.5799999999865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25">
      <c r="A1460" s="329" t="s">
        <v>289</v>
      </c>
      <c r="B1460" s="330">
        <v>8</v>
      </c>
      <c r="C1460" s="298">
        <v>46091</v>
      </c>
      <c r="D1460" s="299" t="s">
        <v>295</v>
      </c>
      <c r="E1460" s="331">
        <v>7.44</v>
      </c>
      <c r="F1460" s="331"/>
      <c r="G1460" s="333">
        <f t="shared" si="36"/>
        <v>2174.5099999999866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25">
      <c r="A1461" s="329" t="s">
        <v>289</v>
      </c>
      <c r="B1461" s="330">
        <v>4</v>
      </c>
      <c r="C1461" s="298">
        <v>46091</v>
      </c>
      <c r="D1461" s="299" t="s">
        <v>295</v>
      </c>
      <c r="E1461" s="331">
        <v>29.53</v>
      </c>
      <c r="F1461" s="331"/>
      <c r="G1461" s="333">
        <f t="shared" si="36"/>
        <v>2181.9499999999866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25">
      <c r="A1462" s="329" t="s">
        <v>289</v>
      </c>
      <c r="B1462" s="330">
        <v>4</v>
      </c>
      <c r="C1462" s="298">
        <v>46091</v>
      </c>
      <c r="D1462" s="299" t="s">
        <v>310</v>
      </c>
      <c r="E1462" s="331">
        <v>34.119999999999997</v>
      </c>
      <c r="F1462" s="331"/>
      <c r="G1462" s="333">
        <f t="shared" si="36"/>
        <v>2211.4799999999868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25">
      <c r="A1463" s="329" t="s">
        <v>289</v>
      </c>
      <c r="B1463" s="330">
        <v>2</v>
      </c>
      <c r="C1463" s="298">
        <v>46091</v>
      </c>
      <c r="D1463" s="299" t="s">
        <v>413</v>
      </c>
      <c r="E1463" s="331">
        <v>18.57</v>
      </c>
      <c r="F1463" s="331"/>
      <c r="G1463" s="333">
        <f t="shared" si="36"/>
        <v>2245.5999999999867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25">
      <c r="A1464" s="329" t="s">
        <v>294</v>
      </c>
      <c r="B1464" s="330">
        <v>16</v>
      </c>
      <c r="C1464" s="298">
        <v>46091</v>
      </c>
      <c r="D1464" s="299" t="s">
        <v>414</v>
      </c>
      <c r="E1464" s="331">
        <v>107</v>
      </c>
      <c r="F1464" s="331"/>
      <c r="G1464" s="333">
        <f t="shared" si="36"/>
        <v>2264.1699999999869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25">
      <c r="A1465" s="329" t="s">
        <v>294</v>
      </c>
      <c r="B1465" s="330">
        <v>18</v>
      </c>
      <c r="C1465" s="298">
        <v>46090</v>
      </c>
      <c r="D1465" s="299" t="s">
        <v>360</v>
      </c>
      <c r="E1465" s="331">
        <v>400</v>
      </c>
      <c r="F1465" s="331"/>
      <c r="G1465" s="333">
        <f t="shared" si="36"/>
        <v>2371.1699999999869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25">
      <c r="A1466" s="329" t="s">
        <v>289</v>
      </c>
      <c r="B1466" s="330">
        <v>4</v>
      </c>
      <c r="C1466" s="298">
        <v>46090</v>
      </c>
      <c r="D1466" s="299" t="s">
        <v>296</v>
      </c>
      <c r="E1466" s="331">
        <v>24.69</v>
      </c>
      <c r="F1466" s="331"/>
      <c r="G1466" s="333">
        <f t="shared" si="36"/>
        <v>2771.1699999999869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25">
      <c r="A1467" s="329" t="s">
        <v>289</v>
      </c>
      <c r="B1467" s="330">
        <v>3</v>
      </c>
      <c r="C1467" s="298">
        <v>46090</v>
      </c>
      <c r="D1467" s="299" t="s">
        <v>415</v>
      </c>
      <c r="E1467" s="331">
        <v>4.59</v>
      </c>
      <c r="F1467" s="331"/>
      <c r="G1467" s="333">
        <f t="shared" si="36"/>
        <v>2795.8599999999869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25">
      <c r="A1468" s="329" t="s">
        <v>294</v>
      </c>
      <c r="B1468" s="330">
        <v>9</v>
      </c>
      <c r="C1468" s="298">
        <v>46090</v>
      </c>
      <c r="D1468" s="299" t="s">
        <v>58</v>
      </c>
      <c r="E1468" s="331">
        <v>1281.53</v>
      </c>
      <c r="F1468" s="331"/>
      <c r="G1468" s="333">
        <f t="shared" si="36"/>
        <v>2800.4499999999871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25">
      <c r="A1469" s="329" t="s">
        <v>289</v>
      </c>
      <c r="B1469" s="330">
        <v>7</v>
      </c>
      <c r="C1469" s="298">
        <v>46090</v>
      </c>
      <c r="D1469" s="299" t="s">
        <v>337</v>
      </c>
      <c r="E1469" s="331">
        <v>40.61</v>
      </c>
      <c r="F1469" s="331"/>
      <c r="G1469" s="333">
        <f t="shared" si="36"/>
        <v>4081.9799999999873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25">
      <c r="A1470" s="329" t="s">
        <v>287</v>
      </c>
      <c r="B1470" s="330" t="s">
        <v>287</v>
      </c>
      <c r="C1470" s="298">
        <v>46090</v>
      </c>
      <c r="D1470" s="299" t="s">
        <v>416</v>
      </c>
      <c r="E1470" s="331">
        <v>380</v>
      </c>
      <c r="F1470" s="331">
        <v>380</v>
      </c>
      <c r="G1470" s="333">
        <f t="shared" si="36"/>
        <v>4122.5899999999874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25">
      <c r="A1471" s="329" t="s">
        <v>289</v>
      </c>
      <c r="B1471" s="330">
        <v>2</v>
      </c>
      <c r="C1471" s="298">
        <v>46090</v>
      </c>
      <c r="D1471" s="299" t="s">
        <v>417</v>
      </c>
      <c r="E1471" s="331">
        <v>15</v>
      </c>
      <c r="F1471" s="331"/>
      <c r="G1471" s="333">
        <f t="shared" si="36"/>
        <v>4122.5899999999874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25">
      <c r="A1472" s="329" t="s">
        <v>289</v>
      </c>
      <c r="B1472" s="330">
        <v>2</v>
      </c>
      <c r="C1472" s="298">
        <v>46090</v>
      </c>
      <c r="D1472" s="299" t="s">
        <v>385</v>
      </c>
      <c r="E1472" s="331">
        <v>15</v>
      </c>
      <c r="F1472" s="331"/>
      <c r="G1472" s="333">
        <f t="shared" si="36"/>
        <v>4137.5899999999874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25">
      <c r="A1473" s="329" t="s">
        <v>289</v>
      </c>
      <c r="B1473" s="330">
        <v>6</v>
      </c>
      <c r="C1473" s="298">
        <v>46090</v>
      </c>
      <c r="D1473" s="299" t="s">
        <v>300</v>
      </c>
      <c r="E1473" s="331">
        <v>70.66</v>
      </c>
      <c r="F1473" s="331"/>
      <c r="G1473" s="333">
        <f t="shared" si="36"/>
        <v>4152.5899999999874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25">
      <c r="A1474" s="329" t="s">
        <v>289</v>
      </c>
      <c r="B1474" s="330">
        <v>1</v>
      </c>
      <c r="C1474" s="298">
        <v>46089</v>
      </c>
      <c r="D1474" s="299" t="s">
        <v>311</v>
      </c>
      <c r="E1474" s="331">
        <v>109.77</v>
      </c>
      <c r="F1474" s="331"/>
      <c r="G1474" s="333">
        <f t="shared" si="36"/>
        <v>4223.2499999999873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25">
      <c r="A1475" s="329" t="s">
        <v>289</v>
      </c>
      <c r="B1475" s="330">
        <v>6</v>
      </c>
      <c r="C1475" s="298">
        <v>46089</v>
      </c>
      <c r="D1475" s="299" t="s">
        <v>306</v>
      </c>
      <c r="E1475" s="331">
        <v>9.3800000000000008</v>
      </c>
      <c r="F1475" s="331"/>
      <c r="G1475" s="333">
        <f t="shared" si="36"/>
        <v>4333.0199999999877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25">
      <c r="A1476" s="329" t="s">
        <v>289</v>
      </c>
      <c r="B1476" s="330">
        <v>3</v>
      </c>
      <c r="C1476" s="298">
        <v>46089</v>
      </c>
      <c r="D1476" s="299" t="s">
        <v>418</v>
      </c>
      <c r="E1476" s="331">
        <v>3.85</v>
      </c>
      <c r="F1476" s="331"/>
      <c r="G1476" s="333">
        <f t="shared" si="36"/>
        <v>4342.3999999999878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25">
      <c r="A1477" s="329" t="s">
        <v>289</v>
      </c>
      <c r="B1477" s="330">
        <v>2</v>
      </c>
      <c r="C1477" s="298">
        <v>46089</v>
      </c>
      <c r="D1477" s="299" t="s">
        <v>403</v>
      </c>
      <c r="E1477" s="331">
        <v>88.54</v>
      </c>
      <c r="F1477" s="331"/>
      <c r="G1477" s="333">
        <f t="shared" si="36"/>
        <v>4346.2499999999882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25">
      <c r="A1478" s="329" t="s">
        <v>289</v>
      </c>
      <c r="B1478" s="330">
        <v>2</v>
      </c>
      <c r="C1478" s="298">
        <v>46089</v>
      </c>
      <c r="D1478" s="299" t="s">
        <v>357</v>
      </c>
      <c r="E1478" s="331">
        <v>8.3800000000000008</v>
      </c>
      <c r="F1478" s="331"/>
      <c r="G1478" s="333">
        <f t="shared" si="36"/>
        <v>4434.7899999999881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25">
      <c r="A1479" s="329" t="s">
        <v>289</v>
      </c>
      <c r="B1479" s="330">
        <v>2</v>
      </c>
      <c r="C1479" s="298">
        <v>46089</v>
      </c>
      <c r="D1479" s="299" t="s">
        <v>301</v>
      </c>
      <c r="E1479" s="331">
        <v>39.549999999999997</v>
      </c>
      <c r="F1479" s="331"/>
      <c r="G1479" s="333">
        <f t="shared" si="36"/>
        <v>4443.1699999999882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25">
      <c r="A1480" s="329" t="s">
        <v>289</v>
      </c>
      <c r="B1480" s="330">
        <v>4</v>
      </c>
      <c r="C1480" s="298">
        <v>46089</v>
      </c>
      <c r="D1480" s="299" t="s">
        <v>419</v>
      </c>
      <c r="E1480" s="331">
        <v>31.68</v>
      </c>
      <c r="F1480" s="331"/>
      <c r="G1480" s="333">
        <f t="shared" si="36"/>
        <v>4482.7199999999884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25">
      <c r="A1481" s="329" t="s">
        <v>289</v>
      </c>
      <c r="B1481" s="330">
        <v>8</v>
      </c>
      <c r="C1481" s="298">
        <v>46088</v>
      </c>
      <c r="D1481" s="299" t="s">
        <v>308</v>
      </c>
      <c r="E1481" s="331">
        <v>24.65</v>
      </c>
      <c r="F1481" s="331"/>
      <c r="G1481" s="333">
        <f t="shared" si="36"/>
        <v>4514.3999999999887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25">
      <c r="A1482" s="329" t="s">
        <v>289</v>
      </c>
      <c r="B1482" s="330">
        <v>2</v>
      </c>
      <c r="C1482" s="298">
        <v>46088</v>
      </c>
      <c r="D1482" s="299" t="s">
        <v>345</v>
      </c>
      <c r="E1482" s="331">
        <v>11.04</v>
      </c>
      <c r="F1482" s="331"/>
      <c r="G1482" s="333">
        <f t="shared" si="36"/>
        <v>4539.0499999999884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25">
      <c r="A1483" s="329" t="s">
        <v>289</v>
      </c>
      <c r="B1483" s="330">
        <v>8</v>
      </c>
      <c r="C1483" s="298">
        <v>46088</v>
      </c>
      <c r="D1483" s="299" t="s">
        <v>319</v>
      </c>
      <c r="E1483" s="331">
        <v>11.5</v>
      </c>
      <c r="F1483" s="331"/>
      <c r="G1483" s="333">
        <f t="shared" si="36"/>
        <v>4550.0899999999883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25">
      <c r="A1484" s="329" t="s">
        <v>289</v>
      </c>
      <c r="B1484" s="330">
        <v>8</v>
      </c>
      <c r="C1484" s="298">
        <v>46088</v>
      </c>
      <c r="D1484" s="299" t="s">
        <v>296</v>
      </c>
      <c r="E1484" s="331">
        <v>12.44</v>
      </c>
      <c r="F1484" s="331"/>
      <c r="G1484" s="333">
        <f t="shared" si="36"/>
        <v>4561.5899999999883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25">
      <c r="A1485" s="329" t="s">
        <v>289</v>
      </c>
      <c r="B1485" s="330">
        <v>4</v>
      </c>
      <c r="C1485" s="298">
        <v>46088</v>
      </c>
      <c r="D1485" s="299" t="s">
        <v>296</v>
      </c>
      <c r="E1485" s="331">
        <v>23.62</v>
      </c>
      <c r="F1485" s="331"/>
      <c r="G1485" s="333">
        <f t="shared" si="36"/>
        <v>4574.0299999999879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25">
      <c r="A1486" s="329" t="s">
        <v>289</v>
      </c>
      <c r="B1486" s="330">
        <v>2</v>
      </c>
      <c r="C1486" s="298">
        <v>46088</v>
      </c>
      <c r="D1486" s="299" t="s">
        <v>301</v>
      </c>
      <c r="E1486" s="331">
        <v>36.049999999999997</v>
      </c>
      <c r="F1486" s="331"/>
      <c r="G1486" s="333">
        <f t="shared" si="36"/>
        <v>4597.6499999999878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25">
      <c r="A1487" s="329" t="s">
        <v>294</v>
      </c>
      <c r="B1487" s="330">
        <v>14</v>
      </c>
      <c r="C1487" s="298">
        <v>46087</v>
      </c>
      <c r="D1487" s="299" t="s">
        <v>365</v>
      </c>
      <c r="E1487" s="331">
        <v>66.67</v>
      </c>
      <c r="F1487" s="331"/>
      <c r="G1487" s="333">
        <f t="shared" si="36"/>
        <v>4633.699999999988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25">
      <c r="A1488" s="329" t="s">
        <v>289</v>
      </c>
      <c r="B1488" s="330">
        <v>2</v>
      </c>
      <c r="C1488" s="298">
        <v>46087</v>
      </c>
      <c r="D1488" s="299" t="s">
        <v>296</v>
      </c>
      <c r="E1488" s="331">
        <v>17.850000000000001</v>
      </c>
      <c r="F1488" s="331"/>
      <c r="G1488" s="333">
        <f t="shared" si="36"/>
        <v>4700.3699999999881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25">
      <c r="A1489" s="329" t="s">
        <v>289</v>
      </c>
      <c r="B1489" s="330">
        <v>1</v>
      </c>
      <c r="C1489" s="298">
        <v>46087</v>
      </c>
      <c r="D1489" s="299" t="s">
        <v>304</v>
      </c>
      <c r="E1489" s="331">
        <v>112.13</v>
      </c>
      <c r="F1489" s="331"/>
      <c r="G1489" s="333">
        <f t="shared" si="36"/>
        <v>4718.2199999999884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25">
      <c r="A1490" s="329" t="s">
        <v>289</v>
      </c>
      <c r="B1490" s="330">
        <v>3</v>
      </c>
      <c r="C1490" s="298">
        <v>46087</v>
      </c>
      <c r="D1490" s="299" t="s">
        <v>324</v>
      </c>
      <c r="E1490" s="331">
        <v>7.31</v>
      </c>
      <c r="F1490" s="331"/>
      <c r="G1490" s="333">
        <f t="shared" si="36"/>
        <v>4830.3499999999885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25">
      <c r="A1491" s="329" t="s">
        <v>291</v>
      </c>
      <c r="B1491" s="330">
        <v>39</v>
      </c>
      <c r="C1491" s="298">
        <v>46086</v>
      </c>
      <c r="D1491" s="299" t="s">
        <v>292</v>
      </c>
      <c r="E1491" s="331"/>
      <c r="F1491" s="331">
        <v>2763.78</v>
      </c>
      <c r="G1491" s="333">
        <f t="shared" si="36"/>
        <v>4837.6599999999889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25">
      <c r="A1492" s="329" t="s">
        <v>289</v>
      </c>
      <c r="B1492" s="330">
        <v>4</v>
      </c>
      <c r="C1492" s="298">
        <v>46086</v>
      </c>
      <c r="D1492" s="299" t="s">
        <v>295</v>
      </c>
      <c r="E1492" s="331">
        <v>31.52</v>
      </c>
      <c r="F1492" s="331"/>
      <c r="G1492" s="333">
        <f t="shared" si="36"/>
        <v>2073.8799999999892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25">
      <c r="A1493" s="329" t="s">
        <v>289</v>
      </c>
      <c r="B1493" s="330">
        <v>2</v>
      </c>
      <c r="C1493" s="298">
        <v>46086</v>
      </c>
      <c r="D1493" s="299" t="s">
        <v>357</v>
      </c>
      <c r="E1493" s="331">
        <v>14.86</v>
      </c>
      <c r="F1493" s="331"/>
      <c r="G1493" s="333">
        <f t="shared" si="36"/>
        <v>2105.3999999999892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25">
      <c r="A1494" s="329" t="s">
        <v>289</v>
      </c>
      <c r="B1494" s="330">
        <v>8</v>
      </c>
      <c r="C1494" s="298">
        <v>46086</v>
      </c>
      <c r="D1494" s="299" t="s">
        <v>408</v>
      </c>
      <c r="E1494" s="331">
        <v>44.99</v>
      </c>
      <c r="F1494" s="331"/>
      <c r="G1494" s="333">
        <f t="shared" si="36"/>
        <v>2120.2599999999893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25">
      <c r="A1495" s="329" t="s">
        <v>289</v>
      </c>
      <c r="B1495" s="330">
        <v>2</v>
      </c>
      <c r="C1495" s="298">
        <v>46085</v>
      </c>
      <c r="D1495" s="299" t="s">
        <v>420</v>
      </c>
      <c r="E1495" s="331">
        <v>15</v>
      </c>
      <c r="F1495" s="331"/>
      <c r="G1495" s="333">
        <f t="shared" si="36"/>
        <v>2165.2499999999891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25">
      <c r="A1496" s="329" t="s">
        <v>289</v>
      </c>
      <c r="B1496" s="330">
        <v>2</v>
      </c>
      <c r="C1496" s="298">
        <v>46085</v>
      </c>
      <c r="D1496" s="299" t="s">
        <v>296</v>
      </c>
      <c r="E1496" s="331">
        <v>10.84</v>
      </c>
      <c r="F1496" s="331"/>
      <c r="G1496" s="333">
        <f t="shared" si="36"/>
        <v>2180.2499999999891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25">
      <c r="A1497" s="329" t="s">
        <v>294</v>
      </c>
      <c r="B1497" s="330">
        <v>14</v>
      </c>
      <c r="C1497" s="298">
        <v>46085</v>
      </c>
      <c r="D1497" s="299" t="s">
        <v>366</v>
      </c>
      <c r="E1497" s="331">
        <v>68.739999999999995</v>
      </c>
      <c r="F1497" s="331"/>
      <c r="G1497" s="333">
        <f t="shared" si="36"/>
        <v>2191.0899999999892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25">
      <c r="A1498" s="329" t="s">
        <v>289</v>
      </c>
      <c r="B1498" s="330">
        <v>4</v>
      </c>
      <c r="C1498" s="298">
        <v>46085</v>
      </c>
      <c r="D1498" s="299" t="s">
        <v>310</v>
      </c>
      <c r="E1498" s="331">
        <v>30.67</v>
      </c>
      <c r="F1498" s="331"/>
      <c r="G1498" s="333">
        <f t="shared" si="36"/>
        <v>2259.829999999989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25">
      <c r="A1499" s="329" t="s">
        <v>294</v>
      </c>
      <c r="B1499" s="330">
        <v>17</v>
      </c>
      <c r="C1499" s="298">
        <v>46085</v>
      </c>
      <c r="D1499" s="299" t="s">
        <v>369</v>
      </c>
      <c r="E1499" s="331">
        <v>99</v>
      </c>
      <c r="F1499" s="331"/>
      <c r="G1499" s="333">
        <f t="shared" si="36"/>
        <v>2290.4999999999891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25">
      <c r="A1500" s="329" t="s">
        <v>294</v>
      </c>
      <c r="B1500" s="330">
        <v>21</v>
      </c>
      <c r="C1500" s="298">
        <v>46084</v>
      </c>
      <c r="D1500" s="299" t="s">
        <v>194</v>
      </c>
      <c r="E1500" s="331">
        <v>40.72</v>
      </c>
      <c r="F1500" s="331"/>
      <c r="G1500" s="333">
        <f t="shared" si="36"/>
        <v>2389.4999999999891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25">
      <c r="A1501" s="329" t="s">
        <v>284</v>
      </c>
      <c r="B1501" s="330">
        <v>36</v>
      </c>
      <c r="C1501" s="298">
        <v>46084</v>
      </c>
      <c r="D1501" s="299" t="s">
        <v>373</v>
      </c>
      <c r="E1501" s="331">
        <v>50</v>
      </c>
      <c r="F1501" s="331"/>
      <c r="G1501" s="333">
        <f t="shared" si="36"/>
        <v>2430.2199999999889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25">
      <c r="A1502" s="329" t="s">
        <v>289</v>
      </c>
      <c r="B1502" s="330">
        <v>2</v>
      </c>
      <c r="C1502" s="298">
        <v>46084</v>
      </c>
      <c r="D1502" s="299" t="s">
        <v>296</v>
      </c>
      <c r="E1502" s="331">
        <v>14.67</v>
      </c>
      <c r="F1502" s="331"/>
      <c r="G1502" s="333">
        <f t="shared" si="36"/>
        <v>2480.2199999999889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25">
      <c r="A1503" s="329" t="s">
        <v>289</v>
      </c>
      <c r="B1503" s="330">
        <v>4</v>
      </c>
      <c r="C1503" s="298">
        <v>46084</v>
      </c>
      <c r="D1503" s="299" t="s">
        <v>296</v>
      </c>
      <c r="E1503" s="331">
        <v>27.42</v>
      </c>
      <c r="F1503" s="331"/>
      <c r="G1503" s="333">
        <f t="shared" si="36"/>
        <v>2494.889999999989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25">
      <c r="A1504" s="329" t="s">
        <v>289</v>
      </c>
      <c r="B1504" s="330">
        <v>6</v>
      </c>
      <c r="C1504" s="298">
        <v>46084</v>
      </c>
      <c r="D1504" s="299" t="s">
        <v>421</v>
      </c>
      <c r="E1504" s="331">
        <v>106.27</v>
      </c>
      <c r="F1504" s="331"/>
      <c r="G1504" s="333">
        <f t="shared" si="36"/>
        <v>2522.309999999989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25">
      <c r="A1505" s="329" t="s">
        <v>289</v>
      </c>
      <c r="B1505" s="330">
        <v>6</v>
      </c>
      <c r="C1505" s="298">
        <v>46084</v>
      </c>
      <c r="D1505" s="299" t="s">
        <v>421</v>
      </c>
      <c r="E1505" s="331">
        <v>-107</v>
      </c>
      <c r="F1505" s="331"/>
      <c r="G1505" s="333">
        <f t="shared" si="36"/>
        <v>2628.579999999989</v>
      </c>
      <c r="H1505" s="334" t="s">
        <v>298</v>
      </c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25">
      <c r="A1506" s="329" t="s">
        <v>289</v>
      </c>
      <c r="B1506" s="330">
        <v>2</v>
      </c>
      <c r="C1506" s="298">
        <v>46083</v>
      </c>
      <c r="D1506" s="299" t="s">
        <v>301</v>
      </c>
      <c r="E1506" s="331">
        <v>20</v>
      </c>
      <c r="F1506" s="331"/>
      <c r="G1506" s="333">
        <f t="shared" si="36"/>
        <v>2521.579999999989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25">
      <c r="A1507" s="329" t="s">
        <v>287</v>
      </c>
      <c r="B1507" s="330" t="s">
        <v>287</v>
      </c>
      <c r="C1507" s="298">
        <v>46083</v>
      </c>
      <c r="D1507" s="299" t="s">
        <v>288</v>
      </c>
      <c r="E1507" s="331">
        <v>185.64</v>
      </c>
      <c r="F1507" s="331">
        <v>185.64</v>
      </c>
      <c r="G1507" s="333">
        <f t="shared" si="36"/>
        <v>2541.579999999989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25">
      <c r="A1508" s="329" t="s">
        <v>289</v>
      </c>
      <c r="B1508" s="330">
        <v>2</v>
      </c>
      <c r="C1508" s="298">
        <v>46083</v>
      </c>
      <c r="D1508" s="299" t="s">
        <v>423</v>
      </c>
      <c r="E1508" s="331">
        <v>70.12</v>
      </c>
      <c r="F1508" s="331"/>
      <c r="G1508" s="333">
        <f t="shared" si="36"/>
        <v>2541.579999999989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25">
      <c r="A1509" s="329" t="s">
        <v>294</v>
      </c>
      <c r="B1509" s="330">
        <v>17</v>
      </c>
      <c r="C1509" s="298">
        <v>46083</v>
      </c>
      <c r="D1509" s="299" t="s">
        <v>188</v>
      </c>
      <c r="E1509" s="331">
        <v>41.44</v>
      </c>
      <c r="F1509" s="331"/>
      <c r="G1509" s="333">
        <f t="shared" si="36"/>
        <v>2611.6999999999889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25">
      <c r="A1510" s="329" t="s">
        <v>289</v>
      </c>
      <c r="B1510" s="330">
        <v>8</v>
      </c>
      <c r="C1510" s="298">
        <v>46083</v>
      </c>
      <c r="D1510" s="299" t="s">
        <v>296</v>
      </c>
      <c r="E1510" s="331">
        <v>8.7200000000000006</v>
      </c>
      <c r="F1510" s="331"/>
      <c r="G1510" s="333">
        <f t="shared" si="36"/>
        <v>2653.139999999989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25">
      <c r="A1511" s="329" t="s">
        <v>294</v>
      </c>
      <c r="B1511" s="330">
        <v>22</v>
      </c>
      <c r="C1511" s="298">
        <v>46082</v>
      </c>
      <c r="D1511" s="299" t="s">
        <v>374</v>
      </c>
      <c r="E1511" s="331">
        <v>6.37</v>
      </c>
      <c r="F1511" s="331"/>
      <c r="G1511" s="333">
        <f t="shared" si="36"/>
        <v>2661.8599999999888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25">
      <c r="A1512" s="329" t="s">
        <v>289</v>
      </c>
      <c r="B1512" s="330">
        <v>2</v>
      </c>
      <c r="C1512" s="298">
        <v>46082</v>
      </c>
      <c r="D1512" s="299" t="s">
        <v>296</v>
      </c>
      <c r="E1512" s="331">
        <v>9.8699999999999992</v>
      </c>
      <c r="F1512" s="331"/>
      <c r="G1512" s="333">
        <f t="shared" si="36"/>
        <v>2668.2299999999886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25">
      <c r="A1513" s="329" t="s">
        <v>289</v>
      </c>
      <c r="B1513" s="330">
        <v>1</v>
      </c>
      <c r="C1513" s="298">
        <v>46082</v>
      </c>
      <c r="D1513" s="299" t="s">
        <v>311</v>
      </c>
      <c r="E1513" s="331">
        <v>119.55</v>
      </c>
      <c r="F1513" s="331"/>
      <c r="G1513" s="333">
        <f t="shared" si="36"/>
        <v>2678.0999999999885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25">
      <c r="A1514" s="329" t="s">
        <v>289</v>
      </c>
      <c r="B1514" s="330">
        <v>3</v>
      </c>
      <c r="C1514" s="298">
        <v>46082</v>
      </c>
      <c r="D1514" s="299" t="s">
        <v>347</v>
      </c>
      <c r="E1514" s="331">
        <v>25</v>
      </c>
      <c r="F1514" s="331"/>
      <c r="G1514" s="333">
        <f t="shared" si="36"/>
        <v>2797.6499999999887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25">
      <c r="A1515" s="329" t="s">
        <v>289</v>
      </c>
      <c r="B1515" s="330">
        <v>1</v>
      </c>
      <c r="C1515" s="298">
        <v>46082</v>
      </c>
      <c r="D1515" s="299" t="s">
        <v>304</v>
      </c>
      <c r="E1515" s="331">
        <v>119.17</v>
      </c>
      <c r="F1515" s="331"/>
      <c r="G1515" s="333">
        <f t="shared" si="36"/>
        <v>2822.6499999999887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25">
      <c r="A1516" s="329" t="s">
        <v>284</v>
      </c>
      <c r="B1516" s="330">
        <v>37</v>
      </c>
      <c r="C1516" s="298">
        <v>46081</v>
      </c>
      <c r="D1516" s="299" t="s">
        <v>424</v>
      </c>
      <c r="E1516" s="331">
        <v>3764.91</v>
      </c>
      <c r="F1516" s="331"/>
      <c r="G1516" s="333">
        <f t="shared" si="36"/>
        <v>2941.8199999999888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25">
      <c r="A1517" s="329" t="s">
        <v>286</v>
      </c>
      <c r="B1517" s="330">
        <v>25</v>
      </c>
      <c r="C1517" s="298">
        <v>46081</v>
      </c>
      <c r="D1517" s="298" t="s">
        <v>204</v>
      </c>
      <c r="E1517" s="331">
        <v>350</v>
      </c>
      <c r="F1517" s="331"/>
      <c r="G1517" s="333">
        <f t="shared" si="36"/>
        <v>6706.7299999999886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25">
      <c r="A1518" s="329" t="s">
        <v>286</v>
      </c>
      <c r="B1518" s="330">
        <v>26</v>
      </c>
      <c r="C1518" s="298">
        <v>46081</v>
      </c>
      <c r="D1518" s="298" t="s">
        <v>205</v>
      </c>
      <c r="E1518" s="331">
        <v>320</v>
      </c>
      <c r="F1518" s="331"/>
      <c r="G1518" s="333">
        <f t="shared" si="36"/>
        <v>7056.7299999999886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25">
      <c r="A1519" s="329" t="s">
        <v>286</v>
      </c>
      <c r="B1519" s="330">
        <v>27</v>
      </c>
      <c r="C1519" s="298">
        <v>46081</v>
      </c>
      <c r="D1519" s="298" t="s">
        <v>206</v>
      </c>
      <c r="E1519" s="331">
        <v>25</v>
      </c>
      <c r="F1519" s="331"/>
      <c r="G1519" s="333">
        <f t="shared" si="36"/>
        <v>7376.7299999999886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25">
      <c r="A1520" s="329" t="s">
        <v>286</v>
      </c>
      <c r="B1520" s="330">
        <v>28</v>
      </c>
      <c r="C1520" s="298">
        <v>46081</v>
      </c>
      <c r="D1520" s="298" t="s">
        <v>207</v>
      </c>
      <c r="E1520" s="331">
        <v>25</v>
      </c>
      <c r="F1520" s="331"/>
      <c r="G1520" s="333">
        <f t="shared" si="36"/>
        <v>7401.7299999999886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25">
      <c r="A1521" s="329" t="s">
        <v>286</v>
      </c>
      <c r="B1521" s="330">
        <v>29</v>
      </c>
      <c r="C1521" s="298">
        <v>46081</v>
      </c>
      <c r="D1521" s="298" t="s">
        <v>208</v>
      </c>
      <c r="E1521" s="331">
        <v>45</v>
      </c>
      <c r="F1521" s="331"/>
      <c r="G1521" s="333">
        <f t="shared" si="36"/>
        <v>7426.7299999999886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25">
      <c r="A1522" s="329" t="s">
        <v>286</v>
      </c>
      <c r="B1522" s="330">
        <v>30</v>
      </c>
      <c r="C1522" s="298">
        <v>46081</v>
      </c>
      <c r="D1522" s="298" t="s">
        <v>209</v>
      </c>
      <c r="E1522" s="331">
        <v>400</v>
      </c>
      <c r="F1522" s="331"/>
      <c r="G1522" s="333">
        <f t="shared" si="36"/>
        <v>7471.7299999999886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25">
      <c r="A1523" s="329" t="s">
        <v>286</v>
      </c>
      <c r="B1523" s="330">
        <v>31</v>
      </c>
      <c r="C1523" s="298">
        <v>46081</v>
      </c>
      <c r="D1523" s="298" t="s">
        <v>210</v>
      </c>
      <c r="E1523" s="331">
        <v>375</v>
      </c>
      <c r="F1523" s="331"/>
      <c r="G1523" s="333">
        <f t="shared" si="36"/>
        <v>7871.7299999999886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25">
      <c r="A1524" s="329" t="s">
        <v>286</v>
      </c>
      <c r="B1524" s="330">
        <v>32</v>
      </c>
      <c r="C1524" s="298">
        <v>46081</v>
      </c>
      <c r="D1524" s="298" t="s">
        <v>211</v>
      </c>
      <c r="E1524" s="331">
        <v>100</v>
      </c>
      <c r="F1524" s="331"/>
      <c r="G1524" s="333">
        <f t="shared" si="36"/>
        <v>8246.7299999999886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25">
      <c r="A1525" s="329" t="s">
        <v>286</v>
      </c>
      <c r="B1525" s="330">
        <v>33</v>
      </c>
      <c r="C1525" s="298">
        <v>46081</v>
      </c>
      <c r="D1525" s="298" t="s">
        <v>212</v>
      </c>
      <c r="E1525" s="331">
        <v>85</v>
      </c>
      <c r="F1525" s="331"/>
      <c r="G1525" s="333">
        <f t="shared" si="36"/>
        <v>8346.7299999999886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25">
      <c r="A1526" s="329" t="s">
        <v>286</v>
      </c>
      <c r="B1526" s="330">
        <v>34</v>
      </c>
      <c r="C1526" s="298">
        <v>46081</v>
      </c>
      <c r="D1526" s="298" t="s">
        <v>213</v>
      </c>
      <c r="E1526" s="331">
        <v>230</v>
      </c>
      <c r="F1526" s="331"/>
      <c r="G1526" s="333">
        <f t="shared" si="36"/>
        <v>8431.7299999999886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25">
      <c r="A1527" s="329" t="s">
        <v>286</v>
      </c>
      <c r="B1527" s="330">
        <v>35</v>
      </c>
      <c r="C1527" s="298">
        <v>46081</v>
      </c>
      <c r="D1527" s="298" t="s">
        <v>214</v>
      </c>
      <c r="E1527" s="331">
        <v>45</v>
      </c>
      <c r="F1527" s="331"/>
      <c r="G1527" s="333">
        <f t="shared" si="36"/>
        <v>8661.7299999999886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25">
      <c r="A1528" s="329" t="s">
        <v>294</v>
      </c>
      <c r="B1528" s="330">
        <v>42</v>
      </c>
      <c r="C1528" s="298">
        <v>46081</v>
      </c>
      <c r="D1528" s="298" t="s">
        <v>200</v>
      </c>
      <c r="E1528" s="331">
        <v>51.19</v>
      </c>
      <c r="F1528" s="331"/>
      <c r="G1528" s="333">
        <f t="shared" si="36"/>
        <v>8706.7299999999886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25">
      <c r="A1529" s="329" t="s">
        <v>294</v>
      </c>
      <c r="B1529" s="330">
        <v>43</v>
      </c>
      <c r="C1529" s="298">
        <v>46081</v>
      </c>
      <c r="D1529" s="298" t="s">
        <v>201</v>
      </c>
      <c r="E1529" s="331">
        <v>37.17</v>
      </c>
      <c r="F1529" s="331"/>
      <c r="G1529" s="333">
        <f t="shared" si="36"/>
        <v>8757.9199999999892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25">
      <c r="A1530" s="329" t="s">
        <v>294</v>
      </c>
      <c r="B1530" s="330">
        <v>10</v>
      </c>
      <c r="C1530" s="298">
        <v>46081</v>
      </c>
      <c r="D1530" s="298" t="s">
        <v>176</v>
      </c>
      <c r="E1530" s="331">
        <v>17.899999999999999</v>
      </c>
      <c r="F1530" s="331"/>
      <c r="G1530" s="333">
        <f t="shared" si="36"/>
        <v>8795.0899999999892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25">
      <c r="A1531" s="329" t="s">
        <v>289</v>
      </c>
      <c r="B1531" s="330">
        <v>2</v>
      </c>
      <c r="C1531" s="298">
        <v>46080</v>
      </c>
      <c r="D1531" s="298" t="s">
        <v>357</v>
      </c>
      <c r="E1531" s="331">
        <v>11.17</v>
      </c>
      <c r="F1531" s="331"/>
      <c r="G1531" s="333">
        <f t="shared" si="36"/>
        <v>8812.9899999999889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25">
      <c r="A1532" s="329" t="s">
        <v>289</v>
      </c>
      <c r="B1532" s="330">
        <v>2</v>
      </c>
      <c r="C1532" s="298">
        <v>46080</v>
      </c>
      <c r="D1532" s="299" t="s">
        <v>425</v>
      </c>
      <c r="E1532" s="331">
        <v>25</v>
      </c>
      <c r="F1532" s="331"/>
      <c r="G1532" s="333">
        <f t="shared" si="36"/>
        <v>8824.1599999999889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25">
      <c r="A1533" s="329" t="s">
        <v>289</v>
      </c>
      <c r="B1533" s="330">
        <v>2</v>
      </c>
      <c r="C1533" s="298">
        <v>46080</v>
      </c>
      <c r="D1533" s="299" t="s">
        <v>357</v>
      </c>
      <c r="E1533" s="331">
        <v>22.84</v>
      </c>
      <c r="F1533" s="331"/>
      <c r="G1533" s="333">
        <f t="shared" si="36"/>
        <v>8849.1599999999889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25">
      <c r="A1534" s="329" t="s">
        <v>289</v>
      </c>
      <c r="B1534" s="330">
        <v>6</v>
      </c>
      <c r="C1534" s="298">
        <v>46080</v>
      </c>
      <c r="D1534" s="299" t="s">
        <v>426</v>
      </c>
      <c r="E1534" s="331">
        <v>-88</v>
      </c>
      <c r="F1534" s="331"/>
      <c r="G1534" s="333">
        <f t="shared" si="36"/>
        <v>8871.9999999999891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25">
      <c r="A1535" s="329" t="s">
        <v>291</v>
      </c>
      <c r="B1535" s="330">
        <v>38</v>
      </c>
      <c r="C1535" s="298">
        <v>46080</v>
      </c>
      <c r="D1535" s="299" t="s">
        <v>293</v>
      </c>
      <c r="E1535" s="331"/>
      <c r="F1535" s="331">
        <v>4278.1499999999996</v>
      </c>
      <c r="G1535" s="333">
        <f t="shared" si="36"/>
        <v>8783.9999999999891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25">
      <c r="A1536" s="329" t="s">
        <v>289</v>
      </c>
      <c r="B1536" s="330">
        <v>6</v>
      </c>
      <c r="C1536" s="298">
        <v>46080</v>
      </c>
      <c r="D1536" s="299" t="s">
        <v>427</v>
      </c>
      <c r="E1536" s="331">
        <v>25.93</v>
      </c>
      <c r="F1536" s="331"/>
      <c r="G1536" s="333">
        <f t="shared" si="36"/>
        <v>4505.8499999999904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25">
      <c r="A1537" s="329" t="s">
        <v>289</v>
      </c>
      <c r="B1537" s="330">
        <v>4</v>
      </c>
      <c r="C1537" s="298">
        <v>46079</v>
      </c>
      <c r="D1537" s="299" t="s">
        <v>310</v>
      </c>
      <c r="E1537" s="331">
        <v>29.84</v>
      </c>
      <c r="F1537" s="331"/>
      <c r="G1537" s="333">
        <f t="shared" si="36"/>
        <v>4531.7799999999907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25">
      <c r="A1538" s="329" t="s">
        <v>289</v>
      </c>
      <c r="B1538" s="330">
        <v>5</v>
      </c>
      <c r="C1538" s="298">
        <v>46079</v>
      </c>
      <c r="D1538" s="299" t="s">
        <v>428</v>
      </c>
      <c r="E1538" s="331">
        <v>103.25</v>
      </c>
      <c r="F1538" s="331"/>
      <c r="G1538" s="333">
        <f t="shared" si="36"/>
        <v>4561.6199999999908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25">
      <c r="A1539" s="329" t="s">
        <v>289</v>
      </c>
      <c r="B1539" s="330">
        <v>8</v>
      </c>
      <c r="C1539" s="298">
        <v>46079</v>
      </c>
      <c r="D1539" s="299" t="s">
        <v>356</v>
      </c>
      <c r="E1539" s="331">
        <v>26.02</v>
      </c>
      <c r="F1539" s="331"/>
      <c r="G1539" s="333">
        <f t="shared" si="36"/>
        <v>4664.8699999999908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25">
      <c r="A1540" s="329" t="s">
        <v>294</v>
      </c>
      <c r="B1540" s="330">
        <v>24</v>
      </c>
      <c r="C1540" s="298">
        <v>46079</v>
      </c>
      <c r="D1540" s="299" t="s">
        <v>858</v>
      </c>
      <c r="E1540" s="331">
        <v>84.83</v>
      </c>
      <c r="F1540" s="331"/>
      <c r="G1540" s="333">
        <f t="shared" si="36"/>
        <v>4690.8899999999912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25">
      <c r="A1541" s="329" t="s">
        <v>289</v>
      </c>
      <c r="B1541" s="330">
        <v>2</v>
      </c>
      <c r="C1541" s="298">
        <v>46079</v>
      </c>
      <c r="D1541" s="299" t="s">
        <v>296</v>
      </c>
      <c r="E1541" s="331">
        <v>17.87</v>
      </c>
      <c r="F1541" s="331"/>
      <c r="G1541" s="333">
        <f t="shared" si="36"/>
        <v>4775.7199999999912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25">
      <c r="A1542" s="329" t="s">
        <v>289</v>
      </c>
      <c r="B1542" s="330">
        <v>5</v>
      </c>
      <c r="C1542" s="298">
        <v>46079</v>
      </c>
      <c r="D1542" s="299" t="s">
        <v>429</v>
      </c>
      <c r="E1542" s="331">
        <v>123.64</v>
      </c>
      <c r="F1542" s="331"/>
      <c r="G1542" s="333">
        <f t="shared" si="36"/>
        <v>4793.5899999999911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25">
      <c r="A1543" s="329" t="s">
        <v>289</v>
      </c>
      <c r="B1543" s="330">
        <v>8</v>
      </c>
      <c r="C1543" s="298">
        <v>46078</v>
      </c>
      <c r="D1543" s="299" t="s">
        <v>319</v>
      </c>
      <c r="E1543" s="331">
        <v>18.5</v>
      </c>
      <c r="F1543" s="331"/>
      <c r="G1543" s="333">
        <f t="shared" si="36"/>
        <v>4917.2299999999914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25">
      <c r="A1544" s="329" t="s">
        <v>289</v>
      </c>
      <c r="B1544" s="330">
        <v>4</v>
      </c>
      <c r="C1544" s="298">
        <v>46078</v>
      </c>
      <c r="D1544" s="299" t="s">
        <v>296</v>
      </c>
      <c r="E1544" s="331">
        <v>50.96</v>
      </c>
      <c r="F1544" s="331"/>
      <c r="G1544" s="333">
        <f t="shared" si="36"/>
        <v>4935.7299999999914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25">
      <c r="A1545" s="329" t="s">
        <v>289</v>
      </c>
      <c r="B1545" s="330">
        <v>8</v>
      </c>
      <c r="C1545" s="298">
        <v>46078</v>
      </c>
      <c r="D1545" s="299" t="s">
        <v>296</v>
      </c>
      <c r="E1545" s="331">
        <v>11.28</v>
      </c>
      <c r="F1545" s="331"/>
      <c r="G1545" s="333">
        <f t="shared" si="36"/>
        <v>4986.6899999999914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25">
      <c r="A1546" s="329" t="s">
        <v>294</v>
      </c>
      <c r="B1546" s="330">
        <v>12</v>
      </c>
      <c r="C1546" s="298">
        <v>46078</v>
      </c>
      <c r="D1546" s="299" t="s">
        <v>314</v>
      </c>
      <c r="E1546" s="331">
        <v>204.47</v>
      </c>
      <c r="F1546" s="331"/>
      <c r="G1546" s="333">
        <f t="shared" si="36"/>
        <v>4997.9699999999912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25">
      <c r="A1547" s="329" t="s">
        <v>289</v>
      </c>
      <c r="B1547" s="330">
        <v>8</v>
      </c>
      <c r="C1547" s="298">
        <v>46078</v>
      </c>
      <c r="D1547" s="299" t="s">
        <v>308</v>
      </c>
      <c r="E1547" s="331">
        <v>47.99</v>
      </c>
      <c r="F1547" s="331"/>
      <c r="G1547" s="333">
        <f t="shared" si="36"/>
        <v>5202.4399999999914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25">
      <c r="A1548" s="329" t="s">
        <v>289</v>
      </c>
      <c r="B1548" s="330">
        <v>1</v>
      </c>
      <c r="C1548" s="298">
        <v>46078</v>
      </c>
      <c r="D1548" s="299" t="s">
        <v>304</v>
      </c>
      <c r="E1548" s="331">
        <v>19.09</v>
      </c>
      <c r="F1548" s="331"/>
      <c r="G1548" s="333">
        <f t="shared" si="36"/>
        <v>5250.4299999999912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25">
      <c r="A1549" s="329" t="s">
        <v>294</v>
      </c>
      <c r="B1549" s="330">
        <v>23</v>
      </c>
      <c r="C1549" s="298">
        <v>46076</v>
      </c>
      <c r="D1549" s="299" t="s">
        <v>67</v>
      </c>
      <c r="E1549" s="331">
        <v>650.88</v>
      </c>
      <c r="F1549" s="331"/>
      <c r="G1549" s="333">
        <f t="shared" si="36"/>
        <v>5269.5199999999913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25">
      <c r="A1550" s="329" t="s">
        <v>289</v>
      </c>
      <c r="B1550" s="330">
        <v>6</v>
      </c>
      <c r="C1550" s="298">
        <v>46076</v>
      </c>
      <c r="D1550" s="299" t="s">
        <v>350</v>
      </c>
      <c r="E1550" s="331">
        <v>35</v>
      </c>
      <c r="F1550" s="331"/>
      <c r="G1550" s="333">
        <f t="shared" si="36"/>
        <v>5920.3999999999915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25">
      <c r="A1551" s="329" t="s">
        <v>289</v>
      </c>
      <c r="B1551" s="330">
        <v>1</v>
      </c>
      <c r="C1551" s="298">
        <v>46076</v>
      </c>
      <c r="D1551" s="299" t="s">
        <v>306</v>
      </c>
      <c r="E1551" s="331">
        <v>128.97999999999999</v>
      </c>
      <c r="F1551" s="331"/>
      <c r="G1551" s="333">
        <f t="shared" si="36"/>
        <v>5955.3999999999915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25">
      <c r="A1552" s="329" t="s">
        <v>289</v>
      </c>
      <c r="B1552" s="330">
        <v>1</v>
      </c>
      <c r="C1552" s="298">
        <v>46076</v>
      </c>
      <c r="D1552" s="299" t="s">
        <v>320</v>
      </c>
      <c r="E1552" s="331">
        <v>52.55</v>
      </c>
      <c r="F1552" s="331"/>
      <c r="G1552" s="333">
        <f t="shared" si="36"/>
        <v>6084.379999999991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25">
      <c r="A1553" s="329" t="s">
        <v>289</v>
      </c>
      <c r="B1553" s="330">
        <v>3</v>
      </c>
      <c r="C1553" s="298">
        <v>46075</v>
      </c>
      <c r="D1553" s="299" t="s">
        <v>347</v>
      </c>
      <c r="E1553" s="331">
        <v>13.76</v>
      </c>
      <c r="F1553" s="331"/>
      <c r="G1553" s="333">
        <f t="shared" si="36"/>
        <v>6136.9299999999912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25">
      <c r="A1554" s="329" t="s">
        <v>289</v>
      </c>
      <c r="B1554" s="330">
        <v>1</v>
      </c>
      <c r="C1554" s="298">
        <v>46075</v>
      </c>
      <c r="D1554" s="299" t="s">
        <v>311</v>
      </c>
      <c r="E1554" s="331">
        <v>187.64</v>
      </c>
      <c r="F1554" s="331"/>
      <c r="G1554" s="333">
        <f t="shared" si="36"/>
        <v>6150.6899999999914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25">
      <c r="A1555" s="329" t="s">
        <v>289</v>
      </c>
      <c r="B1555" s="330">
        <v>1</v>
      </c>
      <c r="C1555" s="298">
        <v>46074</v>
      </c>
      <c r="D1555" s="299" t="s">
        <v>392</v>
      </c>
      <c r="E1555" s="331">
        <v>75.78</v>
      </c>
      <c r="F1555" s="331"/>
      <c r="G1555" s="333">
        <f t="shared" si="36"/>
        <v>6338.3299999999917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25">
      <c r="A1556" s="329" t="s">
        <v>289</v>
      </c>
      <c r="B1556" s="330">
        <v>2</v>
      </c>
      <c r="C1556" s="298">
        <v>46074</v>
      </c>
      <c r="D1556" s="299" t="s">
        <v>391</v>
      </c>
      <c r="E1556" s="331">
        <v>27.41</v>
      </c>
      <c r="F1556" s="331"/>
      <c r="G1556" s="333">
        <f t="shared" si="36"/>
        <v>6414.1099999999915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25">
      <c r="A1557" s="329" t="s">
        <v>289</v>
      </c>
      <c r="B1557" s="330">
        <v>4</v>
      </c>
      <c r="C1557" s="298">
        <v>46074</v>
      </c>
      <c r="D1557" s="299" t="s">
        <v>430</v>
      </c>
      <c r="E1557" s="331">
        <v>32.049999999999997</v>
      </c>
      <c r="F1557" s="331"/>
      <c r="G1557" s="333">
        <f t="shared" si="36"/>
        <v>6441.5199999999913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25">
      <c r="A1558" s="329" t="s">
        <v>289</v>
      </c>
      <c r="B1558" s="330">
        <v>2</v>
      </c>
      <c r="C1558" s="298">
        <v>46074</v>
      </c>
      <c r="D1558" s="299" t="s">
        <v>357</v>
      </c>
      <c r="E1558" s="331">
        <v>9.4700000000000006</v>
      </c>
      <c r="F1558" s="331"/>
      <c r="G1558" s="333">
        <f t="shared" si="36"/>
        <v>6473.5699999999915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25">
      <c r="A1559" s="329" t="s">
        <v>289</v>
      </c>
      <c r="B1559" s="330">
        <v>2</v>
      </c>
      <c r="C1559" s="298">
        <v>46073</v>
      </c>
      <c r="D1559" s="299" t="s">
        <v>296</v>
      </c>
      <c r="E1559" s="331">
        <v>14.47</v>
      </c>
      <c r="F1559" s="331"/>
      <c r="G1559" s="333">
        <f t="shared" si="36"/>
        <v>6483.0399999999918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25">
      <c r="A1560" s="329" t="s">
        <v>289</v>
      </c>
      <c r="B1560" s="330">
        <v>3</v>
      </c>
      <c r="C1560" s="298">
        <v>46073</v>
      </c>
      <c r="D1560" s="299" t="s">
        <v>354</v>
      </c>
      <c r="E1560" s="331">
        <v>11.97</v>
      </c>
      <c r="F1560" s="331"/>
      <c r="G1560" s="333">
        <f t="shared" si="36"/>
        <v>6497.509999999992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25">
      <c r="A1561" s="329" t="s">
        <v>289</v>
      </c>
      <c r="B1561" s="330">
        <v>4</v>
      </c>
      <c r="C1561" s="298">
        <v>46073</v>
      </c>
      <c r="D1561" s="299" t="s">
        <v>354</v>
      </c>
      <c r="E1561" s="331">
        <v>59.88</v>
      </c>
      <c r="F1561" s="331"/>
      <c r="G1561" s="333">
        <f t="shared" si="36"/>
        <v>6509.4799999999923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25">
      <c r="A1562" s="329" t="s">
        <v>289</v>
      </c>
      <c r="B1562" s="330">
        <v>2</v>
      </c>
      <c r="C1562" s="298">
        <v>46073</v>
      </c>
      <c r="D1562" s="299" t="s">
        <v>417</v>
      </c>
      <c r="E1562" s="331">
        <v>19.57</v>
      </c>
      <c r="F1562" s="331"/>
      <c r="G1562" s="333">
        <f t="shared" si="36"/>
        <v>6569.3599999999924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25">
      <c r="A1563" s="329" t="s">
        <v>294</v>
      </c>
      <c r="B1563" s="330">
        <v>22</v>
      </c>
      <c r="C1563" s="298">
        <v>46073</v>
      </c>
      <c r="D1563" s="299" t="s">
        <v>323</v>
      </c>
      <c r="E1563" s="331">
        <v>20.22</v>
      </c>
      <c r="F1563" s="331"/>
      <c r="G1563" s="333">
        <f t="shared" si="36"/>
        <v>6588.9299999999921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25">
      <c r="A1564" s="329" t="s">
        <v>289</v>
      </c>
      <c r="B1564" s="330">
        <v>2</v>
      </c>
      <c r="C1564" s="298">
        <v>46073</v>
      </c>
      <c r="D1564" s="299" t="s">
        <v>357</v>
      </c>
      <c r="E1564" s="331">
        <v>5.3</v>
      </c>
      <c r="F1564" s="331"/>
      <c r="G1564" s="333">
        <f t="shared" si="36"/>
        <v>6609.1499999999924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25">
      <c r="A1565" s="329" t="s">
        <v>289</v>
      </c>
      <c r="B1565" s="330">
        <v>3</v>
      </c>
      <c r="C1565" s="298">
        <v>46073</v>
      </c>
      <c r="D1565" s="299" t="s">
        <v>324</v>
      </c>
      <c r="E1565" s="331">
        <v>8.1300000000000008</v>
      </c>
      <c r="F1565" s="331"/>
      <c r="G1565" s="333">
        <f t="shared" si="36"/>
        <v>6614.4499999999925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25">
      <c r="A1566" s="329" t="s">
        <v>289</v>
      </c>
      <c r="B1566" s="330">
        <v>4</v>
      </c>
      <c r="C1566" s="298">
        <v>46073</v>
      </c>
      <c r="D1566" s="299" t="s">
        <v>310</v>
      </c>
      <c r="E1566" s="331">
        <v>32.43</v>
      </c>
      <c r="F1566" s="331"/>
      <c r="G1566" s="333">
        <f t="shared" si="36"/>
        <v>6622.5799999999927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25">
      <c r="A1567" s="329" t="s">
        <v>289</v>
      </c>
      <c r="B1567" s="330">
        <v>8</v>
      </c>
      <c r="C1567" s="298">
        <v>46073</v>
      </c>
      <c r="D1567" s="299" t="s">
        <v>431</v>
      </c>
      <c r="E1567" s="331">
        <v>98.65</v>
      </c>
      <c r="F1567" s="331"/>
      <c r="G1567" s="333">
        <f t="shared" si="36"/>
        <v>6655.0099999999929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25">
      <c r="A1568" s="329" t="s">
        <v>289</v>
      </c>
      <c r="B1568" s="330">
        <v>6</v>
      </c>
      <c r="C1568" s="298">
        <v>46072</v>
      </c>
      <c r="D1568" s="299" t="s">
        <v>300</v>
      </c>
      <c r="E1568" s="331">
        <v>30.87</v>
      </c>
      <c r="F1568" s="331"/>
      <c r="G1568" s="333">
        <f t="shared" si="36"/>
        <v>6753.6599999999926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25">
      <c r="A1569" s="329" t="s">
        <v>289</v>
      </c>
      <c r="B1569" s="330">
        <v>6</v>
      </c>
      <c r="C1569" s="298">
        <v>46072</v>
      </c>
      <c r="D1569" s="299" t="s">
        <v>300</v>
      </c>
      <c r="E1569" s="331">
        <v>15.96</v>
      </c>
      <c r="F1569" s="331"/>
      <c r="G1569" s="333">
        <f t="shared" si="36"/>
        <v>6784.5299999999925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25">
      <c r="A1570" s="329" t="s">
        <v>289</v>
      </c>
      <c r="B1570" s="330">
        <v>2</v>
      </c>
      <c r="C1570" s="298">
        <v>46072</v>
      </c>
      <c r="D1570" s="299" t="s">
        <v>296</v>
      </c>
      <c r="E1570" s="331">
        <v>17.36</v>
      </c>
      <c r="F1570" s="331"/>
      <c r="G1570" s="333">
        <f t="shared" si="36"/>
        <v>6800.4899999999925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25">
      <c r="A1571" s="329" t="s">
        <v>294</v>
      </c>
      <c r="B1571" s="330">
        <v>22</v>
      </c>
      <c r="C1571" s="298">
        <v>46072</v>
      </c>
      <c r="D1571" s="299" t="s">
        <v>328</v>
      </c>
      <c r="E1571" s="331">
        <v>7.46</v>
      </c>
      <c r="F1571" s="331"/>
      <c r="G1571" s="333">
        <f t="shared" si="36"/>
        <v>6817.8499999999922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25">
      <c r="A1572" s="329" t="s">
        <v>291</v>
      </c>
      <c r="B1572" s="330">
        <v>39</v>
      </c>
      <c r="C1572" s="298">
        <v>46072</v>
      </c>
      <c r="D1572" s="299" t="s">
        <v>292</v>
      </c>
      <c r="E1572" s="331"/>
      <c r="F1572" s="331">
        <v>2763.77</v>
      </c>
      <c r="G1572" s="333">
        <f t="shared" si="36"/>
        <v>6825.3099999999922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25">
      <c r="A1573" s="329" t="s">
        <v>335</v>
      </c>
      <c r="B1573" s="330" t="s">
        <v>335</v>
      </c>
      <c r="C1573" s="298">
        <v>46071</v>
      </c>
      <c r="D1573" s="299" t="s">
        <v>185</v>
      </c>
      <c r="E1573" s="331">
        <v>182.55</v>
      </c>
      <c r="F1573" s="331"/>
      <c r="G1573" s="333">
        <f t="shared" si="36"/>
        <v>4061.5399999999927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25">
      <c r="A1574" s="329" t="s">
        <v>294</v>
      </c>
      <c r="B1574" s="330">
        <v>15</v>
      </c>
      <c r="C1574" s="298">
        <v>46071</v>
      </c>
      <c r="D1574" s="299" t="s">
        <v>185</v>
      </c>
      <c r="E1574" s="331">
        <v>188.16</v>
      </c>
      <c r="F1574" s="331"/>
      <c r="G1574" s="333">
        <f t="shared" si="36"/>
        <v>4244.0899999999929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25">
      <c r="A1575" s="329" t="s">
        <v>291</v>
      </c>
      <c r="B1575" s="330">
        <v>40</v>
      </c>
      <c r="C1575" s="298">
        <v>46071</v>
      </c>
      <c r="D1575" s="299" t="s">
        <v>316</v>
      </c>
      <c r="E1575" s="331"/>
      <c r="F1575" s="331">
        <v>1281.58</v>
      </c>
      <c r="G1575" s="333">
        <f t="shared" si="36"/>
        <v>4432.2499999999927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25">
      <c r="A1576" s="329" t="s">
        <v>289</v>
      </c>
      <c r="B1576" s="330">
        <v>6</v>
      </c>
      <c r="C1576" s="298">
        <v>46071</v>
      </c>
      <c r="D1576" s="299" t="s">
        <v>432</v>
      </c>
      <c r="E1576" s="331">
        <v>-146</v>
      </c>
      <c r="F1576" s="331"/>
      <c r="G1576" s="333">
        <f t="shared" si="36"/>
        <v>3150.6699999999933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25">
      <c r="A1577" s="329" t="s">
        <v>289</v>
      </c>
      <c r="B1577" s="330">
        <v>2</v>
      </c>
      <c r="C1577" s="298">
        <v>46071</v>
      </c>
      <c r="D1577" s="299" t="s">
        <v>433</v>
      </c>
      <c r="E1577" s="331">
        <v>-13</v>
      </c>
      <c r="F1577" s="331"/>
      <c r="G1577" s="333">
        <f t="shared" si="36"/>
        <v>3004.6699999999933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25">
      <c r="A1578" s="329" t="s">
        <v>335</v>
      </c>
      <c r="B1578" s="330" t="s">
        <v>335</v>
      </c>
      <c r="C1578" s="298">
        <v>46071</v>
      </c>
      <c r="D1578" s="299" t="s">
        <v>458</v>
      </c>
      <c r="E1578" s="331"/>
      <c r="F1578" s="331">
        <v>191</v>
      </c>
      <c r="G1578" s="333">
        <f t="shared" si="36"/>
        <v>2991.6699999999933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25">
      <c r="A1579" s="329" t="s">
        <v>289</v>
      </c>
      <c r="B1579" s="330">
        <v>6</v>
      </c>
      <c r="C1579" s="298">
        <v>46071</v>
      </c>
      <c r="D1579" s="299" t="s">
        <v>300</v>
      </c>
      <c r="E1579" s="331">
        <v>43.63</v>
      </c>
      <c r="F1579" s="331"/>
      <c r="G1579" s="333">
        <f t="shared" si="36"/>
        <v>2800.6699999999933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25">
      <c r="A1580" s="329" t="s">
        <v>289</v>
      </c>
      <c r="B1580" s="330">
        <v>6</v>
      </c>
      <c r="C1580" s="298">
        <v>46071</v>
      </c>
      <c r="D1580" s="299" t="s">
        <v>300</v>
      </c>
      <c r="E1580" s="331">
        <v>10.64</v>
      </c>
      <c r="F1580" s="331"/>
      <c r="G1580" s="333">
        <f t="shared" si="36"/>
        <v>2844.2999999999934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25">
      <c r="A1581" s="329" t="s">
        <v>289</v>
      </c>
      <c r="B1581" s="330">
        <v>8</v>
      </c>
      <c r="C1581" s="298">
        <v>46071</v>
      </c>
      <c r="D1581" s="299" t="s">
        <v>296</v>
      </c>
      <c r="E1581" s="331">
        <v>14.87</v>
      </c>
      <c r="F1581" s="331"/>
      <c r="G1581" s="333">
        <f t="shared" si="36"/>
        <v>2854.9399999999932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25">
      <c r="A1582" s="329" t="s">
        <v>289</v>
      </c>
      <c r="B1582" s="330">
        <v>2</v>
      </c>
      <c r="C1582" s="298">
        <v>46071</v>
      </c>
      <c r="D1582" s="299" t="s">
        <v>295</v>
      </c>
      <c r="E1582" s="331">
        <v>12.99</v>
      </c>
      <c r="F1582" s="331"/>
      <c r="G1582" s="333">
        <f t="shared" si="36"/>
        <v>2869.8099999999931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25">
      <c r="A1583" s="329" t="s">
        <v>289</v>
      </c>
      <c r="B1583" s="330">
        <v>4</v>
      </c>
      <c r="C1583" s="298">
        <v>46071</v>
      </c>
      <c r="D1583" s="299" t="s">
        <v>295</v>
      </c>
      <c r="E1583" s="331">
        <v>29.47</v>
      </c>
      <c r="F1583" s="331"/>
      <c r="G1583" s="333">
        <f t="shared" si="36"/>
        <v>2882.7999999999929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25">
      <c r="A1584" s="329" t="s">
        <v>294</v>
      </c>
      <c r="B1584" s="330">
        <v>22</v>
      </c>
      <c r="C1584" s="298">
        <v>46071</v>
      </c>
      <c r="D1584" s="299" t="s">
        <v>400</v>
      </c>
      <c r="E1584" s="331">
        <v>13.84</v>
      </c>
      <c r="F1584" s="331"/>
      <c r="G1584" s="333">
        <f t="shared" si="36"/>
        <v>2912.2699999999927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25">
      <c r="A1585" s="329" t="s">
        <v>289</v>
      </c>
      <c r="B1585" s="330">
        <v>2</v>
      </c>
      <c r="C1585" s="298">
        <v>46071</v>
      </c>
      <c r="D1585" s="299" t="s">
        <v>434</v>
      </c>
      <c r="E1585" s="331">
        <v>64.569999999999993</v>
      </c>
      <c r="F1585" s="331"/>
      <c r="G1585" s="333">
        <f t="shared" si="36"/>
        <v>2926.1099999999929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25">
      <c r="A1586" s="329" t="s">
        <v>294</v>
      </c>
      <c r="B1586" s="330">
        <v>21</v>
      </c>
      <c r="C1586" s="298">
        <v>46070</v>
      </c>
      <c r="D1586" s="299" t="s">
        <v>194</v>
      </c>
      <c r="E1586" s="331">
        <v>81</v>
      </c>
      <c r="F1586" s="331"/>
      <c r="G1586" s="333">
        <f t="shared" si="36"/>
        <v>2990.679999999993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25">
      <c r="A1587" s="329" t="s">
        <v>289</v>
      </c>
      <c r="B1587" s="330">
        <v>2</v>
      </c>
      <c r="C1587" s="298">
        <v>46070</v>
      </c>
      <c r="D1587" s="299" t="s">
        <v>383</v>
      </c>
      <c r="E1587" s="331">
        <v>81.41</v>
      </c>
      <c r="F1587" s="331"/>
      <c r="G1587" s="333">
        <f t="shared" si="36"/>
        <v>3071.679999999993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25">
      <c r="A1588" s="329" t="s">
        <v>289</v>
      </c>
      <c r="B1588" s="330">
        <v>6</v>
      </c>
      <c r="C1588" s="298">
        <v>46070</v>
      </c>
      <c r="D1588" s="299" t="s">
        <v>300</v>
      </c>
      <c r="E1588" s="331">
        <v>113.74</v>
      </c>
      <c r="F1588" s="331"/>
      <c r="G1588" s="333">
        <f t="shared" si="36"/>
        <v>3153.0899999999929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25">
      <c r="A1589" s="329" t="s">
        <v>294</v>
      </c>
      <c r="B1589" s="330">
        <v>43</v>
      </c>
      <c r="C1589" s="298">
        <v>46070</v>
      </c>
      <c r="D1589" s="299" t="s">
        <v>333</v>
      </c>
      <c r="E1589" s="331">
        <v>29.8</v>
      </c>
      <c r="F1589" s="331"/>
      <c r="G1589" s="333">
        <f t="shared" si="36"/>
        <v>3266.8299999999927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25">
      <c r="A1590" s="329" t="s">
        <v>294</v>
      </c>
      <c r="B1590" s="330">
        <v>42</v>
      </c>
      <c r="C1590" s="298">
        <v>46070</v>
      </c>
      <c r="D1590" s="299" t="s">
        <v>333</v>
      </c>
      <c r="E1590" s="331">
        <v>37.25</v>
      </c>
      <c r="F1590" s="331"/>
      <c r="G1590" s="333">
        <f t="shared" si="36"/>
        <v>3296.6299999999928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25">
      <c r="A1591" s="329" t="s">
        <v>289</v>
      </c>
      <c r="B1591" s="330">
        <v>2</v>
      </c>
      <c r="C1591" s="298">
        <v>46070</v>
      </c>
      <c r="D1591" s="299" t="s">
        <v>423</v>
      </c>
      <c r="E1591" s="331">
        <v>7.97</v>
      </c>
      <c r="F1591" s="331"/>
      <c r="G1591" s="333">
        <f t="shared" si="36"/>
        <v>3333.8799999999928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25">
      <c r="A1592" s="329" t="s">
        <v>294</v>
      </c>
      <c r="B1592" s="330">
        <v>17</v>
      </c>
      <c r="C1592" s="298">
        <v>46070</v>
      </c>
      <c r="D1592" s="299" t="s">
        <v>188</v>
      </c>
      <c r="E1592" s="331">
        <v>42.65</v>
      </c>
      <c r="F1592" s="331"/>
      <c r="G1592" s="333">
        <f t="shared" si="36"/>
        <v>3341.8499999999926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25">
      <c r="A1593" s="329" t="s">
        <v>289</v>
      </c>
      <c r="B1593" s="330">
        <v>6</v>
      </c>
      <c r="C1593" s="298">
        <v>46070</v>
      </c>
      <c r="D1593" s="299" t="s">
        <v>435</v>
      </c>
      <c r="E1593" s="331">
        <v>40</v>
      </c>
      <c r="F1593" s="331"/>
      <c r="G1593" s="333">
        <f t="shared" si="36"/>
        <v>3384.4999999999927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25">
      <c r="A1594" s="329" t="s">
        <v>294</v>
      </c>
      <c r="B1594" s="330">
        <v>11</v>
      </c>
      <c r="C1594" s="298">
        <v>46070</v>
      </c>
      <c r="D1594" s="299" t="s">
        <v>178</v>
      </c>
      <c r="E1594" s="331">
        <v>480.91</v>
      </c>
      <c r="F1594" s="331"/>
      <c r="G1594" s="333">
        <f t="shared" si="36"/>
        <v>3424.4999999999927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25">
      <c r="A1595" s="329" t="s">
        <v>294</v>
      </c>
      <c r="B1595" s="330">
        <v>23</v>
      </c>
      <c r="C1595" s="298">
        <v>46070</v>
      </c>
      <c r="D1595" s="299" t="s">
        <v>63</v>
      </c>
      <c r="E1595" s="331">
        <v>529.46</v>
      </c>
      <c r="F1595" s="331"/>
      <c r="G1595" s="333">
        <f t="shared" si="36"/>
        <v>3905.4099999999926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25">
      <c r="A1596" s="329" t="s">
        <v>289</v>
      </c>
      <c r="B1596" s="330">
        <v>2</v>
      </c>
      <c r="C1596" s="298">
        <v>46069</v>
      </c>
      <c r="D1596" s="299" t="s">
        <v>324</v>
      </c>
      <c r="E1596" s="331">
        <v>16.079999999999998</v>
      </c>
      <c r="F1596" s="331"/>
      <c r="G1596" s="333">
        <f t="shared" si="36"/>
        <v>4434.8699999999926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25">
      <c r="A1597" s="329" t="s">
        <v>289</v>
      </c>
      <c r="B1597" s="330">
        <v>6</v>
      </c>
      <c r="C1597" s="298">
        <v>46069</v>
      </c>
      <c r="D1597" s="299" t="s">
        <v>300</v>
      </c>
      <c r="E1597" s="331">
        <v>21.17</v>
      </c>
      <c r="F1597" s="331"/>
      <c r="G1597" s="333">
        <f t="shared" si="36"/>
        <v>4450.9499999999925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25">
      <c r="A1598" s="329" t="s">
        <v>289</v>
      </c>
      <c r="B1598" s="330">
        <v>6</v>
      </c>
      <c r="C1598" s="298">
        <v>46069</v>
      </c>
      <c r="D1598" s="299" t="s">
        <v>300</v>
      </c>
      <c r="E1598" s="331">
        <v>17.03</v>
      </c>
      <c r="F1598" s="331"/>
      <c r="G1598" s="333">
        <f t="shared" si="36"/>
        <v>4472.1199999999926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25">
      <c r="A1599" s="329" t="s">
        <v>289</v>
      </c>
      <c r="B1599" s="330">
        <v>2</v>
      </c>
      <c r="C1599" s="298">
        <v>46069</v>
      </c>
      <c r="D1599" s="299" t="s">
        <v>296</v>
      </c>
      <c r="E1599" s="331">
        <v>18.309999999999999</v>
      </c>
      <c r="F1599" s="331"/>
      <c r="G1599" s="333">
        <f t="shared" si="36"/>
        <v>4489.1499999999924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25">
      <c r="A1600" s="329" t="s">
        <v>289</v>
      </c>
      <c r="B1600" s="330">
        <v>2</v>
      </c>
      <c r="C1600" s="298">
        <v>46069</v>
      </c>
      <c r="D1600" s="299" t="s">
        <v>301</v>
      </c>
      <c r="E1600" s="331">
        <v>19.3</v>
      </c>
      <c r="F1600" s="331"/>
      <c r="G1600" s="333">
        <f t="shared" si="36"/>
        <v>4507.4599999999928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25">
      <c r="A1601" s="329" t="s">
        <v>289</v>
      </c>
      <c r="B1601" s="330">
        <v>6</v>
      </c>
      <c r="C1601" s="298">
        <v>46069</v>
      </c>
      <c r="D1601" s="299" t="s">
        <v>396</v>
      </c>
      <c r="E1601" s="331">
        <v>24.67</v>
      </c>
      <c r="F1601" s="331"/>
      <c r="G1601" s="333">
        <f t="shared" si="36"/>
        <v>4526.7599999999929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25">
      <c r="A1602" s="329" t="s">
        <v>287</v>
      </c>
      <c r="B1602" s="330" t="s">
        <v>287</v>
      </c>
      <c r="C1602" s="298">
        <v>46069</v>
      </c>
      <c r="D1602" s="299" t="s">
        <v>396</v>
      </c>
      <c r="E1602" s="331">
        <v>152.41999999999999</v>
      </c>
      <c r="F1602" s="331">
        <v>152.41999999999999</v>
      </c>
      <c r="G1602" s="333">
        <f t="shared" si="36"/>
        <v>4551.429999999993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25">
      <c r="A1603" s="329" t="s">
        <v>289</v>
      </c>
      <c r="B1603" s="330">
        <v>6</v>
      </c>
      <c r="C1603" s="298">
        <v>46068</v>
      </c>
      <c r="D1603" s="299" t="s">
        <v>436</v>
      </c>
      <c r="E1603" s="331">
        <v>233.83</v>
      </c>
      <c r="F1603" s="331"/>
      <c r="G1603" s="333">
        <f t="shared" si="36"/>
        <v>4551.429999999993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25">
      <c r="A1604" s="329" t="s">
        <v>289</v>
      </c>
      <c r="B1604" s="330">
        <v>2</v>
      </c>
      <c r="C1604" s="298">
        <v>46068</v>
      </c>
      <c r="D1604" s="299" t="s">
        <v>326</v>
      </c>
      <c r="E1604" s="331">
        <v>50.87</v>
      </c>
      <c r="F1604" s="331"/>
      <c r="G1604" s="333">
        <f t="shared" si="36"/>
        <v>4785.2599999999929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25">
      <c r="A1605" s="329" t="s">
        <v>289</v>
      </c>
      <c r="B1605" s="330">
        <v>2</v>
      </c>
      <c r="C1605" s="298">
        <v>46068</v>
      </c>
      <c r="D1605" s="299" t="s">
        <v>437</v>
      </c>
      <c r="E1605" s="331">
        <v>16</v>
      </c>
      <c r="F1605" s="331"/>
      <c r="G1605" s="333">
        <f t="shared" si="36"/>
        <v>4836.1299999999928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25">
      <c r="A1606" s="329" t="s">
        <v>289</v>
      </c>
      <c r="B1606" s="330">
        <v>2</v>
      </c>
      <c r="C1606" s="298">
        <v>46068</v>
      </c>
      <c r="D1606" s="299" t="s">
        <v>352</v>
      </c>
      <c r="E1606" s="331">
        <v>30</v>
      </c>
      <c r="F1606" s="331"/>
      <c r="G1606" s="333">
        <f t="shared" si="36"/>
        <v>4852.1299999999928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25">
      <c r="A1607" s="329" t="s">
        <v>289</v>
      </c>
      <c r="B1607" s="330">
        <v>6</v>
      </c>
      <c r="C1607" s="298">
        <v>46068</v>
      </c>
      <c r="D1607" s="299" t="s">
        <v>306</v>
      </c>
      <c r="E1607" s="331">
        <v>76</v>
      </c>
      <c r="F1607" s="331"/>
      <c r="G1607" s="333">
        <f t="shared" si="36"/>
        <v>4882.1299999999928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25">
      <c r="A1608" s="329" t="s">
        <v>289</v>
      </c>
      <c r="B1608" s="330">
        <v>3</v>
      </c>
      <c r="C1608" s="298">
        <v>46068</v>
      </c>
      <c r="D1608" s="299" t="s">
        <v>347</v>
      </c>
      <c r="E1608" s="331">
        <v>3.59</v>
      </c>
      <c r="F1608" s="331"/>
      <c r="G1608" s="333">
        <f t="shared" si="36"/>
        <v>4958.1299999999928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25">
      <c r="A1609" s="329" t="s">
        <v>289</v>
      </c>
      <c r="B1609" s="330">
        <v>6</v>
      </c>
      <c r="C1609" s="298">
        <v>46068</v>
      </c>
      <c r="D1609" s="299" t="s">
        <v>438</v>
      </c>
      <c r="E1609" s="331">
        <v>70</v>
      </c>
      <c r="F1609" s="331"/>
      <c r="G1609" s="333">
        <f t="shared" si="36"/>
        <v>4961.719999999993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25">
      <c r="A1610" s="329" t="s">
        <v>289</v>
      </c>
      <c r="B1610" s="330">
        <v>8</v>
      </c>
      <c r="C1610" s="298">
        <v>46068</v>
      </c>
      <c r="D1610" s="299" t="s">
        <v>439</v>
      </c>
      <c r="E1610" s="331">
        <v>175</v>
      </c>
      <c r="F1610" s="331"/>
      <c r="G1610" s="333">
        <f t="shared" si="36"/>
        <v>5031.719999999993</v>
      </c>
      <c r="H1610" s="334" t="s">
        <v>298</v>
      </c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25">
      <c r="A1611" s="329" t="s">
        <v>289</v>
      </c>
      <c r="B1611" s="330">
        <v>8</v>
      </c>
      <c r="C1611" s="298">
        <v>46067</v>
      </c>
      <c r="D1611" s="299" t="s">
        <v>319</v>
      </c>
      <c r="E1611" s="331">
        <v>13.09</v>
      </c>
      <c r="F1611" s="331"/>
      <c r="G1611" s="333">
        <f t="shared" si="36"/>
        <v>5206.719999999993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25">
      <c r="A1612" s="329" t="s">
        <v>289</v>
      </c>
      <c r="B1612" s="330">
        <v>3</v>
      </c>
      <c r="C1612" s="298">
        <v>46067</v>
      </c>
      <c r="D1612" s="299" t="s">
        <v>296</v>
      </c>
      <c r="E1612" s="331">
        <v>7.56</v>
      </c>
      <c r="F1612" s="331"/>
      <c r="G1612" s="333">
        <f t="shared" si="36"/>
        <v>5219.8099999999931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25">
      <c r="A1613" s="329" t="s">
        <v>289</v>
      </c>
      <c r="B1613" s="330">
        <v>4</v>
      </c>
      <c r="C1613" s="298">
        <v>46067</v>
      </c>
      <c r="D1613" s="299" t="s">
        <v>296</v>
      </c>
      <c r="E1613" s="331">
        <v>32.409999999999997</v>
      </c>
      <c r="F1613" s="331"/>
      <c r="G1613" s="333">
        <f t="shared" si="36"/>
        <v>5227.3699999999935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25">
      <c r="A1614" s="329" t="s">
        <v>289</v>
      </c>
      <c r="B1614" s="330">
        <v>5</v>
      </c>
      <c r="C1614" s="298">
        <v>46067</v>
      </c>
      <c r="D1614" s="299" t="s">
        <v>440</v>
      </c>
      <c r="E1614" s="331">
        <v>400</v>
      </c>
      <c r="F1614" s="331"/>
      <c r="G1614" s="333">
        <f t="shared" si="36"/>
        <v>5259.7799999999934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25">
      <c r="A1615" s="329" t="s">
        <v>289</v>
      </c>
      <c r="B1615" s="330">
        <v>8</v>
      </c>
      <c r="C1615" s="298">
        <v>46066</v>
      </c>
      <c r="D1615" s="299" t="s">
        <v>319</v>
      </c>
      <c r="E1615" s="331">
        <v>41.51</v>
      </c>
      <c r="F1615" s="331"/>
      <c r="G1615" s="333">
        <f t="shared" si="36"/>
        <v>5659.7799999999934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25">
      <c r="A1616" s="329" t="s">
        <v>289</v>
      </c>
      <c r="B1616" s="330">
        <v>4</v>
      </c>
      <c r="C1616" s="298">
        <v>46066</v>
      </c>
      <c r="D1616" s="299" t="s">
        <v>296</v>
      </c>
      <c r="E1616" s="331">
        <v>21.55</v>
      </c>
      <c r="F1616" s="331"/>
      <c r="G1616" s="333">
        <f t="shared" si="36"/>
        <v>5701.2899999999936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25">
      <c r="A1617" s="329" t="s">
        <v>289</v>
      </c>
      <c r="B1617" s="330">
        <v>2</v>
      </c>
      <c r="C1617" s="298">
        <v>46066</v>
      </c>
      <c r="D1617" s="299" t="s">
        <v>357</v>
      </c>
      <c r="E1617" s="331">
        <v>12.45</v>
      </c>
      <c r="F1617" s="331"/>
      <c r="G1617" s="333">
        <f t="shared" si="36"/>
        <v>5722.8399999999938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25">
      <c r="A1618" s="329" t="s">
        <v>287</v>
      </c>
      <c r="B1618" s="330" t="s">
        <v>287</v>
      </c>
      <c r="C1618" s="298">
        <v>46066</v>
      </c>
      <c r="D1618" s="299" t="s">
        <v>396</v>
      </c>
      <c r="E1618" s="331">
        <v>91.38</v>
      </c>
      <c r="F1618" s="331">
        <v>91.38</v>
      </c>
      <c r="G1618" s="333">
        <f t="shared" si="36"/>
        <v>5735.2899999999936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25">
      <c r="A1619" s="329" t="s">
        <v>289</v>
      </c>
      <c r="B1619" s="330">
        <v>1</v>
      </c>
      <c r="C1619" s="298">
        <v>46066</v>
      </c>
      <c r="D1619" s="299" t="s">
        <v>311</v>
      </c>
      <c r="E1619" s="331">
        <v>16.48</v>
      </c>
      <c r="F1619" s="331"/>
      <c r="G1619" s="333">
        <f t="shared" si="36"/>
        <v>5735.2899999999936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25">
      <c r="A1620" s="329" t="s">
        <v>289</v>
      </c>
      <c r="B1620" s="330">
        <v>1</v>
      </c>
      <c r="C1620" s="298">
        <v>46066</v>
      </c>
      <c r="D1620" s="299" t="s">
        <v>427</v>
      </c>
      <c r="E1620" s="331">
        <v>12.76</v>
      </c>
      <c r="F1620" s="331"/>
      <c r="G1620" s="333">
        <f t="shared" si="36"/>
        <v>5751.7699999999932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25">
      <c r="A1621" s="329" t="s">
        <v>289</v>
      </c>
      <c r="B1621" s="330">
        <v>4</v>
      </c>
      <c r="C1621" s="298">
        <v>46066</v>
      </c>
      <c r="D1621" s="299" t="s">
        <v>329</v>
      </c>
      <c r="E1621" s="331">
        <v>37.9</v>
      </c>
      <c r="F1621" s="331"/>
      <c r="G1621" s="333">
        <f t="shared" si="36"/>
        <v>5764.5299999999934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25">
      <c r="A1622" s="329" t="s">
        <v>291</v>
      </c>
      <c r="B1622" s="330">
        <v>40</v>
      </c>
      <c r="C1622" s="298">
        <v>46066</v>
      </c>
      <c r="D1622" s="299" t="s">
        <v>316</v>
      </c>
      <c r="E1622" s="331"/>
      <c r="F1622" s="331">
        <v>427.18</v>
      </c>
      <c r="G1622" s="333">
        <f t="shared" si="36"/>
        <v>5802.429999999993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25">
      <c r="A1623" s="329" t="s">
        <v>291</v>
      </c>
      <c r="B1623" s="330">
        <v>38</v>
      </c>
      <c r="C1623" s="298">
        <v>46066</v>
      </c>
      <c r="D1623" s="299" t="s">
        <v>293</v>
      </c>
      <c r="E1623" s="331"/>
      <c r="F1623" s="331">
        <v>4278.16</v>
      </c>
      <c r="G1623" s="333">
        <f t="shared" si="36"/>
        <v>5375.2499999999927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25">
      <c r="A1624" s="329" t="s">
        <v>289</v>
      </c>
      <c r="B1624" s="330">
        <v>8</v>
      </c>
      <c r="C1624" s="298">
        <v>46065</v>
      </c>
      <c r="D1624" s="299" t="s">
        <v>356</v>
      </c>
      <c r="E1624" s="331">
        <v>111.36</v>
      </c>
      <c r="F1624" s="331"/>
      <c r="G1624" s="333">
        <f t="shared" si="36"/>
        <v>1097.0899999999931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25">
      <c r="A1625" s="329" t="s">
        <v>289</v>
      </c>
      <c r="B1625" s="330">
        <v>6</v>
      </c>
      <c r="C1625" s="298">
        <v>46065</v>
      </c>
      <c r="D1625" s="299" t="s">
        <v>441</v>
      </c>
      <c r="E1625" s="331">
        <v>16</v>
      </c>
      <c r="F1625" s="331"/>
      <c r="G1625" s="333">
        <f t="shared" si="36"/>
        <v>1208.449999999993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25">
      <c r="A1626" s="329" t="s">
        <v>289</v>
      </c>
      <c r="B1626" s="330">
        <v>6</v>
      </c>
      <c r="C1626" s="298">
        <v>46065</v>
      </c>
      <c r="D1626" s="299" t="s">
        <v>300</v>
      </c>
      <c r="E1626" s="331">
        <v>29.81</v>
      </c>
      <c r="F1626" s="331"/>
      <c r="G1626" s="333">
        <f t="shared" si="36"/>
        <v>1224.449999999993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25">
      <c r="A1627" s="329" t="s">
        <v>294</v>
      </c>
      <c r="B1627" s="330">
        <v>19</v>
      </c>
      <c r="C1627" s="298">
        <v>46065</v>
      </c>
      <c r="D1627" s="299" t="s">
        <v>191</v>
      </c>
      <c r="E1627" s="331">
        <v>200</v>
      </c>
      <c r="F1627" s="331"/>
      <c r="G1627" s="333">
        <f t="shared" si="36"/>
        <v>1254.2599999999929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25">
      <c r="A1628" s="329" t="s">
        <v>289</v>
      </c>
      <c r="B1628" s="330">
        <v>2</v>
      </c>
      <c r="C1628" s="298">
        <v>46065</v>
      </c>
      <c r="D1628" s="299" t="s">
        <v>296</v>
      </c>
      <c r="E1628" s="331">
        <v>7.56</v>
      </c>
      <c r="F1628" s="331"/>
      <c r="G1628" s="333">
        <f t="shared" si="36"/>
        <v>1454.2599999999929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25">
      <c r="A1629" s="329" t="s">
        <v>289</v>
      </c>
      <c r="B1629" s="330">
        <v>4</v>
      </c>
      <c r="C1629" s="298">
        <v>46065</v>
      </c>
      <c r="D1629" s="299" t="s">
        <v>296</v>
      </c>
      <c r="E1629" s="331">
        <v>65.78</v>
      </c>
      <c r="F1629" s="331"/>
      <c r="G1629" s="333">
        <f t="shared" si="36"/>
        <v>1461.8199999999929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25">
      <c r="A1630" s="329" t="s">
        <v>289</v>
      </c>
      <c r="B1630" s="330">
        <v>3</v>
      </c>
      <c r="C1630" s="298">
        <v>46065</v>
      </c>
      <c r="D1630" s="299" t="s">
        <v>296</v>
      </c>
      <c r="E1630" s="331">
        <v>3.93</v>
      </c>
      <c r="F1630" s="331"/>
      <c r="G1630" s="333">
        <f t="shared" si="36"/>
        <v>1527.5999999999929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25">
      <c r="A1631" s="329" t="s">
        <v>289</v>
      </c>
      <c r="B1631" s="330">
        <v>7</v>
      </c>
      <c r="C1631" s="298">
        <v>46065</v>
      </c>
      <c r="D1631" s="299" t="s">
        <v>442</v>
      </c>
      <c r="E1631" s="331">
        <v>564.83000000000004</v>
      </c>
      <c r="F1631" s="331"/>
      <c r="G1631" s="333">
        <f t="shared" si="36"/>
        <v>1531.5299999999929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25">
      <c r="A1632" s="329" t="s">
        <v>289</v>
      </c>
      <c r="B1632" s="330">
        <v>7</v>
      </c>
      <c r="C1632" s="298">
        <v>46065</v>
      </c>
      <c r="D1632" s="299" t="s">
        <v>443</v>
      </c>
      <c r="E1632" s="331">
        <v>70.180000000000007</v>
      </c>
      <c r="F1632" s="331"/>
      <c r="G1632" s="333">
        <f t="shared" si="36"/>
        <v>2096.3599999999929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25">
      <c r="A1633" s="329" t="s">
        <v>289</v>
      </c>
      <c r="B1633" s="330">
        <v>6</v>
      </c>
      <c r="C1633" s="298">
        <v>46065</v>
      </c>
      <c r="D1633" s="299" t="s">
        <v>444</v>
      </c>
      <c r="E1633" s="331">
        <v>2.66</v>
      </c>
      <c r="F1633" s="331"/>
      <c r="G1633" s="333">
        <f t="shared" si="36"/>
        <v>2166.5399999999927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25">
      <c r="A1634" s="329" t="s">
        <v>289</v>
      </c>
      <c r="B1634" s="330">
        <v>5</v>
      </c>
      <c r="C1634" s="298">
        <v>46064</v>
      </c>
      <c r="D1634" s="299" t="s">
        <v>428</v>
      </c>
      <c r="E1634" s="331">
        <v>103.25</v>
      </c>
      <c r="F1634" s="331"/>
      <c r="G1634" s="333">
        <f t="shared" si="36"/>
        <v>2169.1999999999925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25">
      <c r="A1635" s="329" t="s">
        <v>289</v>
      </c>
      <c r="B1635" s="330">
        <v>4</v>
      </c>
      <c r="C1635" s="298">
        <v>46064</v>
      </c>
      <c r="D1635" s="299" t="s">
        <v>362</v>
      </c>
      <c r="E1635" s="331">
        <v>30.39</v>
      </c>
      <c r="F1635" s="331"/>
      <c r="G1635" s="333">
        <f t="shared" si="36"/>
        <v>2272.4499999999925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25">
      <c r="A1636" s="329" t="s">
        <v>289</v>
      </c>
      <c r="B1636" s="330">
        <v>2</v>
      </c>
      <c r="C1636" s="298">
        <v>46064</v>
      </c>
      <c r="D1636" s="299" t="s">
        <v>296</v>
      </c>
      <c r="E1636" s="331">
        <v>9.92</v>
      </c>
      <c r="F1636" s="331"/>
      <c r="G1636" s="333">
        <f t="shared" si="36"/>
        <v>2302.8399999999924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25">
      <c r="A1637" s="329" t="s">
        <v>289</v>
      </c>
      <c r="B1637" s="330">
        <v>3</v>
      </c>
      <c r="C1637" s="298">
        <v>46064</v>
      </c>
      <c r="D1637" s="299" t="s">
        <v>295</v>
      </c>
      <c r="E1637" s="331">
        <v>3.49</v>
      </c>
      <c r="F1637" s="331"/>
      <c r="G1637" s="333">
        <f t="shared" si="36"/>
        <v>2312.7599999999925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25">
      <c r="A1638" s="329" t="s">
        <v>294</v>
      </c>
      <c r="B1638" s="330">
        <v>22</v>
      </c>
      <c r="C1638" s="298">
        <v>46064</v>
      </c>
      <c r="D1638" s="299" t="s">
        <v>351</v>
      </c>
      <c r="E1638" s="331">
        <v>19.16</v>
      </c>
      <c r="F1638" s="331"/>
      <c r="G1638" s="333">
        <f t="shared" si="36"/>
        <v>2316.2499999999923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25">
      <c r="A1639" s="329" t="s">
        <v>289</v>
      </c>
      <c r="B1639" s="330">
        <v>6</v>
      </c>
      <c r="C1639" s="298">
        <v>46063</v>
      </c>
      <c r="D1639" s="299" t="s">
        <v>411</v>
      </c>
      <c r="E1639" s="331">
        <v>-8</v>
      </c>
      <c r="F1639" s="331"/>
      <c r="G1639" s="333">
        <f t="shared" si="36"/>
        <v>2335.4099999999921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25">
      <c r="A1640" s="329" t="s">
        <v>289</v>
      </c>
      <c r="B1640" s="330">
        <v>6</v>
      </c>
      <c r="C1640" s="298">
        <v>46063</v>
      </c>
      <c r="D1640" s="299" t="s">
        <v>445</v>
      </c>
      <c r="E1640" s="331">
        <v>-0.04</v>
      </c>
      <c r="F1640" s="331"/>
      <c r="G1640" s="333">
        <f t="shared" si="36"/>
        <v>2327.4099999999921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25">
      <c r="A1641" s="329" t="s">
        <v>335</v>
      </c>
      <c r="B1641" s="330" t="s">
        <v>335</v>
      </c>
      <c r="C1641" s="298">
        <v>46063</v>
      </c>
      <c r="D1641" s="299" t="s">
        <v>182</v>
      </c>
      <c r="E1641" s="331">
        <v>65.78</v>
      </c>
      <c r="F1641" s="331"/>
      <c r="G1641" s="333">
        <f t="shared" si="36"/>
        <v>2327.3699999999922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25">
      <c r="A1642" s="329" t="s">
        <v>294</v>
      </c>
      <c r="B1642" s="330">
        <v>13</v>
      </c>
      <c r="C1642" s="298">
        <v>46063</v>
      </c>
      <c r="D1642" s="299" t="s">
        <v>182</v>
      </c>
      <c r="E1642" s="331">
        <v>159.35</v>
      </c>
      <c r="F1642" s="331"/>
      <c r="G1642" s="333">
        <f t="shared" si="36"/>
        <v>2393.1499999999924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25">
      <c r="A1643" s="329" t="s">
        <v>289</v>
      </c>
      <c r="B1643" s="330">
        <v>2</v>
      </c>
      <c r="C1643" s="298">
        <v>46063</v>
      </c>
      <c r="D1643" s="299" t="s">
        <v>296</v>
      </c>
      <c r="E1643" s="331">
        <v>16.29</v>
      </c>
      <c r="F1643" s="331"/>
      <c r="G1643" s="333">
        <f t="shared" si="36"/>
        <v>2552.4999999999923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25">
      <c r="A1644" s="329" t="s">
        <v>289</v>
      </c>
      <c r="B1644" s="330">
        <v>1</v>
      </c>
      <c r="C1644" s="298">
        <v>46063</v>
      </c>
      <c r="D1644" s="299" t="s">
        <v>311</v>
      </c>
      <c r="E1644" s="331">
        <v>19.329999999999998</v>
      </c>
      <c r="F1644" s="331"/>
      <c r="G1644" s="333">
        <f t="shared" si="36"/>
        <v>2568.7899999999922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25">
      <c r="A1645" s="329" t="s">
        <v>289</v>
      </c>
      <c r="B1645" s="330">
        <v>3</v>
      </c>
      <c r="C1645" s="298">
        <v>46062</v>
      </c>
      <c r="D1645" s="299" t="s">
        <v>446</v>
      </c>
      <c r="E1645" s="331">
        <v>8.61</v>
      </c>
      <c r="F1645" s="331"/>
      <c r="G1645" s="333">
        <f t="shared" ref="G1645:G1890" si="37">G1646-E1645+F1645</f>
        <v>2588.1199999999922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25">
      <c r="A1646" s="329" t="s">
        <v>289</v>
      </c>
      <c r="B1646" s="330">
        <v>2</v>
      </c>
      <c r="C1646" s="298">
        <v>46062</v>
      </c>
      <c r="D1646" s="299" t="s">
        <v>296</v>
      </c>
      <c r="E1646" s="331">
        <v>13.41</v>
      </c>
      <c r="F1646" s="331"/>
      <c r="G1646" s="333">
        <f t="shared" si="37"/>
        <v>2596.7299999999923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25">
      <c r="A1647" s="329" t="s">
        <v>294</v>
      </c>
      <c r="B1647" s="330">
        <v>18</v>
      </c>
      <c r="C1647" s="298">
        <v>46062</v>
      </c>
      <c r="D1647" s="299" t="s">
        <v>360</v>
      </c>
      <c r="E1647" s="331">
        <v>400</v>
      </c>
      <c r="F1647" s="331"/>
      <c r="G1647" s="333">
        <f t="shared" si="37"/>
        <v>2610.1399999999921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25">
      <c r="A1648" s="329" t="s">
        <v>294</v>
      </c>
      <c r="B1648" s="330">
        <v>9</v>
      </c>
      <c r="C1648" s="298">
        <v>46062</v>
      </c>
      <c r="D1648" s="299" t="s">
        <v>58</v>
      </c>
      <c r="E1648" s="331">
        <v>1281.53</v>
      </c>
      <c r="F1648" s="331"/>
      <c r="G1648" s="333">
        <f t="shared" si="37"/>
        <v>3010.1399999999921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25">
      <c r="A1649" s="329" t="s">
        <v>289</v>
      </c>
      <c r="B1649" s="330">
        <v>5</v>
      </c>
      <c r="C1649" s="298">
        <v>46062</v>
      </c>
      <c r="D1649" s="299" t="s">
        <v>447</v>
      </c>
      <c r="E1649" s="331">
        <v>50</v>
      </c>
      <c r="F1649" s="331"/>
      <c r="G1649" s="333">
        <f t="shared" si="37"/>
        <v>4291.6699999999919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25">
      <c r="A1650" s="329" t="s">
        <v>289</v>
      </c>
      <c r="B1650" s="330">
        <v>2</v>
      </c>
      <c r="C1650" s="298">
        <v>46062</v>
      </c>
      <c r="D1650" s="299" t="s">
        <v>448</v>
      </c>
      <c r="E1650" s="331">
        <v>12.1</v>
      </c>
      <c r="F1650" s="331"/>
      <c r="G1650" s="333">
        <f t="shared" si="37"/>
        <v>4341.6699999999919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25">
      <c r="A1651" s="329" t="s">
        <v>289</v>
      </c>
      <c r="B1651" s="330">
        <v>1</v>
      </c>
      <c r="C1651" s="298">
        <v>46061</v>
      </c>
      <c r="D1651" s="299" t="s">
        <v>306</v>
      </c>
      <c r="E1651" s="331">
        <v>72.099999999999994</v>
      </c>
      <c r="F1651" s="331"/>
      <c r="G1651" s="333">
        <f t="shared" si="37"/>
        <v>4353.7699999999923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25">
      <c r="A1652" s="329" t="s">
        <v>289</v>
      </c>
      <c r="B1652" s="330">
        <v>8</v>
      </c>
      <c r="C1652" s="298">
        <v>46061</v>
      </c>
      <c r="D1652" s="299" t="s">
        <v>319</v>
      </c>
      <c r="E1652" s="331">
        <v>30.25</v>
      </c>
      <c r="F1652" s="331"/>
      <c r="G1652" s="333">
        <f t="shared" si="37"/>
        <v>4425.8699999999926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25">
      <c r="A1653" s="329" t="s">
        <v>289</v>
      </c>
      <c r="B1653" s="330">
        <v>3</v>
      </c>
      <c r="C1653" s="298">
        <v>46061</v>
      </c>
      <c r="D1653" s="299" t="s">
        <v>296</v>
      </c>
      <c r="E1653" s="331">
        <v>3.72</v>
      </c>
      <c r="F1653" s="331"/>
      <c r="G1653" s="333">
        <f t="shared" si="37"/>
        <v>4456.1199999999926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25">
      <c r="A1654" s="329" t="s">
        <v>289</v>
      </c>
      <c r="B1654" s="330">
        <v>4</v>
      </c>
      <c r="C1654" s="298">
        <v>46061</v>
      </c>
      <c r="D1654" s="299" t="s">
        <v>296</v>
      </c>
      <c r="E1654" s="331">
        <v>41.6</v>
      </c>
      <c r="F1654" s="331"/>
      <c r="G1654" s="333">
        <f t="shared" si="37"/>
        <v>4459.8399999999929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25">
      <c r="A1655" s="329" t="s">
        <v>289</v>
      </c>
      <c r="B1655" s="330">
        <v>3</v>
      </c>
      <c r="C1655" s="298">
        <v>46061</v>
      </c>
      <c r="D1655" s="299" t="s">
        <v>449</v>
      </c>
      <c r="E1655" s="331">
        <v>1</v>
      </c>
      <c r="F1655" s="331"/>
      <c r="G1655" s="333">
        <f t="shared" si="37"/>
        <v>4501.4399999999932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25">
      <c r="A1656" s="329" t="s">
        <v>289</v>
      </c>
      <c r="B1656" s="330">
        <v>2</v>
      </c>
      <c r="C1656" s="298">
        <v>46061</v>
      </c>
      <c r="D1656" s="299" t="s">
        <v>357</v>
      </c>
      <c r="E1656" s="331">
        <v>10.17</v>
      </c>
      <c r="F1656" s="331"/>
      <c r="G1656" s="333">
        <f t="shared" si="37"/>
        <v>4502.4399999999932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25">
      <c r="A1657" s="329" t="s">
        <v>287</v>
      </c>
      <c r="B1657" s="330" t="s">
        <v>287</v>
      </c>
      <c r="C1657" s="298">
        <v>46060</v>
      </c>
      <c r="D1657" s="299" t="s">
        <v>450</v>
      </c>
      <c r="E1657" s="331">
        <v>367.77</v>
      </c>
      <c r="F1657" s="331">
        <v>367.77</v>
      </c>
      <c r="G1657" s="333">
        <f t="shared" si="37"/>
        <v>4512.6099999999933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25">
      <c r="A1658" s="329" t="s">
        <v>289</v>
      </c>
      <c r="B1658" s="330">
        <v>4</v>
      </c>
      <c r="C1658" s="298">
        <v>46060</v>
      </c>
      <c r="D1658" s="299" t="s">
        <v>310</v>
      </c>
      <c r="E1658" s="331">
        <v>32.36</v>
      </c>
      <c r="F1658" s="331"/>
      <c r="G1658" s="333">
        <f t="shared" si="37"/>
        <v>4512.6099999999933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25">
      <c r="A1659" s="329" t="s">
        <v>289</v>
      </c>
      <c r="B1659" s="330">
        <v>6</v>
      </c>
      <c r="C1659" s="298">
        <v>46060</v>
      </c>
      <c r="D1659" s="299" t="s">
        <v>451</v>
      </c>
      <c r="E1659" s="331">
        <v>41.39</v>
      </c>
      <c r="F1659" s="331"/>
      <c r="G1659" s="333">
        <f t="shared" si="37"/>
        <v>4544.969999999993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25">
      <c r="A1660" s="329" t="s">
        <v>289</v>
      </c>
      <c r="B1660" s="330">
        <v>1</v>
      </c>
      <c r="C1660" s="298">
        <v>46060</v>
      </c>
      <c r="D1660" s="299" t="s">
        <v>444</v>
      </c>
      <c r="E1660" s="331">
        <v>35.770000000000003</v>
      </c>
      <c r="F1660" s="331"/>
      <c r="G1660" s="333">
        <f t="shared" si="37"/>
        <v>4586.3599999999933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25">
      <c r="A1661" s="329" t="s">
        <v>289</v>
      </c>
      <c r="B1661" s="330">
        <v>3</v>
      </c>
      <c r="C1661" s="298">
        <v>46060</v>
      </c>
      <c r="D1661" s="299" t="s">
        <v>347</v>
      </c>
      <c r="E1661" s="331">
        <v>25</v>
      </c>
      <c r="F1661" s="331"/>
      <c r="G1661" s="333">
        <f t="shared" si="37"/>
        <v>4622.1299999999937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25">
      <c r="A1662" s="329" t="s">
        <v>289</v>
      </c>
      <c r="B1662" s="330">
        <v>8</v>
      </c>
      <c r="C1662" s="298">
        <v>46060</v>
      </c>
      <c r="D1662" s="299" t="s">
        <v>296</v>
      </c>
      <c r="E1662" s="331">
        <v>6.69</v>
      </c>
      <c r="F1662" s="331"/>
      <c r="G1662" s="333">
        <f t="shared" si="37"/>
        <v>4647.1299999999937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25">
      <c r="A1663" s="329" t="s">
        <v>289</v>
      </c>
      <c r="B1663" s="330">
        <v>4</v>
      </c>
      <c r="C1663" s="298">
        <v>46060</v>
      </c>
      <c r="D1663" s="299" t="s">
        <v>296</v>
      </c>
      <c r="E1663" s="331">
        <v>47.85</v>
      </c>
      <c r="F1663" s="331"/>
      <c r="G1663" s="333">
        <f t="shared" si="37"/>
        <v>4653.8199999999933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25">
      <c r="A1664" s="329" t="s">
        <v>289</v>
      </c>
      <c r="B1664" s="330">
        <v>2</v>
      </c>
      <c r="C1664" s="298">
        <v>46059</v>
      </c>
      <c r="D1664" s="299" t="s">
        <v>301</v>
      </c>
      <c r="E1664" s="331">
        <v>20</v>
      </c>
      <c r="F1664" s="331"/>
      <c r="G1664" s="333">
        <f t="shared" si="37"/>
        <v>4701.6699999999937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25">
      <c r="A1665" s="329" t="s">
        <v>291</v>
      </c>
      <c r="B1665" s="330">
        <v>40</v>
      </c>
      <c r="C1665" s="298">
        <v>46059</v>
      </c>
      <c r="D1665" s="299" t="s">
        <v>316</v>
      </c>
      <c r="E1665" s="331"/>
      <c r="F1665" s="331">
        <v>822.99</v>
      </c>
      <c r="G1665" s="333">
        <f t="shared" si="37"/>
        <v>4721.6699999999937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25">
      <c r="A1666" s="329" t="s">
        <v>294</v>
      </c>
      <c r="B1666" s="330">
        <v>14</v>
      </c>
      <c r="C1666" s="298">
        <v>46059</v>
      </c>
      <c r="D1666" s="299" t="s">
        <v>365</v>
      </c>
      <c r="E1666" s="331">
        <v>66.67</v>
      </c>
      <c r="F1666" s="331"/>
      <c r="G1666" s="333">
        <f t="shared" si="37"/>
        <v>3898.6799999999935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25">
      <c r="A1667" s="329" t="s">
        <v>289</v>
      </c>
      <c r="B1667" s="330">
        <v>2</v>
      </c>
      <c r="C1667" s="298">
        <v>46059</v>
      </c>
      <c r="D1667" s="299" t="s">
        <v>296</v>
      </c>
      <c r="E1667" s="331">
        <v>9.35</v>
      </c>
      <c r="F1667" s="331"/>
      <c r="G1667" s="333">
        <f t="shared" si="37"/>
        <v>3965.3499999999935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25">
      <c r="A1668" s="329" t="s">
        <v>289</v>
      </c>
      <c r="B1668" s="330">
        <v>4</v>
      </c>
      <c r="C1668" s="298">
        <v>46059</v>
      </c>
      <c r="D1668" s="299" t="s">
        <v>296</v>
      </c>
      <c r="E1668" s="331">
        <v>45.81</v>
      </c>
      <c r="F1668" s="331"/>
      <c r="G1668" s="333">
        <f t="shared" si="37"/>
        <v>3974.6999999999935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25">
      <c r="A1669" s="329" t="s">
        <v>289</v>
      </c>
      <c r="B1669" s="330">
        <v>2</v>
      </c>
      <c r="C1669" s="298">
        <v>46059</v>
      </c>
      <c r="D1669" s="299" t="s">
        <v>352</v>
      </c>
      <c r="E1669" s="331">
        <v>22.98</v>
      </c>
      <c r="F1669" s="331"/>
      <c r="G1669" s="333">
        <f t="shared" si="37"/>
        <v>4020.5099999999934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25">
      <c r="A1670" s="329" t="s">
        <v>289</v>
      </c>
      <c r="B1670" s="330">
        <v>2</v>
      </c>
      <c r="C1670" s="298">
        <v>46059</v>
      </c>
      <c r="D1670" s="299" t="s">
        <v>301</v>
      </c>
      <c r="E1670" s="331">
        <v>46.5</v>
      </c>
      <c r="F1670" s="331"/>
      <c r="G1670" s="333">
        <f t="shared" si="37"/>
        <v>4043.4899999999934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25">
      <c r="A1671" s="329" t="s">
        <v>289</v>
      </c>
      <c r="B1671" s="330">
        <v>2</v>
      </c>
      <c r="C1671" s="298">
        <v>46059</v>
      </c>
      <c r="D1671" s="299" t="s">
        <v>357</v>
      </c>
      <c r="E1671" s="331">
        <v>10.17</v>
      </c>
      <c r="F1671" s="331"/>
      <c r="G1671" s="333">
        <f t="shared" si="37"/>
        <v>4089.9899999999934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25">
      <c r="A1672" s="329" t="s">
        <v>289</v>
      </c>
      <c r="B1672" s="330">
        <v>8</v>
      </c>
      <c r="C1672" s="298">
        <v>46059</v>
      </c>
      <c r="D1672" s="299" t="s">
        <v>434</v>
      </c>
      <c r="E1672" s="331">
        <v>81.2</v>
      </c>
      <c r="F1672" s="331"/>
      <c r="G1672" s="333">
        <f t="shared" si="37"/>
        <v>4100.1599999999935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25">
      <c r="A1673" s="329" t="s">
        <v>289</v>
      </c>
      <c r="B1673" s="330">
        <v>2</v>
      </c>
      <c r="C1673" s="298">
        <v>46058</v>
      </c>
      <c r="D1673" s="299" t="s">
        <v>301</v>
      </c>
      <c r="E1673" s="331">
        <v>21</v>
      </c>
      <c r="F1673" s="331"/>
      <c r="G1673" s="333">
        <f t="shared" si="37"/>
        <v>4181.3599999999933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25">
      <c r="A1674" s="329" t="s">
        <v>291</v>
      </c>
      <c r="B1674" s="330">
        <v>39</v>
      </c>
      <c r="C1674" s="298">
        <v>46058</v>
      </c>
      <c r="D1674" s="299" t="s">
        <v>292</v>
      </c>
      <c r="E1674" s="331"/>
      <c r="F1674" s="331">
        <v>2763.79</v>
      </c>
      <c r="G1674" s="333">
        <f t="shared" si="37"/>
        <v>4202.3599999999933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25">
      <c r="A1675" s="329" t="s">
        <v>289</v>
      </c>
      <c r="B1675" s="330">
        <v>8</v>
      </c>
      <c r="C1675" s="298">
        <v>46058</v>
      </c>
      <c r="D1675" s="299" t="s">
        <v>356</v>
      </c>
      <c r="E1675" s="331">
        <v>95.35</v>
      </c>
      <c r="F1675" s="331"/>
      <c r="G1675" s="333">
        <f t="shared" si="37"/>
        <v>1438.5699999999933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25">
      <c r="A1676" s="329" t="s">
        <v>289</v>
      </c>
      <c r="B1676" s="330">
        <v>2</v>
      </c>
      <c r="C1676" s="298">
        <v>46058</v>
      </c>
      <c r="D1676" s="299" t="s">
        <v>352</v>
      </c>
      <c r="E1676" s="331">
        <v>14.99</v>
      </c>
      <c r="F1676" s="331"/>
      <c r="G1676" s="333">
        <f t="shared" si="37"/>
        <v>1533.9199999999933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25">
      <c r="A1677" s="329" t="s">
        <v>287</v>
      </c>
      <c r="B1677" s="330" t="s">
        <v>287</v>
      </c>
      <c r="C1677" s="298">
        <v>46058</v>
      </c>
      <c r="D1677" s="299" t="s">
        <v>450</v>
      </c>
      <c r="E1677" s="331">
        <v>77.569999999999993</v>
      </c>
      <c r="F1677" s="331">
        <v>77.569999999999993</v>
      </c>
      <c r="G1677" s="333">
        <f t="shared" si="37"/>
        <v>1548.9099999999933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25">
      <c r="A1678" s="329" t="s">
        <v>289</v>
      </c>
      <c r="B1678" s="330">
        <v>6</v>
      </c>
      <c r="C1678" s="298">
        <v>46057</v>
      </c>
      <c r="D1678" s="299" t="s">
        <v>343</v>
      </c>
      <c r="E1678" s="331">
        <v>50</v>
      </c>
      <c r="F1678" s="331"/>
      <c r="G1678" s="333">
        <f t="shared" si="37"/>
        <v>1548.9099999999933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25">
      <c r="A1679" s="329" t="s">
        <v>289</v>
      </c>
      <c r="B1679" s="330">
        <v>1</v>
      </c>
      <c r="C1679" s="298">
        <v>46057</v>
      </c>
      <c r="D1679" s="299" t="s">
        <v>306</v>
      </c>
      <c r="E1679" s="331">
        <v>62.03</v>
      </c>
      <c r="F1679" s="331"/>
      <c r="G1679" s="333">
        <f t="shared" si="37"/>
        <v>1598.9099999999933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25">
      <c r="A1680" s="329" t="s">
        <v>289</v>
      </c>
      <c r="B1680" s="330">
        <v>2</v>
      </c>
      <c r="C1680" s="298">
        <v>46057</v>
      </c>
      <c r="D1680" s="299" t="s">
        <v>296</v>
      </c>
      <c r="E1680" s="331">
        <v>14.91</v>
      </c>
      <c r="F1680" s="331"/>
      <c r="G1680" s="333">
        <f t="shared" si="37"/>
        <v>1660.9399999999932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25">
      <c r="A1681" s="329" t="s">
        <v>289</v>
      </c>
      <c r="B1681" s="330">
        <v>4</v>
      </c>
      <c r="C1681" s="298">
        <v>46057</v>
      </c>
      <c r="D1681" s="299" t="s">
        <v>310</v>
      </c>
      <c r="E1681" s="331">
        <v>63.38</v>
      </c>
      <c r="F1681" s="331"/>
      <c r="G1681" s="333">
        <f t="shared" si="37"/>
        <v>1675.8499999999933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25">
      <c r="A1682" s="329" t="s">
        <v>287</v>
      </c>
      <c r="B1682" s="330" t="s">
        <v>287</v>
      </c>
      <c r="C1682" s="298">
        <v>46057</v>
      </c>
      <c r="D1682" s="299" t="s">
        <v>452</v>
      </c>
      <c r="E1682" s="331">
        <v>192.78</v>
      </c>
      <c r="F1682" s="331">
        <v>192.78</v>
      </c>
      <c r="G1682" s="333">
        <f t="shared" si="37"/>
        <v>1739.2299999999934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25">
      <c r="A1683" s="329" t="s">
        <v>294</v>
      </c>
      <c r="B1683" s="330">
        <v>14</v>
      </c>
      <c r="C1683" s="298">
        <v>46057</v>
      </c>
      <c r="D1683" s="299" t="s">
        <v>366</v>
      </c>
      <c r="E1683" s="331">
        <v>68.739999999999995</v>
      </c>
      <c r="F1683" s="331"/>
      <c r="G1683" s="333">
        <f t="shared" si="37"/>
        <v>1739.2299999999934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25">
      <c r="A1684" s="329" t="s">
        <v>289</v>
      </c>
      <c r="B1684" s="330">
        <v>6</v>
      </c>
      <c r="C1684" s="298">
        <v>46057</v>
      </c>
      <c r="D1684" s="299" t="s">
        <v>300</v>
      </c>
      <c r="E1684" s="331">
        <v>-42.58</v>
      </c>
      <c r="F1684" s="331"/>
      <c r="G1684" s="333">
        <f t="shared" si="37"/>
        <v>1807.9699999999934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25">
      <c r="A1685" s="329" t="s">
        <v>289</v>
      </c>
      <c r="B1685" s="330">
        <v>1</v>
      </c>
      <c r="C1685" s="298">
        <v>46057</v>
      </c>
      <c r="D1685" s="299" t="s">
        <v>370</v>
      </c>
      <c r="E1685" s="331">
        <v>31.36</v>
      </c>
      <c r="F1685" s="331"/>
      <c r="G1685" s="333">
        <f t="shared" si="37"/>
        <v>1765.3899999999935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25">
      <c r="A1686" s="329" t="s">
        <v>294</v>
      </c>
      <c r="B1686" s="330">
        <v>17</v>
      </c>
      <c r="C1686" s="298">
        <v>46057</v>
      </c>
      <c r="D1686" s="299" t="s">
        <v>369</v>
      </c>
      <c r="E1686" s="331">
        <v>99</v>
      </c>
      <c r="F1686" s="331"/>
      <c r="G1686" s="333">
        <f t="shared" si="37"/>
        <v>1796.7499999999934</v>
      </c>
      <c r="H1686" s="334"/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25">
      <c r="A1687" s="329" t="s">
        <v>284</v>
      </c>
      <c r="B1687" s="330">
        <v>36</v>
      </c>
      <c r="C1687" s="298">
        <v>46056</v>
      </c>
      <c r="D1687" s="299" t="s">
        <v>373</v>
      </c>
      <c r="E1687" s="331">
        <v>50</v>
      </c>
      <c r="F1687" s="331"/>
      <c r="G1687" s="333">
        <f t="shared" si="37"/>
        <v>1895.7499999999934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25">
      <c r="A1688" s="329" t="s">
        <v>289</v>
      </c>
      <c r="B1688" s="330">
        <v>8</v>
      </c>
      <c r="C1688" s="298">
        <v>46056</v>
      </c>
      <c r="D1688" s="299" t="s">
        <v>319</v>
      </c>
      <c r="E1688" s="331">
        <v>7.92</v>
      </c>
      <c r="F1688" s="331"/>
      <c r="G1688" s="333">
        <f t="shared" si="37"/>
        <v>1945.7499999999934</v>
      </c>
      <c r="H1688" s="334"/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25">
      <c r="A1689" s="329" t="s">
        <v>294</v>
      </c>
      <c r="B1689" s="330">
        <v>24</v>
      </c>
      <c r="C1689" s="298">
        <v>46056</v>
      </c>
      <c r="D1689" s="299" t="s">
        <v>858</v>
      </c>
      <c r="E1689" s="331">
        <v>83.58</v>
      </c>
      <c r="F1689" s="331"/>
      <c r="G1689" s="333">
        <f t="shared" si="37"/>
        <v>1953.6699999999935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25">
      <c r="A1690" s="329" t="s">
        <v>289</v>
      </c>
      <c r="B1690" s="330">
        <v>4</v>
      </c>
      <c r="C1690" s="298">
        <v>46056</v>
      </c>
      <c r="D1690" s="299" t="s">
        <v>453</v>
      </c>
      <c r="E1690" s="331">
        <v>28.64</v>
      </c>
      <c r="F1690" s="331"/>
      <c r="G1690" s="333">
        <f t="shared" si="37"/>
        <v>2037.2499999999934</v>
      </c>
      <c r="H1690" s="334"/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25">
      <c r="A1691" s="329" t="s">
        <v>289</v>
      </c>
      <c r="B1691" s="330">
        <v>2</v>
      </c>
      <c r="C1691" s="298">
        <v>46056</v>
      </c>
      <c r="D1691" s="299" t="s">
        <v>357</v>
      </c>
      <c r="E1691" s="331">
        <v>9.4700000000000006</v>
      </c>
      <c r="F1691" s="331"/>
      <c r="G1691" s="333">
        <f t="shared" si="37"/>
        <v>2065.8899999999935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25">
      <c r="A1692" s="329" t="s">
        <v>289</v>
      </c>
      <c r="B1692" s="330">
        <v>6</v>
      </c>
      <c r="C1692" s="298">
        <v>46055</v>
      </c>
      <c r="D1692" s="299" t="s">
        <v>454</v>
      </c>
      <c r="E1692" s="331">
        <v>20</v>
      </c>
      <c r="F1692" s="331"/>
      <c r="G1692" s="333">
        <f t="shared" si="37"/>
        <v>2075.3599999999933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2" customHeight="1" x14ac:dyDescent="0.25">
      <c r="A1693" s="329" t="s">
        <v>294</v>
      </c>
      <c r="B1693" s="330">
        <v>17</v>
      </c>
      <c r="C1693" s="298">
        <v>46055</v>
      </c>
      <c r="D1693" s="299" t="s">
        <v>188</v>
      </c>
      <c r="E1693" s="331">
        <v>41.54</v>
      </c>
      <c r="F1693" s="331"/>
      <c r="G1693" s="333">
        <f t="shared" si="37"/>
        <v>2095.3599999999933</v>
      </c>
      <c r="H1693" s="334"/>
      <c r="I1693" s="335"/>
      <c r="J1693" s="336"/>
      <c r="K1693" s="301"/>
      <c r="L1693" s="336"/>
      <c r="M1693" s="301"/>
      <c r="N1693" s="336"/>
      <c r="O1693" s="301"/>
      <c r="P1693" s="336"/>
      <c r="Q1693" s="301"/>
      <c r="R1693" s="336"/>
      <c r="S1693" s="301"/>
      <c r="T1693" s="336"/>
    </row>
    <row r="1694" spans="1:20" ht="12" customHeight="1" x14ac:dyDescent="0.25">
      <c r="A1694" s="329" t="s">
        <v>289</v>
      </c>
      <c r="B1694" s="330">
        <v>2</v>
      </c>
      <c r="C1694" s="298">
        <v>46055</v>
      </c>
      <c r="D1694" s="299" t="s">
        <v>296</v>
      </c>
      <c r="E1694" s="331">
        <v>9.92</v>
      </c>
      <c r="F1694" s="331"/>
      <c r="G1694" s="333">
        <f t="shared" si="37"/>
        <v>2136.8999999999933</v>
      </c>
      <c r="H1694" s="334"/>
      <c r="I1694" s="335"/>
      <c r="J1694" s="336"/>
      <c r="K1694" s="301"/>
      <c r="L1694" s="336"/>
      <c r="M1694" s="301"/>
      <c r="N1694" s="336"/>
      <c r="O1694" s="301"/>
      <c r="P1694" s="336"/>
      <c r="Q1694" s="301"/>
      <c r="R1694" s="336"/>
      <c r="S1694" s="301"/>
      <c r="T1694" s="336"/>
    </row>
    <row r="1695" spans="1:20" ht="12" customHeight="1" x14ac:dyDescent="0.25">
      <c r="A1695" s="329" t="s">
        <v>289</v>
      </c>
      <c r="B1695" s="330">
        <v>8</v>
      </c>
      <c r="C1695" s="298">
        <v>46055</v>
      </c>
      <c r="D1695" s="299" t="s">
        <v>455</v>
      </c>
      <c r="E1695" s="331">
        <v>155.38</v>
      </c>
      <c r="F1695" s="331"/>
      <c r="G1695" s="333">
        <f t="shared" si="37"/>
        <v>2146.8199999999933</v>
      </c>
      <c r="H1695" s="334"/>
      <c r="I1695" s="335"/>
      <c r="J1695" s="336"/>
      <c r="K1695" s="301"/>
      <c r="L1695" s="336"/>
      <c r="M1695" s="301"/>
      <c r="N1695" s="336"/>
      <c r="O1695" s="301"/>
      <c r="P1695" s="336"/>
      <c r="Q1695" s="301"/>
      <c r="R1695" s="336"/>
      <c r="S1695" s="301"/>
      <c r="T1695" s="336"/>
    </row>
    <row r="1696" spans="1:20" ht="12" customHeight="1" x14ac:dyDescent="0.25">
      <c r="A1696" s="329" t="s">
        <v>294</v>
      </c>
      <c r="B1696" s="330">
        <v>21</v>
      </c>
      <c r="C1696" s="298">
        <v>46055</v>
      </c>
      <c r="D1696" s="299" t="s">
        <v>194</v>
      </c>
      <c r="E1696" s="331">
        <v>27.35</v>
      </c>
      <c r="F1696" s="331"/>
      <c r="G1696" s="333">
        <f t="shared" si="37"/>
        <v>2302.1999999999935</v>
      </c>
      <c r="H1696" s="334"/>
      <c r="I1696" s="335"/>
      <c r="J1696" s="336"/>
      <c r="K1696" s="301"/>
      <c r="L1696" s="336"/>
      <c r="M1696" s="301"/>
      <c r="N1696" s="336"/>
      <c r="O1696" s="301"/>
      <c r="P1696" s="336"/>
      <c r="Q1696" s="301"/>
      <c r="R1696" s="336"/>
      <c r="S1696" s="301"/>
      <c r="T1696" s="336"/>
    </row>
    <row r="1697" spans="1:20" ht="12" customHeight="1" x14ac:dyDescent="0.25">
      <c r="A1697" s="329" t="s">
        <v>289</v>
      </c>
      <c r="B1697" s="330">
        <v>6</v>
      </c>
      <c r="C1697" s="298">
        <v>46054</v>
      </c>
      <c r="D1697" s="299" t="s">
        <v>300</v>
      </c>
      <c r="E1697" s="331">
        <v>59.37</v>
      </c>
      <c r="F1697" s="331"/>
      <c r="G1697" s="333">
        <f t="shared" si="37"/>
        <v>2329.5499999999934</v>
      </c>
      <c r="H1697" s="334"/>
      <c r="I1697" s="335"/>
      <c r="J1697" s="336"/>
      <c r="K1697" s="301"/>
      <c r="L1697" s="336"/>
      <c r="M1697" s="301"/>
      <c r="N1697" s="336"/>
      <c r="O1697" s="301"/>
      <c r="P1697" s="336"/>
      <c r="Q1697" s="301"/>
      <c r="R1697" s="336"/>
      <c r="S1697" s="301"/>
      <c r="T1697" s="336"/>
    </row>
    <row r="1698" spans="1:20" ht="12" customHeight="1" x14ac:dyDescent="0.25">
      <c r="A1698" s="329" t="s">
        <v>294</v>
      </c>
      <c r="B1698" s="330">
        <v>22</v>
      </c>
      <c r="C1698" s="298">
        <v>46054</v>
      </c>
      <c r="D1698" s="299" t="s">
        <v>374</v>
      </c>
      <c r="E1698" s="331">
        <v>6.37</v>
      </c>
      <c r="F1698" s="331"/>
      <c r="G1698" s="333">
        <f t="shared" si="37"/>
        <v>2388.9199999999933</v>
      </c>
      <c r="H1698" s="334"/>
      <c r="I1698" s="335"/>
      <c r="J1698" s="336"/>
      <c r="K1698" s="301"/>
      <c r="L1698" s="336"/>
      <c r="M1698" s="301"/>
      <c r="N1698" s="336"/>
      <c r="O1698" s="301"/>
      <c r="P1698" s="336"/>
      <c r="Q1698" s="301"/>
      <c r="R1698" s="336"/>
      <c r="S1698" s="301"/>
      <c r="T1698" s="336"/>
    </row>
    <row r="1699" spans="1:20" ht="12" customHeight="1" x14ac:dyDescent="0.25">
      <c r="A1699" s="329" t="s">
        <v>289</v>
      </c>
      <c r="B1699" s="330">
        <v>8</v>
      </c>
      <c r="C1699" s="298">
        <v>46054</v>
      </c>
      <c r="D1699" s="299" t="s">
        <v>456</v>
      </c>
      <c r="E1699" s="331">
        <v>44.65</v>
      </c>
      <c r="F1699" s="331"/>
      <c r="G1699" s="333">
        <f t="shared" si="37"/>
        <v>2395.2899999999931</v>
      </c>
      <c r="H1699" s="334"/>
      <c r="I1699" s="335"/>
      <c r="J1699" s="336"/>
      <c r="K1699" s="301"/>
      <c r="L1699" s="336"/>
      <c r="M1699" s="301"/>
      <c r="N1699" s="336"/>
      <c r="O1699" s="301"/>
      <c r="P1699" s="336"/>
      <c r="Q1699" s="301"/>
      <c r="R1699" s="336"/>
      <c r="S1699" s="301"/>
      <c r="T1699" s="336"/>
    </row>
    <row r="1700" spans="1:20" ht="12" customHeight="1" x14ac:dyDescent="0.25">
      <c r="A1700" s="329" t="s">
        <v>289</v>
      </c>
      <c r="B1700" s="330">
        <v>7</v>
      </c>
      <c r="C1700" s="298">
        <v>46054</v>
      </c>
      <c r="D1700" s="299" t="s">
        <v>337</v>
      </c>
      <c r="E1700" s="331">
        <v>35.17</v>
      </c>
      <c r="F1700" s="331"/>
      <c r="G1700" s="333">
        <f t="shared" si="37"/>
        <v>2439.9399999999932</v>
      </c>
      <c r="H1700" s="334"/>
      <c r="I1700" s="335"/>
      <c r="J1700" s="336"/>
      <c r="K1700" s="301"/>
      <c r="L1700" s="336"/>
      <c r="M1700" s="301"/>
      <c r="N1700" s="336"/>
      <c r="O1700" s="301"/>
      <c r="P1700" s="336"/>
      <c r="Q1700" s="301"/>
      <c r="R1700" s="336"/>
      <c r="S1700" s="301"/>
      <c r="T1700" s="336"/>
    </row>
    <row r="1701" spans="1:20" ht="12" customHeight="1" x14ac:dyDescent="0.25">
      <c r="A1701" s="329" t="s">
        <v>289</v>
      </c>
      <c r="B1701" s="330">
        <v>4</v>
      </c>
      <c r="C1701" s="298">
        <v>46054</v>
      </c>
      <c r="D1701" s="299" t="s">
        <v>310</v>
      </c>
      <c r="E1701" s="331">
        <v>28.48</v>
      </c>
      <c r="F1701" s="331"/>
      <c r="G1701" s="333">
        <f t="shared" si="37"/>
        <v>2475.1099999999933</v>
      </c>
      <c r="H1701" s="334"/>
      <c r="I1701" s="335"/>
      <c r="J1701" s="336"/>
      <c r="K1701" s="301"/>
      <c r="L1701" s="336"/>
      <c r="M1701" s="301"/>
      <c r="N1701" s="336"/>
      <c r="O1701" s="301"/>
      <c r="P1701" s="336"/>
      <c r="Q1701" s="301"/>
      <c r="R1701" s="336"/>
      <c r="S1701" s="301"/>
      <c r="T1701" s="336"/>
    </row>
    <row r="1702" spans="1:20" ht="12" customHeight="1" x14ac:dyDescent="0.25">
      <c r="A1702" s="329" t="s">
        <v>289</v>
      </c>
      <c r="B1702" s="330">
        <v>1</v>
      </c>
      <c r="C1702" s="298">
        <v>46054</v>
      </c>
      <c r="D1702" s="299" t="s">
        <v>311</v>
      </c>
      <c r="E1702" s="331">
        <v>125.07</v>
      </c>
      <c r="F1702" s="331"/>
      <c r="G1702" s="333">
        <f t="shared" si="37"/>
        <v>2503.5899999999933</v>
      </c>
      <c r="H1702" s="334"/>
      <c r="I1702" s="335"/>
      <c r="J1702" s="336"/>
      <c r="K1702" s="301"/>
      <c r="L1702" s="336"/>
      <c r="M1702" s="301"/>
      <c r="N1702" s="336"/>
      <c r="O1702" s="301"/>
      <c r="P1702" s="336"/>
      <c r="Q1702" s="301"/>
      <c r="R1702" s="336"/>
      <c r="S1702" s="301"/>
      <c r="T1702" s="336"/>
    </row>
    <row r="1703" spans="1:20" ht="12" customHeight="1" x14ac:dyDescent="0.25">
      <c r="A1703" s="329" t="s">
        <v>289</v>
      </c>
      <c r="B1703" s="330">
        <v>2</v>
      </c>
      <c r="C1703" s="298">
        <v>46054</v>
      </c>
      <c r="D1703" s="299" t="s">
        <v>456</v>
      </c>
      <c r="E1703" s="331">
        <v>100</v>
      </c>
      <c r="F1703" s="331"/>
      <c r="G1703" s="333">
        <f t="shared" si="37"/>
        <v>2628.6599999999935</v>
      </c>
      <c r="H1703" s="334"/>
      <c r="I1703" s="335"/>
      <c r="J1703" s="336"/>
      <c r="K1703" s="301"/>
      <c r="L1703" s="336"/>
      <c r="M1703" s="301"/>
      <c r="N1703" s="336"/>
      <c r="O1703" s="301"/>
      <c r="P1703" s="336"/>
      <c r="Q1703" s="301"/>
      <c r="R1703" s="336"/>
      <c r="S1703" s="301"/>
      <c r="T1703" s="336"/>
    </row>
    <row r="1704" spans="1:20" ht="12" customHeight="1" x14ac:dyDescent="0.25">
      <c r="A1704" s="329" t="s">
        <v>289</v>
      </c>
      <c r="B1704" s="330">
        <v>1</v>
      </c>
      <c r="C1704" s="298">
        <v>46054</v>
      </c>
      <c r="D1704" s="299" t="s">
        <v>329</v>
      </c>
      <c r="E1704" s="331">
        <v>194.96</v>
      </c>
      <c r="F1704" s="331"/>
      <c r="G1704" s="333">
        <f t="shared" si="37"/>
        <v>2728.6599999999935</v>
      </c>
      <c r="H1704" s="334"/>
      <c r="I1704" s="335"/>
      <c r="J1704" s="336"/>
      <c r="K1704" s="301"/>
      <c r="L1704" s="336"/>
      <c r="M1704" s="301"/>
      <c r="N1704" s="336"/>
      <c r="O1704" s="301"/>
      <c r="P1704" s="336"/>
      <c r="Q1704" s="301"/>
      <c r="R1704" s="336"/>
      <c r="S1704" s="301"/>
      <c r="T1704" s="336"/>
    </row>
    <row r="1705" spans="1:20" ht="12" customHeight="1" x14ac:dyDescent="0.25">
      <c r="A1705" s="329" t="s">
        <v>289</v>
      </c>
      <c r="B1705" s="330">
        <v>2</v>
      </c>
      <c r="C1705" s="298">
        <v>46054</v>
      </c>
      <c r="D1705" s="299" t="s">
        <v>409</v>
      </c>
      <c r="E1705" s="331">
        <v>75.53</v>
      </c>
      <c r="F1705" s="331"/>
      <c r="G1705" s="333">
        <f t="shared" si="37"/>
        <v>2923.6199999999935</v>
      </c>
      <c r="H1705" s="334"/>
      <c r="I1705" s="335"/>
      <c r="J1705" s="336"/>
      <c r="K1705" s="301"/>
      <c r="L1705" s="336"/>
      <c r="M1705" s="301"/>
      <c r="N1705" s="336"/>
      <c r="O1705" s="301"/>
      <c r="P1705" s="336"/>
      <c r="Q1705" s="301"/>
      <c r="R1705" s="336"/>
      <c r="S1705" s="301"/>
      <c r="T1705" s="336"/>
    </row>
    <row r="1706" spans="1:20" ht="12" customHeight="1" x14ac:dyDescent="0.25">
      <c r="A1706" s="329" t="s">
        <v>284</v>
      </c>
      <c r="B1706" s="330">
        <v>37</v>
      </c>
      <c r="C1706" s="298">
        <v>46053</v>
      </c>
      <c r="D1706" s="299" t="s">
        <v>457</v>
      </c>
      <c r="E1706" s="331">
        <v>3194.64</v>
      </c>
      <c r="F1706" s="331"/>
      <c r="G1706" s="333">
        <f t="shared" si="37"/>
        <v>2999.1499999999937</v>
      </c>
      <c r="H1706" s="334"/>
      <c r="I1706" s="335"/>
      <c r="J1706" s="336"/>
      <c r="K1706" s="301"/>
      <c r="L1706" s="336"/>
      <c r="M1706" s="301"/>
      <c r="N1706" s="336"/>
      <c r="O1706" s="301"/>
      <c r="P1706" s="336"/>
      <c r="Q1706" s="301"/>
      <c r="R1706" s="336"/>
      <c r="S1706" s="301"/>
      <c r="T1706" s="336"/>
    </row>
    <row r="1707" spans="1:20" ht="12" customHeight="1" x14ac:dyDescent="0.25">
      <c r="A1707" s="329" t="s">
        <v>286</v>
      </c>
      <c r="B1707" s="330">
        <v>25</v>
      </c>
      <c r="C1707" s="298">
        <v>46053</v>
      </c>
      <c r="D1707" s="298" t="s">
        <v>204</v>
      </c>
      <c r="E1707" s="331">
        <v>350</v>
      </c>
      <c r="F1707" s="331"/>
      <c r="G1707" s="333">
        <f t="shared" si="37"/>
        <v>6193.7899999999936</v>
      </c>
      <c r="H1707" s="334"/>
      <c r="I1707" s="335"/>
      <c r="J1707" s="336"/>
      <c r="K1707" s="301"/>
      <c r="L1707" s="336"/>
      <c r="M1707" s="301"/>
      <c r="N1707" s="336"/>
      <c r="O1707" s="301"/>
      <c r="P1707" s="336"/>
      <c r="Q1707" s="301"/>
      <c r="R1707" s="336"/>
      <c r="S1707" s="301"/>
      <c r="T1707" s="336"/>
    </row>
    <row r="1708" spans="1:20" ht="12" customHeight="1" x14ac:dyDescent="0.25">
      <c r="A1708" s="329" t="s">
        <v>286</v>
      </c>
      <c r="B1708" s="330">
        <v>26</v>
      </c>
      <c r="C1708" s="298">
        <v>46053</v>
      </c>
      <c r="D1708" s="298" t="s">
        <v>205</v>
      </c>
      <c r="E1708" s="331">
        <v>320</v>
      </c>
      <c r="F1708" s="331"/>
      <c r="G1708" s="333">
        <f t="shared" si="37"/>
        <v>6543.7899999999936</v>
      </c>
      <c r="H1708" s="334"/>
      <c r="I1708" s="335"/>
      <c r="J1708" s="336"/>
      <c r="K1708" s="301"/>
      <c r="L1708" s="336"/>
      <c r="M1708" s="301"/>
      <c r="N1708" s="336"/>
      <c r="O1708" s="301"/>
      <c r="P1708" s="336"/>
      <c r="Q1708" s="301"/>
      <c r="R1708" s="336"/>
      <c r="S1708" s="301"/>
      <c r="T1708" s="336"/>
    </row>
    <row r="1709" spans="1:20" ht="12" customHeight="1" x14ac:dyDescent="0.25">
      <c r="A1709" s="329" t="s">
        <v>286</v>
      </c>
      <c r="B1709" s="330">
        <v>27</v>
      </c>
      <c r="C1709" s="298">
        <v>46053</v>
      </c>
      <c r="D1709" s="298" t="s">
        <v>206</v>
      </c>
      <c r="E1709" s="331">
        <v>25</v>
      </c>
      <c r="F1709" s="331"/>
      <c r="G1709" s="333">
        <f t="shared" si="37"/>
        <v>6863.7899999999936</v>
      </c>
      <c r="H1709" s="334"/>
      <c r="I1709" s="335"/>
      <c r="J1709" s="336"/>
      <c r="K1709" s="301"/>
      <c r="L1709" s="336"/>
      <c r="M1709" s="301"/>
      <c r="N1709" s="336"/>
      <c r="O1709" s="301"/>
      <c r="P1709" s="336"/>
      <c r="Q1709" s="301"/>
      <c r="R1709" s="336"/>
      <c r="S1709" s="301"/>
      <c r="T1709" s="336"/>
    </row>
    <row r="1710" spans="1:20" ht="12" customHeight="1" x14ac:dyDescent="0.25">
      <c r="A1710" s="329" t="s">
        <v>286</v>
      </c>
      <c r="B1710" s="330">
        <v>28</v>
      </c>
      <c r="C1710" s="298">
        <v>46053</v>
      </c>
      <c r="D1710" s="298" t="s">
        <v>207</v>
      </c>
      <c r="E1710" s="331">
        <v>25</v>
      </c>
      <c r="F1710" s="331"/>
      <c r="G1710" s="333">
        <f t="shared" si="37"/>
        <v>6888.7899999999936</v>
      </c>
      <c r="H1710" s="334"/>
      <c r="I1710" s="335"/>
      <c r="J1710" s="336"/>
      <c r="K1710" s="301"/>
      <c r="L1710" s="336"/>
      <c r="M1710" s="301"/>
      <c r="N1710" s="336"/>
      <c r="O1710" s="301"/>
      <c r="P1710" s="336"/>
      <c r="Q1710" s="301"/>
      <c r="R1710" s="336"/>
      <c r="S1710" s="301"/>
      <c r="T1710" s="336"/>
    </row>
    <row r="1711" spans="1:20" ht="12" customHeight="1" x14ac:dyDescent="0.25">
      <c r="A1711" s="329" t="s">
        <v>286</v>
      </c>
      <c r="B1711" s="330">
        <v>29</v>
      </c>
      <c r="C1711" s="298">
        <v>46053</v>
      </c>
      <c r="D1711" s="298" t="s">
        <v>208</v>
      </c>
      <c r="E1711" s="331">
        <v>45</v>
      </c>
      <c r="F1711" s="331"/>
      <c r="G1711" s="333">
        <f t="shared" si="37"/>
        <v>6913.7899999999936</v>
      </c>
      <c r="H1711" s="334"/>
      <c r="I1711" s="335"/>
      <c r="J1711" s="336"/>
      <c r="K1711" s="301"/>
      <c r="L1711" s="336"/>
      <c r="M1711" s="301"/>
      <c r="N1711" s="336"/>
      <c r="O1711" s="301"/>
      <c r="P1711" s="336"/>
      <c r="Q1711" s="301"/>
      <c r="R1711" s="336"/>
      <c r="S1711" s="301"/>
      <c r="T1711" s="336"/>
    </row>
    <row r="1712" spans="1:20" ht="12" customHeight="1" x14ac:dyDescent="0.25">
      <c r="A1712" s="329" t="s">
        <v>286</v>
      </c>
      <c r="B1712" s="330">
        <v>30</v>
      </c>
      <c r="C1712" s="298">
        <v>46053</v>
      </c>
      <c r="D1712" s="298" t="s">
        <v>209</v>
      </c>
      <c r="E1712" s="331">
        <v>400</v>
      </c>
      <c r="F1712" s="331"/>
      <c r="G1712" s="333">
        <f t="shared" si="37"/>
        <v>6958.7899999999936</v>
      </c>
      <c r="H1712" s="334"/>
      <c r="I1712" s="335"/>
      <c r="J1712" s="336"/>
      <c r="K1712" s="301"/>
      <c r="L1712" s="336"/>
      <c r="M1712" s="301"/>
      <c r="N1712" s="336"/>
      <c r="O1712" s="301"/>
      <c r="P1712" s="336"/>
      <c r="Q1712" s="301"/>
      <c r="R1712" s="336"/>
      <c r="S1712" s="301"/>
      <c r="T1712" s="336"/>
    </row>
    <row r="1713" spans="1:20" ht="12" customHeight="1" x14ac:dyDescent="0.25">
      <c r="A1713" s="329" t="s">
        <v>286</v>
      </c>
      <c r="B1713" s="330">
        <v>31</v>
      </c>
      <c r="C1713" s="298">
        <v>46053</v>
      </c>
      <c r="D1713" s="298" t="s">
        <v>210</v>
      </c>
      <c r="E1713" s="331">
        <v>375</v>
      </c>
      <c r="F1713" s="331"/>
      <c r="G1713" s="333">
        <f t="shared" si="37"/>
        <v>7358.7899999999936</v>
      </c>
      <c r="H1713" s="334"/>
      <c r="I1713" s="335"/>
      <c r="J1713" s="336"/>
      <c r="K1713" s="301"/>
      <c r="L1713" s="336"/>
      <c r="M1713" s="301"/>
      <c r="N1713" s="336"/>
      <c r="O1713" s="301"/>
      <c r="P1713" s="336"/>
      <c r="Q1713" s="301"/>
      <c r="R1713" s="336"/>
      <c r="S1713" s="301"/>
      <c r="T1713" s="336"/>
    </row>
    <row r="1714" spans="1:20" ht="12" customHeight="1" x14ac:dyDescent="0.25">
      <c r="A1714" s="329" t="s">
        <v>286</v>
      </c>
      <c r="B1714" s="330">
        <v>32</v>
      </c>
      <c r="C1714" s="298">
        <v>46053</v>
      </c>
      <c r="D1714" s="298" t="s">
        <v>211</v>
      </c>
      <c r="E1714" s="331">
        <v>100</v>
      </c>
      <c r="F1714" s="331"/>
      <c r="G1714" s="333">
        <f t="shared" si="37"/>
        <v>7733.7899999999936</v>
      </c>
      <c r="H1714" s="334"/>
      <c r="I1714" s="335"/>
      <c r="J1714" s="336"/>
      <c r="K1714" s="301"/>
      <c r="L1714" s="336"/>
      <c r="M1714" s="301"/>
      <c r="N1714" s="336"/>
      <c r="O1714" s="301"/>
      <c r="P1714" s="336"/>
      <c r="Q1714" s="301"/>
      <c r="R1714" s="336"/>
      <c r="S1714" s="301"/>
      <c r="T1714" s="336"/>
    </row>
    <row r="1715" spans="1:20" ht="12" customHeight="1" x14ac:dyDescent="0.25">
      <c r="A1715" s="329" t="s">
        <v>286</v>
      </c>
      <c r="B1715" s="330">
        <v>33</v>
      </c>
      <c r="C1715" s="298">
        <v>46053</v>
      </c>
      <c r="D1715" s="298" t="s">
        <v>212</v>
      </c>
      <c r="E1715" s="331">
        <v>85</v>
      </c>
      <c r="F1715" s="331"/>
      <c r="G1715" s="333">
        <f t="shared" si="37"/>
        <v>7833.7899999999936</v>
      </c>
      <c r="H1715" s="334"/>
      <c r="I1715" s="335"/>
      <c r="J1715" s="336"/>
      <c r="K1715" s="301"/>
      <c r="L1715" s="336"/>
      <c r="M1715" s="301"/>
      <c r="N1715" s="336"/>
      <c r="O1715" s="301"/>
      <c r="P1715" s="336"/>
      <c r="Q1715" s="301"/>
      <c r="R1715" s="336"/>
      <c r="S1715" s="301"/>
      <c r="T1715" s="336"/>
    </row>
    <row r="1716" spans="1:20" ht="12" customHeight="1" x14ac:dyDescent="0.25">
      <c r="A1716" s="329" t="s">
        <v>286</v>
      </c>
      <c r="B1716" s="330">
        <v>34</v>
      </c>
      <c r="C1716" s="298">
        <v>46053</v>
      </c>
      <c r="D1716" s="298" t="s">
        <v>213</v>
      </c>
      <c r="E1716" s="331">
        <v>230</v>
      </c>
      <c r="F1716" s="331"/>
      <c r="G1716" s="333">
        <f t="shared" si="37"/>
        <v>7918.7899999999936</v>
      </c>
      <c r="H1716" s="334"/>
      <c r="I1716" s="335"/>
      <c r="J1716" s="336"/>
      <c r="K1716" s="301"/>
      <c r="L1716" s="336"/>
      <c r="M1716" s="301"/>
      <c r="N1716" s="336"/>
      <c r="O1716" s="301"/>
      <c r="P1716" s="336"/>
      <c r="Q1716" s="301"/>
      <c r="R1716" s="336"/>
      <c r="S1716" s="301"/>
      <c r="T1716" s="336"/>
    </row>
    <row r="1717" spans="1:20" ht="12" customHeight="1" x14ac:dyDescent="0.25">
      <c r="A1717" s="329" t="s">
        <v>286</v>
      </c>
      <c r="B1717" s="330">
        <v>35</v>
      </c>
      <c r="C1717" s="298">
        <v>46053</v>
      </c>
      <c r="D1717" s="298" t="s">
        <v>214</v>
      </c>
      <c r="E1717" s="331">
        <v>45</v>
      </c>
      <c r="F1717" s="331"/>
      <c r="G1717" s="333">
        <f t="shared" si="37"/>
        <v>8148.7899999999936</v>
      </c>
      <c r="H1717" s="334"/>
      <c r="I1717" s="335"/>
      <c r="J1717" s="336"/>
      <c r="K1717" s="301"/>
      <c r="L1717" s="336"/>
      <c r="M1717" s="301"/>
      <c r="N1717" s="336"/>
      <c r="O1717" s="301"/>
      <c r="P1717" s="336"/>
      <c r="Q1717" s="301"/>
      <c r="R1717" s="336"/>
      <c r="S1717" s="301"/>
      <c r="T1717" s="336"/>
    </row>
    <row r="1718" spans="1:20" ht="12" customHeight="1" x14ac:dyDescent="0.25">
      <c r="A1718" s="329" t="s">
        <v>289</v>
      </c>
      <c r="B1718" s="330">
        <v>8</v>
      </c>
      <c r="C1718" s="298">
        <v>46053</v>
      </c>
      <c r="D1718" s="298" t="s">
        <v>319</v>
      </c>
      <c r="E1718" s="331">
        <v>31.03</v>
      </c>
      <c r="F1718" s="331"/>
      <c r="G1718" s="333">
        <f t="shared" si="37"/>
        <v>8193.7899999999936</v>
      </c>
      <c r="H1718" s="334"/>
      <c r="I1718" s="335"/>
      <c r="J1718" s="336"/>
      <c r="K1718" s="301"/>
      <c r="L1718" s="336"/>
      <c r="M1718" s="301"/>
      <c r="N1718" s="336"/>
      <c r="O1718" s="301"/>
      <c r="P1718" s="336"/>
      <c r="Q1718" s="301"/>
      <c r="R1718" s="336"/>
      <c r="S1718" s="301"/>
      <c r="T1718" s="336"/>
    </row>
    <row r="1719" spans="1:20" ht="12" customHeight="1" x14ac:dyDescent="0.25">
      <c r="A1719" s="329" t="s">
        <v>294</v>
      </c>
      <c r="B1719" s="330">
        <v>10</v>
      </c>
      <c r="C1719" s="298">
        <v>46053</v>
      </c>
      <c r="D1719" s="298" t="s">
        <v>176</v>
      </c>
      <c r="E1719" s="331">
        <v>17.899999999999999</v>
      </c>
      <c r="F1719" s="331"/>
      <c r="G1719" s="333">
        <f t="shared" si="37"/>
        <v>8224.8199999999943</v>
      </c>
      <c r="H1719" s="334"/>
      <c r="I1719" s="335"/>
      <c r="J1719" s="336"/>
      <c r="K1719" s="301"/>
      <c r="L1719" s="336"/>
      <c r="M1719" s="301"/>
      <c r="N1719" s="336"/>
      <c r="O1719" s="301"/>
      <c r="P1719" s="336"/>
      <c r="Q1719" s="301"/>
      <c r="R1719" s="336"/>
      <c r="S1719" s="301"/>
      <c r="T1719" s="336"/>
    </row>
    <row r="1720" spans="1:20" ht="12" customHeight="1" x14ac:dyDescent="0.25">
      <c r="A1720" s="329" t="s">
        <v>289</v>
      </c>
      <c r="B1720" s="330">
        <v>3</v>
      </c>
      <c r="C1720" s="298">
        <v>46053</v>
      </c>
      <c r="D1720" s="298" t="s">
        <v>347</v>
      </c>
      <c r="E1720" s="331">
        <v>18.84</v>
      </c>
      <c r="F1720" s="331"/>
      <c r="G1720" s="333">
        <f t="shared" si="37"/>
        <v>8242.7199999999939</v>
      </c>
      <c r="H1720" s="334"/>
      <c r="I1720" s="335"/>
      <c r="J1720" s="336"/>
      <c r="K1720" s="301"/>
      <c r="L1720" s="336"/>
      <c r="M1720" s="301"/>
      <c r="N1720" s="336"/>
      <c r="O1720" s="301"/>
      <c r="P1720" s="336"/>
      <c r="Q1720" s="301"/>
      <c r="R1720" s="336"/>
      <c r="S1720" s="301"/>
      <c r="T1720" s="336"/>
    </row>
    <row r="1721" spans="1:20" ht="12" customHeight="1" x14ac:dyDescent="0.25">
      <c r="A1721" s="329" t="s">
        <v>289</v>
      </c>
      <c r="B1721" s="330">
        <v>8</v>
      </c>
      <c r="C1721" s="298">
        <v>46053</v>
      </c>
      <c r="D1721" s="298" t="s">
        <v>319</v>
      </c>
      <c r="E1721" s="331">
        <v>25.54</v>
      </c>
      <c r="F1721" s="331"/>
      <c r="G1721" s="333">
        <f t="shared" si="37"/>
        <v>8261.559999999994</v>
      </c>
      <c r="H1721" s="334"/>
      <c r="I1721" s="335"/>
      <c r="J1721" s="336"/>
      <c r="K1721" s="301"/>
      <c r="L1721" s="336"/>
      <c r="M1721" s="301"/>
      <c r="N1721" s="336"/>
      <c r="O1721" s="301"/>
      <c r="P1721" s="336"/>
      <c r="Q1721" s="301"/>
      <c r="R1721" s="336"/>
      <c r="S1721" s="301"/>
      <c r="T1721" s="336"/>
    </row>
    <row r="1722" spans="1:20" ht="12" customHeight="1" x14ac:dyDescent="0.25">
      <c r="A1722" s="329" t="s">
        <v>289</v>
      </c>
      <c r="B1722" s="330">
        <v>8</v>
      </c>
      <c r="C1722" s="298">
        <v>46053</v>
      </c>
      <c r="D1722" s="298" t="s">
        <v>308</v>
      </c>
      <c r="E1722" s="331">
        <v>52.59</v>
      </c>
      <c r="F1722" s="331"/>
      <c r="G1722" s="333">
        <f t="shared" si="37"/>
        <v>8287.0999999999949</v>
      </c>
      <c r="H1722" s="334"/>
      <c r="I1722" s="335"/>
      <c r="J1722" s="336"/>
      <c r="K1722" s="301"/>
      <c r="L1722" s="336"/>
      <c r="M1722" s="301"/>
      <c r="N1722" s="336"/>
      <c r="O1722" s="301"/>
      <c r="P1722" s="336"/>
      <c r="Q1722" s="301"/>
      <c r="R1722" s="336"/>
      <c r="S1722" s="301"/>
      <c r="T1722" s="336"/>
    </row>
    <row r="1723" spans="1:20" ht="12" customHeight="1" x14ac:dyDescent="0.25">
      <c r="A1723" s="329" t="s">
        <v>335</v>
      </c>
      <c r="B1723" s="330" t="s">
        <v>335</v>
      </c>
      <c r="C1723" s="298">
        <v>46052</v>
      </c>
      <c r="D1723" s="299" t="s">
        <v>458</v>
      </c>
      <c r="E1723" s="331"/>
      <c r="F1723" s="331">
        <v>422</v>
      </c>
      <c r="G1723" s="333">
        <f t="shared" si="37"/>
        <v>8339.6899999999951</v>
      </c>
      <c r="H1723" s="334"/>
      <c r="I1723" s="335"/>
      <c r="J1723" s="336"/>
      <c r="K1723" s="301"/>
      <c r="L1723" s="336"/>
      <c r="M1723" s="301"/>
      <c r="N1723" s="336"/>
      <c r="O1723" s="301"/>
      <c r="P1723" s="336"/>
      <c r="Q1723" s="301"/>
      <c r="R1723" s="336"/>
      <c r="S1723" s="301"/>
      <c r="T1723" s="336"/>
    </row>
    <row r="1724" spans="1:20" ht="12" customHeight="1" x14ac:dyDescent="0.25">
      <c r="A1724" s="329" t="s">
        <v>289</v>
      </c>
      <c r="B1724" s="330">
        <v>5</v>
      </c>
      <c r="C1724" s="298">
        <v>46052</v>
      </c>
      <c r="D1724" s="299" t="s">
        <v>862</v>
      </c>
      <c r="E1724" s="331">
        <v>200</v>
      </c>
      <c r="F1724" s="331"/>
      <c r="G1724" s="333">
        <f t="shared" si="37"/>
        <v>7917.6899999999951</v>
      </c>
      <c r="H1724" s="334"/>
      <c r="I1724" s="335"/>
      <c r="J1724" s="336"/>
      <c r="K1724" s="301"/>
      <c r="L1724" s="336"/>
      <c r="M1724" s="301"/>
      <c r="N1724" s="336"/>
      <c r="O1724" s="301"/>
      <c r="P1724" s="336"/>
      <c r="Q1724" s="301"/>
      <c r="R1724" s="336"/>
      <c r="S1724" s="301"/>
      <c r="T1724" s="336"/>
    </row>
    <row r="1725" spans="1:20" ht="12" customHeight="1" x14ac:dyDescent="0.25">
      <c r="A1725" s="329" t="s">
        <v>289</v>
      </c>
      <c r="B1725" s="330">
        <v>2</v>
      </c>
      <c r="C1725" s="298">
        <v>46052</v>
      </c>
      <c r="D1725" s="299" t="s">
        <v>296</v>
      </c>
      <c r="E1725" s="331">
        <v>8.52</v>
      </c>
      <c r="F1725" s="331"/>
      <c r="G1725" s="333">
        <f t="shared" si="37"/>
        <v>8117.6899999999951</v>
      </c>
      <c r="H1725" s="334"/>
      <c r="I1725" s="335"/>
      <c r="J1725" s="336"/>
      <c r="K1725" s="301"/>
      <c r="L1725" s="336"/>
      <c r="M1725" s="301"/>
      <c r="N1725" s="336"/>
      <c r="O1725" s="301"/>
      <c r="P1725" s="336"/>
      <c r="Q1725" s="301"/>
      <c r="R1725" s="336"/>
      <c r="S1725" s="301"/>
      <c r="T1725" s="336"/>
    </row>
    <row r="1726" spans="1:20" ht="12" customHeight="1" x14ac:dyDescent="0.25">
      <c r="A1726" s="329" t="s">
        <v>287</v>
      </c>
      <c r="B1726" s="330" t="s">
        <v>287</v>
      </c>
      <c r="C1726" s="298">
        <v>46052</v>
      </c>
      <c r="D1726" s="299" t="s">
        <v>459</v>
      </c>
      <c r="E1726" s="331">
        <v>831.92</v>
      </c>
      <c r="F1726" s="331">
        <v>831.92</v>
      </c>
      <c r="G1726" s="333">
        <f t="shared" si="37"/>
        <v>8126.2099999999955</v>
      </c>
      <c r="H1726" s="334"/>
      <c r="I1726" s="335"/>
      <c r="J1726" s="336"/>
      <c r="K1726" s="301"/>
      <c r="L1726" s="336"/>
      <c r="M1726" s="301"/>
      <c r="N1726" s="336"/>
      <c r="O1726" s="301"/>
      <c r="P1726" s="336"/>
      <c r="Q1726" s="301"/>
      <c r="R1726" s="336"/>
      <c r="S1726" s="301"/>
      <c r="T1726" s="336"/>
    </row>
    <row r="1727" spans="1:20" ht="12" customHeight="1" x14ac:dyDescent="0.25">
      <c r="A1727" s="329" t="s">
        <v>289</v>
      </c>
      <c r="B1727" s="330">
        <v>5</v>
      </c>
      <c r="C1727" s="298">
        <v>46052</v>
      </c>
      <c r="D1727" s="299" t="s">
        <v>440</v>
      </c>
      <c r="E1727" s="331">
        <v>200</v>
      </c>
      <c r="F1727" s="331"/>
      <c r="G1727" s="333">
        <f t="shared" si="37"/>
        <v>8126.2099999999955</v>
      </c>
      <c r="H1727" s="334"/>
      <c r="I1727" s="335"/>
      <c r="J1727" s="336"/>
      <c r="K1727" s="301"/>
      <c r="L1727" s="336"/>
      <c r="M1727" s="301"/>
      <c r="N1727" s="336"/>
      <c r="O1727" s="301"/>
      <c r="P1727" s="336"/>
      <c r="Q1727" s="301"/>
      <c r="R1727" s="336"/>
      <c r="S1727" s="301"/>
      <c r="T1727" s="336"/>
    </row>
    <row r="1728" spans="1:20" ht="12" customHeight="1" x14ac:dyDescent="0.25">
      <c r="A1728" s="329" t="s">
        <v>289</v>
      </c>
      <c r="B1728" s="330">
        <v>2</v>
      </c>
      <c r="C1728" s="298">
        <v>46052</v>
      </c>
      <c r="D1728" s="299" t="s">
        <v>324</v>
      </c>
      <c r="E1728" s="331">
        <v>11.04</v>
      </c>
      <c r="F1728" s="331"/>
      <c r="G1728" s="333">
        <f t="shared" si="37"/>
        <v>8326.2099999999955</v>
      </c>
      <c r="H1728" s="334"/>
      <c r="I1728" s="335"/>
      <c r="J1728" s="336"/>
      <c r="K1728" s="301"/>
      <c r="L1728" s="336"/>
      <c r="M1728" s="301"/>
      <c r="N1728" s="336"/>
      <c r="O1728" s="301"/>
      <c r="P1728" s="336"/>
      <c r="Q1728" s="301"/>
      <c r="R1728" s="336"/>
      <c r="S1728" s="301"/>
      <c r="T1728" s="336"/>
    </row>
    <row r="1729" spans="1:20" ht="12" customHeight="1" x14ac:dyDescent="0.25">
      <c r="A1729" s="329" t="s">
        <v>291</v>
      </c>
      <c r="B1729" s="330">
        <v>38</v>
      </c>
      <c r="C1729" s="298">
        <v>46051</v>
      </c>
      <c r="D1729" s="299" t="s">
        <v>293</v>
      </c>
      <c r="E1729" s="331"/>
      <c r="F1729" s="331">
        <v>4365.6499999999996</v>
      </c>
      <c r="G1729" s="333">
        <f t="shared" si="37"/>
        <v>8337.2499999999964</v>
      </c>
      <c r="H1729" s="334"/>
      <c r="I1729" s="335"/>
      <c r="J1729" s="336"/>
      <c r="K1729" s="301"/>
      <c r="L1729" s="336"/>
      <c r="M1729" s="301"/>
      <c r="N1729" s="336"/>
      <c r="O1729" s="301"/>
      <c r="P1729" s="336"/>
      <c r="Q1729" s="301"/>
      <c r="R1729" s="336"/>
      <c r="S1729" s="301"/>
      <c r="T1729" s="336"/>
    </row>
    <row r="1730" spans="1:20" ht="12" customHeight="1" x14ac:dyDescent="0.25">
      <c r="A1730" s="329" t="s">
        <v>289</v>
      </c>
      <c r="B1730" s="330">
        <v>2</v>
      </c>
      <c r="C1730" s="298">
        <v>46051</v>
      </c>
      <c r="D1730" s="299" t="s">
        <v>296</v>
      </c>
      <c r="E1730" s="331">
        <v>18.28</v>
      </c>
      <c r="F1730" s="331"/>
      <c r="G1730" s="333">
        <f t="shared" si="37"/>
        <v>3971.5999999999976</v>
      </c>
      <c r="H1730" s="334"/>
      <c r="I1730" s="335"/>
      <c r="J1730" s="336"/>
      <c r="K1730" s="301"/>
      <c r="L1730" s="336"/>
      <c r="M1730" s="301"/>
      <c r="N1730" s="336"/>
      <c r="O1730" s="301"/>
      <c r="P1730" s="336"/>
      <c r="Q1730" s="301"/>
      <c r="R1730" s="336"/>
      <c r="S1730" s="301"/>
      <c r="T1730" s="336"/>
    </row>
    <row r="1731" spans="1:20" ht="12" customHeight="1" x14ac:dyDescent="0.25">
      <c r="A1731" s="329" t="s">
        <v>289</v>
      </c>
      <c r="B1731" s="330">
        <v>4</v>
      </c>
      <c r="C1731" s="298">
        <v>46051</v>
      </c>
      <c r="D1731" s="299" t="s">
        <v>295</v>
      </c>
      <c r="E1731" s="331">
        <v>57.06</v>
      </c>
      <c r="F1731" s="331"/>
      <c r="G1731" s="333">
        <f t="shared" si="37"/>
        <v>3989.8799999999978</v>
      </c>
      <c r="H1731" s="334"/>
      <c r="I1731" s="335"/>
      <c r="J1731" s="336"/>
      <c r="K1731" s="301"/>
      <c r="L1731" s="336"/>
      <c r="M1731" s="301"/>
      <c r="N1731" s="336"/>
      <c r="O1731" s="301"/>
      <c r="P1731" s="336"/>
      <c r="Q1731" s="301"/>
      <c r="R1731" s="336"/>
      <c r="S1731" s="301"/>
      <c r="T1731" s="336"/>
    </row>
    <row r="1732" spans="1:20" ht="12" customHeight="1" x14ac:dyDescent="0.25">
      <c r="A1732" s="329" t="s">
        <v>287</v>
      </c>
      <c r="B1732" s="330" t="s">
        <v>287</v>
      </c>
      <c r="C1732" s="298">
        <v>46051</v>
      </c>
      <c r="D1732" s="299" t="s">
        <v>460</v>
      </c>
      <c r="E1732" s="331">
        <v>89.42</v>
      </c>
      <c r="F1732" s="331">
        <v>89.42</v>
      </c>
      <c r="G1732" s="333">
        <f t="shared" si="37"/>
        <v>4046.9399999999978</v>
      </c>
      <c r="H1732" s="334"/>
      <c r="I1732" s="335"/>
      <c r="J1732" s="336"/>
      <c r="K1732" s="301"/>
      <c r="L1732" s="336"/>
      <c r="M1732" s="301"/>
      <c r="N1732" s="336"/>
      <c r="O1732" s="301"/>
      <c r="P1732" s="336"/>
      <c r="Q1732" s="301"/>
      <c r="R1732" s="336"/>
      <c r="S1732" s="301"/>
      <c r="T1732" s="336"/>
    </row>
    <row r="1733" spans="1:20" ht="12" customHeight="1" x14ac:dyDescent="0.25">
      <c r="A1733" s="329" t="s">
        <v>289</v>
      </c>
      <c r="B1733" s="330">
        <v>8</v>
      </c>
      <c r="C1733" s="298">
        <v>46051</v>
      </c>
      <c r="D1733" s="299" t="s">
        <v>461</v>
      </c>
      <c r="E1733" s="331">
        <v>59</v>
      </c>
      <c r="F1733" s="331"/>
      <c r="G1733" s="333">
        <f t="shared" si="37"/>
        <v>4046.9399999999978</v>
      </c>
      <c r="H1733" s="334"/>
      <c r="I1733" s="335"/>
      <c r="J1733" s="336"/>
      <c r="K1733" s="301"/>
      <c r="L1733" s="336"/>
      <c r="M1733" s="301"/>
      <c r="N1733" s="336"/>
      <c r="O1733" s="301"/>
      <c r="P1733" s="336"/>
      <c r="Q1733" s="301"/>
      <c r="R1733" s="336"/>
      <c r="S1733" s="301"/>
      <c r="T1733" s="336"/>
    </row>
    <row r="1734" spans="1:20" ht="12" customHeight="1" x14ac:dyDescent="0.25">
      <c r="A1734" s="329" t="s">
        <v>289</v>
      </c>
      <c r="B1734" s="330">
        <v>2</v>
      </c>
      <c r="C1734" s="298">
        <v>46051</v>
      </c>
      <c r="D1734" s="299" t="s">
        <v>370</v>
      </c>
      <c r="E1734" s="331">
        <v>19.899999999999999</v>
      </c>
      <c r="F1734" s="331"/>
      <c r="G1734" s="333">
        <f t="shared" si="37"/>
        <v>4105.9399999999978</v>
      </c>
      <c r="H1734" s="334"/>
      <c r="I1734" s="335"/>
      <c r="J1734" s="336"/>
      <c r="K1734" s="301"/>
      <c r="L1734" s="336"/>
      <c r="M1734" s="301"/>
      <c r="N1734" s="336"/>
      <c r="O1734" s="301"/>
      <c r="P1734" s="336"/>
      <c r="Q1734" s="301"/>
      <c r="R1734" s="336"/>
      <c r="S1734" s="301"/>
      <c r="T1734" s="336"/>
    </row>
    <row r="1735" spans="1:20" ht="12" customHeight="1" x14ac:dyDescent="0.25">
      <c r="A1735" s="329" t="s">
        <v>289</v>
      </c>
      <c r="B1735" s="330">
        <v>2</v>
      </c>
      <c r="C1735" s="298">
        <v>46050</v>
      </c>
      <c r="D1735" s="299" t="s">
        <v>352</v>
      </c>
      <c r="E1735" s="331">
        <v>14.99</v>
      </c>
      <c r="F1735" s="331"/>
      <c r="G1735" s="333">
        <f t="shared" si="37"/>
        <v>4125.8399999999974</v>
      </c>
      <c r="H1735" s="334"/>
      <c r="I1735" s="335"/>
      <c r="J1735" s="336"/>
      <c r="K1735" s="301"/>
      <c r="L1735" s="336"/>
      <c r="M1735" s="301"/>
      <c r="N1735" s="336"/>
      <c r="O1735" s="301"/>
      <c r="P1735" s="336"/>
      <c r="Q1735" s="301"/>
      <c r="R1735" s="336"/>
      <c r="S1735" s="301"/>
      <c r="T1735" s="336"/>
    </row>
    <row r="1736" spans="1:20" ht="12" customHeight="1" x14ac:dyDescent="0.25">
      <c r="A1736" s="329" t="s">
        <v>289</v>
      </c>
      <c r="B1736" s="330">
        <v>6</v>
      </c>
      <c r="C1736" s="298">
        <v>46050</v>
      </c>
      <c r="D1736" s="299" t="s">
        <v>462</v>
      </c>
      <c r="E1736" s="331">
        <v>25</v>
      </c>
      <c r="F1736" s="331"/>
      <c r="G1736" s="333">
        <f t="shared" si="37"/>
        <v>4140.8299999999972</v>
      </c>
      <c r="H1736" s="334"/>
      <c r="I1736" s="335"/>
      <c r="J1736" s="336"/>
      <c r="K1736" s="301"/>
      <c r="L1736" s="336"/>
      <c r="M1736" s="301"/>
      <c r="N1736" s="336"/>
      <c r="O1736" s="301"/>
      <c r="P1736" s="336"/>
      <c r="Q1736" s="301"/>
      <c r="R1736" s="336"/>
      <c r="S1736" s="301"/>
      <c r="T1736" s="336"/>
    </row>
    <row r="1737" spans="1:20" ht="12" customHeight="1" x14ac:dyDescent="0.25">
      <c r="A1737" s="329" t="s">
        <v>289</v>
      </c>
      <c r="B1737" s="330">
        <v>3</v>
      </c>
      <c r="C1737" s="298">
        <v>46050</v>
      </c>
      <c r="D1737" s="299" t="s">
        <v>863</v>
      </c>
      <c r="E1737" s="331">
        <v>6</v>
      </c>
      <c r="F1737" s="331"/>
      <c r="G1737" s="333">
        <f t="shared" si="37"/>
        <v>4165.8299999999972</v>
      </c>
      <c r="H1737" s="334"/>
      <c r="I1737" s="335"/>
      <c r="J1737" s="336"/>
      <c r="K1737" s="301"/>
      <c r="L1737" s="336"/>
      <c r="M1737" s="301"/>
      <c r="N1737" s="336"/>
      <c r="O1737" s="301"/>
      <c r="P1737" s="336"/>
      <c r="Q1737" s="301"/>
      <c r="R1737" s="336"/>
      <c r="S1737" s="301"/>
      <c r="T1737" s="336"/>
    </row>
    <row r="1738" spans="1:20" ht="12" customHeight="1" x14ac:dyDescent="0.25">
      <c r="A1738" s="329" t="s">
        <v>289</v>
      </c>
      <c r="B1738" s="330">
        <v>2</v>
      </c>
      <c r="C1738" s="298">
        <v>46050</v>
      </c>
      <c r="D1738" s="299" t="s">
        <v>864</v>
      </c>
      <c r="E1738" s="331">
        <v>15</v>
      </c>
      <c r="F1738" s="331"/>
      <c r="G1738" s="333">
        <f t="shared" si="37"/>
        <v>4171.8299999999972</v>
      </c>
      <c r="H1738" s="334"/>
      <c r="I1738" s="335"/>
      <c r="J1738" s="336"/>
      <c r="K1738" s="301"/>
      <c r="L1738" s="336"/>
      <c r="M1738" s="301"/>
      <c r="N1738" s="336"/>
      <c r="O1738" s="301"/>
      <c r="P1738" s="336"/>
      <c r="Q1738" s="301"/>
      <c r="R1738" s="336"/>
      <c r="S1738" s="301"/>
      <c r="T1738" s="336"/>
    </row>
    <row r="1739" spans="1:20" ht="12" customHeight="1" x14ac:dyDescent="0.25">
      <c r="A1739" s="329" t="s">
        <v>289</v>
      </c>
      <c r="B1739" s="330">
        <v>2</v>
      </c>
      <c r="C1739" s="298">
        <v>46050</v>
      </c>
      <c r="D1739" s="299" t="s">
        <v>296</v>
      </c>
      <c r="E1739" s="331">
        <v>12.71</v>
      </c>
      <c r="F1739" s="331"/>
      <c r="G1739" s="333">
        <f t="shared" si="37"/>
        <v>4186.8299999999972</v>
      </c>
      <c r="H1739" s="334"/>
      <c r="I1739" s="335"/>
      <c r="J1739" s="336"/>
      <c r="K1739" s="301"/>
      <c r="L1739" s="336"/>
      <c r="M1739" s="301"/>
      <c r="N1739" s="336"/>
      <c r="O1739" s="301"/>
      <c r="P1739" s="336"/>
      <c r="Q1739" s="301"/>
      <c r="R1739" s="336"/>
      <c r="S1739" s="301"/>
      <c r="T1739" s="336"/>
    </row>
    <row r="1740" spans="1:20" ht="12" customHeight="1" x14ac:dyDescent="0.25">
      <c r="A1740" s="329" t="s">
        <v>287</v>
      </c>
      <c r="B1740" s="330" t="s">
        <v>287</v>
      </c>
      <c r="C1740" s="298">
        <v>46050</v>
      </c>
      <c r="D1740" s="299" t="s">
        <v>450</v>
      </c>
      <c r="E1740" s="331">
        <v>1475.9</v>
      </c>
      <c r="F1740" s="331">
        <v>1475.9</v>
      </c>
      <c r="G1740" s="333">
        <f t="shared" si="37"/>
        <v>4199.5399999999972</v>
      </c>
      <c r="H1740" s="334"/>
      <c r="I1740" s="335"/>
      <c r="J1740" s="336"/>
      <c r="K1740" s="301"/>
      <c r="L1740" s="336"/>
      <c r="M1740" s="301"/>
      <c r="N1740" s="336"/>
      <c r="O1740" s="301"/>
      <c r="P1740" s="336"/>
      <c r="Q1740" s="301"/>
      <c r="R1740" s="336"/>
      <c r="S1740" s="301"/>
      <c r="T1740" s="336"/>
    </row>
    <row r="1741" spans="1:20" ht="12" customHeight="1" x14ac:dyDescent="0.25">
      <c r="A1741" s="329" t="s">
        <v>289</v>
      </c>
      <c r="B1741" s="330">
        <v>8</v>
      </c>
      <c r="C1741" s="298">
        <v>46050</v>
      </c>
      <c r="D1741" s="299" t="s">
        <v>319</v>
      </c>
      <c r="E1741" s="331">
        <v>28.52</v>
      </c>
      <c r="F1741" s="331"/>
      <c r="G1741" s="333">
        <f t="shared" si="37"/>
        <v>4199.5399999999972</v>
      </c>
      <c r="H1741" s="334"/>
      <c r="I1741" s="335"/>
      <c r="J1741" s="336"/>
      <c r="K1741" s="301"/>
      <c r="L1741" s="336"/>
      <c r="M1741" s="301"/>
      <c r="N1741" s="336"/>
      <c r="O1741" s="301"/>
      <c r="P1741" s="336"/>
      <c r="Q1741" s="301"/>
      <c r="R1741" s="336"/>
      <c r="S1741" s="301"/>
      <c r="T1741" s="336"/>
    </row>
    <row r="1742" spans="1:20" ht="12" customHeight="1" x14ac:dyDescent="0.25">
      <c r="A1742" s="329" t="s">
        <v>289</v>
      </c>
      <c r="B1742" s="330">
        <v>2</v>
      </c>
      <c r="C1742" s="298">
        <v>46050</v>
      </c>
      <c r="D1742" s="299" t="s">
        <v>463</v>
      </c>
      <c r="E1742" s="331">
        <v>66.94</v>
      </c>
      <c r="F1742" s="331"/>
      <c r="G1742" s="333">
        <f t="shared" si="37"/>
        <v>4228.0599999999977</v>
      </c>
      <c r="H1742" s="334"/>
      <c r="I1742" s="335"/>
      <c r="J1742" s="336"/>
      <c r="K1742" s="301"/>
      <c r="L1742" s="336"/>
      <c r="M1742" s="301"/>
      <c r="N1742" s="336"/>
      <c r="O1742" s="301"/>
      <c r="P1742" s="336"/>
      <c r="Q1742" s="301"/>
      <c r="R1742" s="336"/>
      <c r="S1742" s="301"/>
      <c r="T1742" s="336"/>
    </row>
    <row r="1743" spans="1:20" ht="12" customHeight="1" x14ac:dyDescent="0.25">
      <c r="A1743" s="329" t="s">
        <v>289</v>
      </c>
      <c r="B1743" s="330">
        <v>8</v>
      </c>
      <c r="C1743" s="298">
        <v>46049</v>
      </c>
      <c r="D1743" s="299" t="s">
        <v>308</v>
      </c>
      <c r="E1743" s="331">
        <v>47.99</v>
      </c>
      <c r="F1743" s="331"/>
      <c r="G1743" s="333">
        <f t="shared" si="37"/>
        <v>4294.9999999999973</v>
      </c>
      <c r="H1743" s="334"/>
      <c r="I1743" s="335"/>
      <c r="J1743" s="336"/>
      <c r="K1743" s="301"/>
      <c r="L1743" s="336"/>
      <c r="M1743" s="301"/>
      <c r="N1743" s="336"/>
      <c r="O1743" s="301"/>
      <c r="P1743" s="336"/>
      <c r="Q1743" s="301"/>
      <c r="R1743" s="336"/>
      <c r="S1743" s="301"/>
      <c r="T1743" s="336"/>
    </row>
    <row r="1744" spans="1:20" ht="12" customHeight="1" x14ac:dyDescent="0.25">
      <c r="A1744" s="329" t="s">
        <v>287</v>
      </c>
      <c r="B1744" s="330" t="s">
        <v>287</v>
      </c>
      <c r="C1744" s="298">
        <v>46048</v>
      </c>
      <c r="D1744" s="299" t="s">
        <v>464</v>
      </c>
      <c r="E1744" s="331"/>
      <c r="F1744" s="331">
        <v>425</v>
      </c>
      <c r="G1744" s="333">
        <f t="shared" si="37"/>
        <v>4342.9899999999971</v>
      </c>
      <c r="H1744" s="334" t="s">
        <v>298</v>
      </c>
      <c r="I1744" s="335"/>
      <c r="J1744" s="336"/>
      <c r="K1744" s="301"/>
      <c r="L1744" s="336"/>
      <c r="M1744" s="301"/>
      <c r="N1744" s="336"/>
      <c r="O1744" s="301"/>
      <c r="P1744" s="336"/>
      <c r="Q1744" s="301"/>
      <c r="R1744" s="336"/>
      <c r="S1744" s="301"/>
      <c r="T1744" s="336"/>
    </row>
    <row r="1745" spans="1:20" ht="12" customHeight="1" x14ac:dyDescent="0.25">
      <c r="A1745" s="329" t="s">
        <v>287</v>
      </c>
      <c r="B1745" s="330" t="s">
        <v>287</v>
      </c>
      <c r="C1745" s="298">
        <v>46048</v>
      </c>
      <c r="D1745" s="299" t="s">
        <v>464</v>
      </c>
      <c r="E1745" s="331">
        <v>425</v>
      </c>
      <c r="F1745" s="331"/>
      <c r="G1745" s="333">
        <f t="shared" si="37"/>
        <v>3917.9899999999971</v>
      </c>
      <c r="H1745" s="334"/>
      <c r="I1745" s="335"/>
      <c r="J1745" s="336"/>
      <c r="K1745" s="301"/>
      <c r="L1745" s="336"/>
      <c r="M1745" s="301"/>
      <c r="N1745" s="336"/>
      <c r="O1745" s="301"/>
      <c r="P1745" s="336"/>
      <c r="Q1745" s="301"/>
      <c r="R1745" s="336"/>
      <c r="S1745" s="301"/>
      <c r="T1745" s="336"/>
    </row>
    <row r="1746" spans="1:20" ht="12" customHeight="1" x14ac:dyDescent="0.25">
      <c r="A1746" s="329" t="s">
        <v>289</v>
      </c>
      <c r="B1746" s="330">
        <v>2</v>
      </c>
      <c r="C1746" s="298">
        <v>46048</v>
      </c>
      <c r="D1746" s="299" t="s">
        <v>465</v>
      </c>
      <c r="E1746" s="331">
        <v>20.12</v>
      </c>
      <c r="F1746" s="331"/>
      <c r="G1746" s="333">
        <f t="shared" si="37"/>
        <v>4342.9899999999971</v>
      </c>
      <c r="H1746" s="334"/>
      <c r="I1746" s="335"/>
      <c r="J1746" s="336"/>
      <c r="K1746" s="301"/>
      <c r="L1746" s="336"/>
      <c r="M1746" s="301"/>
      <c r="N1746" s="336"/>
      <c r="O1746" s="301"/>
      <c r="P1746" s="336"/>
      <c r="Q1746" s="301"/>
      <c r="R1746" s="336"/>
      <c r="S1746" s="301"/>
      <c r="T1746" s="336"/>
    </row>
    <row r="1747" spans="1:20" ht="12" customHeight="1" x14ac:dyDescent="0.25">
      <c r="A1747" s="329" t="s">
        <v>294</v>
      </c>
      <c r="B1747" s="330">
        <v>17</v>
      </c>
      <c r="C1747" s="298">
        <v>46048</v>
      </c>
      <c r="D1747" s="299" t="s">
        <v>466</v>
      </c>
      <c r="E1747" s="331">
        <v>42.68</v>
      </c>
      <c r="F1747" s="331"/>
      <c r="G1747" s="333">
        <f t="shared" si="37"/>
        <v>4363.1099999999969</v>
      </c>
      <c r="H1747" s="334"/>
      <c r="I1747" s="335"/>
      <c r="J1747" s="336"/>
      <c r="K1747" s="301"/>
      <c r="L1747" s="336"/>
      <c r="M1747" s="301"/>
      <c r="N1747" s="336"/>
      <c r="O1747" s="301"/>
      <c r="P1747" s="336"/>
      <c r="Q1747" s="301"/>
      <c r="R1747" s="336"/>
      <c r="S1747" s="301"/>
      <c r="T1747" s="336"/>
    </row>
    <row r="1748" spans="1:20" ht="12" customHeight="1" x14ac:dyDescent="0.25">
      <c r="A1748" s="329" t="s">
        <v>289</v>
      </c>
      <c r="B1748" s="330">
        <v>6</v>
      </c>
      <c r="C1748" s="298">
        <v>46048</v>
      </c>
      <c r="D1748" s="299" t="s">
        <v>396</v>
      </c>
      <c r="E1748" s="331">
        <v>47.9</v>
      </c>
      <c r="F1748" s="331"/>
      <c r="G1748" s="333">
        <f t="shared" si="37"/>
        <v>4405.7899999999972</v>
      </c>
      <c r="H1748" s="334"/>
      <c r="I1748" s="335"/>
      <c r="J1748" s="336"/>
      <c r="K1748" s="301"/>
      <c r="L1748" s="336"/>
      <c r="M1748" s="301"/>
      <c r="N1748" s="336"/>
      <c r="O1748" s="301"/>
      <c r="P1748" s="336"/>
      <c r="Q1748" s="301"/>
      <c r="R1748" s="336"/>
      <c r="S1748" s="301"/>
      <c r="T1748" s="336"/>
    </row>
    <row r="1749" spans="1:20" ht="12" customHeight="1" x14ac:dyDescent="0.25">
      <c r="A1749" s="329" t="s">
        <v>289</v>
      </c>
      <c r="B1749" s="330">
        <v>1</v>
      </c>
      <c r="C1749" s="298">
        <v>46047</v>
      </c>
      <c r="D1749" s="299" t="s">
        <v>455</v>
      </c>
      <c r="E1749" s="331">
        <v>105.79</v>
      </c>
      <c r="F1749" s="331"/>
      <c r="G1749" s="333">
        <f t="shared" si="37"/>
        <v>4453.6899999999969</v>
      </c>
      <c r="H1749" s="334"/>
      <c r="I1749" s="335"/>
      <c r="J1749" s="336"/>
      <c r="K1749" s="301"/>
      <c r="L1749" s="336"/>
      <c r="M1749" s="301"/>
      <c r="N1749" s="336"/>
      <c r="O1749" s="301"/>
      <c r="P1749" s="336"/>
      <c r="Q1749" s="301"/>
      <c r="R1749" s="336"/>
      <c r="S1749" s="301"/>
      <c r="T1749" s="336"/>
    </row>
    <row r="1750" spans="1:20" ht="12" customHeight="1" x14ac:dyDescent="0.25">
      <c r="A1750" s="329" t="s">
        <v>294</v>
      </c>
      <c r="B1750" s="330">
        <v>12</v>
      </c>
      <c r="C1750" s="298">
        <v>46047</v>
      </c>
      <c r="D1750" s="299" t="s">
        <v>314</v>
      </c>
      <c r="E1750" s="331">
        <v>204.83</v>
      </c>
      <c r="F1750" s="331"/>
      <c r="G1750" s="333">
        <f t="shared" si="37"/>
        <v>4559.4799999999968</v>
      </c>
      <c r="H1750" s="334"/>
      <c r="I1750" s="335"/>
      <c r="J1750" s="336"/>
      <c r="K1750" s="301"/>
      <c r="L1750" s="336"/>
      <c r="M1750" s="301"/>
      <c r="N1750" s="336"/>
      <c r="O1750" s="301"/>
      <c r="P1750" s="336"/>
      <c r="Q1750" s="301"/>
      <c r="R1750" s="336"/>
      <c r="S1750" s="301"/>
      <c r="T1750" s="336"/>
    </row>
    <row r="1751" spans="1:20" ht="12" customHeight="1" x14ac:dyDescent="0.25">
      <c r="A1751" s="329" t="s">
        <v>289</v>
      </c>
      <c r="B1751" s="330">
        <v>3</v>
      </c>
      <c r="C1751" s="298">
        <v>46047</v>
      </c>
      <c r="D1751" s="299" t="s">
        <v>347</v>
      </c>
      <c r="E1751" s="331">
        <v>8.51</v>
      </c>
      <c r="F1751" s="331"/>
      <c r="G1751" s="333">
        <f t="shared" si="37"/>
        <v>4764.3099999999968</v>
      </c>
      <c r="H1751" s="334"/>
      <c r="I1751" s="335"/>
      <c r="J1751" s="336"/>
      <c r="K1751" s="301"/>
      <c r="L1751" s="336"/>
      <c r="M1751" s="301"/>
      <c r="N1751" s="336"/>
      <c r="O1751" s="301"/>
      <c r="P1751" s="336"/>
      <c r="Q1751" s="301"/>
      <c r="R1751" s="336"/>
      <c r="S1751" s="301"/>
      <c r="T1751" s="336"/>
    </row>
    <row r="1752" spans="1:20" ht="12" customHeight="1" x14ac:dyDescent="0.25">
      <c r="A1752" s="329" t="s">
        <v>289</v>
      </c>
      <c r="B1752" s="330">
        <v>4</v>
      </c>
      <c r="C1752" s="298">
        <v>46046</v>
      </c>
      <c r="D1752" s="299" t="s">
        <v>296</v>
      </c>
      <c r="E1752" s="331">
        <v>92.96</v>
      </c>
      <c r="F1752" s="331"/>
      <c r="G1752" s="333">
        <f t="shared" si="37"/>
        <v>4772.819999999997</v>
      </c>
      <c r="H1752" s="334"/>
      <c r="I1752" s="335"/>
      <c r="J1752" s="336"/>
      <c r="K1752" s="301"/>
      <c r="L1752" s="336"/>
      <c r="M1752" s="301"/>
      <c r="N1752" s="336"/>
      <c r="O1752" s="301"/>
      <c r="P1752" s="336"/>
      <c r="Q1752" s="301"/>
      <c r="R1752" s="336"/>
      <c r="S1752" s="301"/>
      <c r="T1752" s="336"/>
    </row>
    <row r="1753" spans="1:20" ht="12" customHeight="1" x14ac:dyDescent="0.25">
      <c r="A1753" s="329" t="s">
        <v>289</v>
      </c>
      <c r="B1753" s="330">
        <v>4</v>
      </c>
      <c r="C1753" s="298">
        <v>46046</v>
      </c>
      <c r="D1753" s="299" t="s">
        <v>334</v>
      </c>
      <c r="E1753" s="331">
        <v>30.77</v>
      </c>
      <c r="F1753" s="331"/>
      <c r="G1753" s="333">
        <f t="shared" si="37"/>
        <v>4865.779999999997</v>
      </c>
      <c r="H1753" s="334"/>
      <c r="I1753" s="335"/>
      <c r="J1753" s="336"/>
      <c r="K1753" s="301"/>
      <c r="L1753" s="336"/>
      <c r="M1753" s="301"/>
      <c r="N1753" s="336"/>
      <c r="O1753" s="301"/>
      <c r="P1753" s="336"/>
      <c r="Q1753" s="301"/>
      <c r="R1753" s="336"/>
      <c r="S1753" s="301"/>
      <c r="T1753" s="336"/>
    </row>
    <row r="1754" spans="1:20" ht="12" customHeight="1" x14ac:dyDescent="0.25">
      <c r="A1754" s="329" t="s">
        <v>289</v>
      </c>
      <c r="B1754" s="330">
        <v>2</v>
      </c>
      <c r="C1754" s="298">
        <v>46046</v>
      </c>
      <c r="D1754" s="299" t="s">
        <v>357</v>
      </c>
      <c r="E1754" s="331">
        <v>9.4700000000000006</v>
      </c>
      <c r="F1754" s="331"/>
      <c r="G1754" s="333">
        <f t="shared" si="37"/>
        <v>4896.5499999999975</v>
      </c>
      <c r="H1754" s="334"/>
      <c r="I1754" s="335"/>
      <c r="J1754" s="336"/>
      <c r="K1754" s="301"/>
      <c r="L1754" s="336"/>
      <c r="M1754" s="301"/>
      <c r="N1754" s="336"/>
      <c r="O1754" s="301"/>
      <c r="P1754" s="336"/>
      <c r="Q1754" s="301"/>
      <c r="R1754" s="336"/>
      <c r="S1754" s="301"/>
      <c r="T1754" s="336"/>
    </row>
    <row r="1755" spans="1:20" ht="12" customHeight="1" x14ac:dyDescent="0.25">
      <c r="A1755" s="329" t="s">
        <v>289</v>
      </c>
      <c r="B1755" s="330">
        <v>6</v>
      </c>
      <c r="C1755" s="298">
        <v>46046</v>
      </c>
      <c r="D1755" s="299" t="s">
        <v>396</v>
      </c>
      <c r="E1755" s="331">
        <v>53.59</v>
      </c>
      <c r="F1755" s="331"/>
      <c r="G1755" s="333">
        <f t="shared" si="37"/>
        <v>4906.0199999999977</v>
      </c>
      <c r="H1755" s="334"/>
      <c r="I1755" s="335"/>
      <c r="J1755" s="336"/>
      <c r="K1755" s="301"/>
      <c r="L1755" s="336"/>
      <c r="M1755" s="301"/>
      <c r="N1755" s="336"/>
      <c r="O1755" s="301"/>
      <c r="P1755" s="336"/>
      <c r="Q1755" s="301"/>
      <c r="R1755" s="336"/>
      <c r="S1755" s="301"/>
      <c r="T1755" s="336"/>
    </row>
    <row r="1756" spans="1:20" ht="12" customHeight="1" x14ac:dyDescent="0.25">
      <c r="A1756" s="329" t="s">
        <v>289</v>
      </c>
      <c r="B1756" s="330">
        <v>1</v>
      </c>
      <c r="C1756" s="298">
        <v>46046</v>
      </c>
      <c r="D1756" s="299" t="s">
        <v>311</v>
      </c>
      <c r="E1756" s="331">
        <v>61.64</v>
      </c>
      <c r="F1756" s="331"/>
      <c r="G1756" s="333">
        <f t="shared" si="37"/>
        <v>4959.6099999999979</v>
      </c>
      <c r="H1756" s="334"/>
      <c r="I1756" s="335"/>
      <c r="J1756" s="336"/>
      <c r="K1756" s="301"/>
      <c r="L1756" s="336"/>
      <c r="M1756" s="301"/>
      <c r="N1756" s="336"/>
      <c r="O1756" s="301"/>
      <c r="P1756" s="336"/>
      <c r="Q1756" s="301"/>
      <c r="R1756" s="336"/>
      <c r="S1756" s="301"/>
      <c r="T1756" s="336"/>
    </row>
    <row r="1757" spans="1:20" ht="12" customHeight="1" x14ac:dyDescent="0.25">
      <c r="A1757" s="329" t="s">
        <v>289</v>
      </c>
      <c r="B1757" s="330">
        <v>1</v>
      </c>
      <c r="C1757" s="298">
        <v>46045</v>
      </c>
      <c r="D1757" s="299" t="s">
        <v>304</v>
      </c>
      <c r="E1757" s="331">
        <v>23.17</v>
      </c>
      <c r="F1757" s="331"/>
      <c r="G1757" s="333">
        <f t="shared" si="37"/>
        <v>5021.2499999999982</v>
      </c>
      <c r="H1757" s="334"/>
      <c r="I1757" s="335"/>
      <c r="J1757" s="336"/>
      <c r="K1757" s="301"/>
      <c r="L1757" s="336"/>
      <c r="M1757" s="301"/>
      <c r="N1757" s="336"/>
      <c r="O1757" s="301"/>
      <c r="P1757" s="336"/>
      <c r="Q1757" s="301"/>
      <c r="R1757" s="336"/>
      <c r="S1757" s="301"/>
      <c r="T1757" s="336"/>
    </row>
    <row r="1758" spans="1:20" ht="12" customHeight="1" x14ac:dyDescent="0.25">
      <c r="A1758" s="329" t="s">
        <v>289</v>
      </c>
      <c r="B1758" s="330">
        <v>4</v>
      </c>
      <c r="C1758" s="298">
        <v>46045</v>
      </c>
      <c r="D1758" s="299" t="s">
        <v>296</v>
      </c>
      <c r="E1758" s="331">
        <v>62.77</v>
      </c>
      <c r="F1758" s="331"/>
      <c r="G1758" s="333">
        <f t="shared" si="37"/>
        <v>5044.4199999999983</v>
      </c>
      <c r="H1758" s="334"/>
      <c r="I1758" s="335"/>
      <c r="J1758" s="336"/>
      <c r="K1758" s="301"/>
      <c r="L1758" s="336"/>
      <c r="M1758" s="301"/>
      <c r="N1758" s="336"/>
      <c r="O1758" s="301"/>
      <c r="P1758" s="336"/>
      <c r="Q1758" s="301"/>
      <c r="R1758" s="336"/>
      <c r="S1758" s="301"/>
      <c r="T1758" s="336"/>
    </row>
    <row r="1759" spans="1:20" ht="12" customHeight="1" x14ac:dyDescent="0.25">
      <c r="A1759" s="329" t="s">
        <v>289</v>
      </c>
      <c r="B1759" s="330">
        <v>6</v>
      </c>
      <c r="C1759" s="298">
        <v>46045</v>
      </c>
      <c r="D1759" s="299" t="s">
        <v>467</v>
      </c>
      <c r="E1759" s="331">
        <v>105.51</v>
      </c>
      <c r="F1759" s="331"/>
      <c r="G1759" s="333">
        <f t="shared" si="37"/>
        <v>5107.1899999999987</v>
      </c>
      <c r="H1759" s="334"/>
      <c r="I1759" s="335"/>
      <c r="J1759" s="336"/>
      <c r="K1759" s="301"/>
      <c r="L1759" s="336"/>
      <c r="M1759" s="301"/>
      <c r="N1759" s="336"/>
      <c r="O1759" s="301"/>
      <c r="P1759" s="336"/>
      <c r="Q1759" s="301"/>
      <c r="R1759" s="336"/>
      <c r="S1759" s="301"/>
      <c r="T1759" s="336"/>
    </row>
    <row r="1760" spans="1:20" ht="12" customHeight="1" x14ac:dyDescent="0.25">
      <c r="A1760" s="329" t="s">
        <v>289</v>
      </c>
      <c r="B1760" s="330">
        <v>3</v>
      </c>
      <c r="C1760" s="298">
        <v>46045</v>
      </c>
      <c r="D1760" s="299" t="s">
        <v>334</v>
      </c>
      <c r="E1760" s="331">
        <v>9.9499999999999993</v>
      </c>
      <c r="F1760" s="331"/>
      <c r="G1760" s="333">
        <f t="shared" si="37"/>
        <v>5212.6999999999989</v>
      </c>
      <c r="H1760" s="334"/>
      <c r="I1760" s="335"/>
      <c r="J1760" s="336"/>
      <c r="K1760" s="301"/>
      <c r="L1760" s="336"/>
      <c r="M1760" s="301"/>
      <c r="N1760" s="336"/>
      <c r="O1760" s="301"/>
      <c r="P1760" s="336"/>
      <c r="Q1760" s="301"/>
      <c r="R1760" s="336"/>
      <c r="S1760" s="301"/>
      <c r="T1760" s="336"/>
    </row>
    <row r="1761" spans="1:20" ht="12" customHeight="1" x14ac:dyDescent="0.25">
      <c r="A1761" s="329" t="s">
        <v>289</v>
      </c>
      <c r="B1761" s="330">
        <v>2</v>
      </c>
      <c r="C1761" s="298">
        <v>46045</v>
      </c>
      <c r="D1761" s="299" t="s">
        <v>357</v>
      </c>
      <c r="E1761" s="331">
        <v>10.17</v>
      </c>
      <c r="F1761" s="331"/>
      <c r="G1761" s="333">
        <f t="shared" si="37"/>
        <v>5222.6499999999987</v>
      </c>
      <c r="H1761" s="334"/>
      <c r="I1761" s="335"/>
      <c r="J1761" s="336"/>
      <c r="K1761" s="301"/>
      <c r="L1761" s="336"/>
      <c r="M1761" s="301"/>
      <c r="N1761" s="336"/>
      <c r="O1761" s="301"/>
      <c r="P1761" s="336"/>
      <c r="Q1761" s="301"/>
      <c r="R1761" s="336"/>
      <c r="S1761" s="301"/>
      <c r="T1761" s="336"/>
    </row>
    <row r="1762" spans="1:20" ht="12" customHeight="1" x14ac:dyDescent="0.25">
      <c r="A1762" s="329" t="s">
        <v>289</v>
      </c>
      <c r="B1762" s="330">
        <v>2</v>
      </c>
      <c r="C1762" s="298">
        <v>46045</v>
      </c>
      <c r="D1762" s="299" t="s">
        <v>301</v>
      </c>
      <c r="E1762" s="331">
        <v>32.200000000000003</v>
      </c>
      <c r="F1762" s="331"/>
      <c r="G1762" s="333">
        <f t="shared" si="37"/>
        <v>5232.8199999999988</v>
      </c>
      <c r="H1762" s="334"/>
      <c r="I1762" s="335"/>
      <c r="J1762" s="336"/>
      <c r="K1762" s="301"/>
      <c r="L1762" s="336"/>
      <c r="M1762" s="301"/>
      <c r="N1762" s="336"/>
      <c r="O1762" s="301"/>
      <c r="P1762" s="336"/>
      <c r="Q1762" s="301"/>
      <c r="R1762" s="336"/>
      <c r="S1762" s="301"/>
      <c r="T1762" s="336"/>
    </row>
    <row r="1763" spans="1:20" ht="12" customHeight="1" x14ac:dyDescent="0.25">
      <c r="A1763" s="329" t="s">
        <v>294</v>
      </c>
      <c r="B1763" s="330">
        <v>22</v>
      </c>
      <c r="C1763" s="298">
        <v>46045</v>
      </c>
      <c r="D1763" s="299" t="s">
        <v>860</v>
      </c>
      <c r="E1763" s="331">
        <v>5.31</v>
      </c>
      <c r="F1763" s="331"/>
      <c r="G1763" s="333">
        <f t="shared" si="37"/>
        <v>5265.0199999999986</v>
      </c>
      <c r="H1763" s="334"/>
      <c r="I1763" s="335"/>
      <c r="J1763" s="336"/>
      <c r="K1763" s="301"/>
      <c r="L1763" s="336"/>
      <c r="M1763" s="301"/>
      <c r="N1763" s="336"/>
      <c r="O1763" s="301"/>
      <c r="P1763" s="336"/>
      <c r="Q1763" s="301"/>
      <c r="R1763" s="336"/>
      <c r="S1763" s="301"/>
      <c r="T1763" s="336"/>
    </row>
    <row r="1764" spans="1:20" ht="12" customHeight="1" x14ac:dyDescent="0.25">
      <c r="A1764" s="329" t="s">
        <v>289</v>
      </c>
      <c r="B1764" s="330">
        <v>8</v>
      </c>
      <c r="C1764" s="298">
        <v>46044</v>
      </c>
      <c r="D1764" s="299" t="s">
        <v>434</v>
      </c>
      <c r="E1764" s="331">
        <v>73.95</v>
      </c>
      <c r="F1764" s="331"/>
      <c r="G1764" s="333">
        <f t="shared" si="37"/>
        <v>5270.329999999999</v>
      </c>
      <c r="H1764" s="334"/>
      <c r="I1764" s="335"/>
      <c r="J1764" s="336"/>
      <c r="K1764" s="301"/>
      <c r="L1764" s="336"/>
      <c r="M1764" s="301"/>
      <c r="N1764" s="336"/>
      <c r="O1764" s="301"/>
      <c r="P1764" s="336"/>
      <c r="Q1764" s="301"/>
      <c r="R1764" s="336"/>
      <c r="S1764" s="301"/>
      <c r="T1764" s="336"/>
    </row>
    <row r="1765" spans="1:20" ht="12" customHeight="1" x14ac:dyDescent="0.25">
      <c r="A1765" s="329" t="s">
        <v>289</v>
      </c>
      <c r="B1765" s="330">
        <v>2</v>
      </c>
      <c r="C1765" s="298">
        <v>46044</v>
      </c>
      <c r="D1765" s="299" t="s">
        <v>468</v>
      </c>
      <c r="E1765" s="331">
        <v>28.68</v>
      </c>
      <c r="F1765" s="331"/>
      <c r="G1765" s="333">
        <f t="shared" si="37"/>
        <v>5344.2799999999988</v>
      </c>
      <c r="H1765" s="334"/>
      <c r="I1765" s="335"/>
      <c r="J1765" s="336"/>
      <c r="K1765" s="301"/>
      <c r="L1765" s="336"/>
      <c r="M1765" s="301"/>
      <c r="N1765" s="336"/>
      <c r="O1765" s="301"/>
      <c r="P1765" s="336"/>
      <c r="Q1765" s="301"/>
      <c r="R1765" s="336"/>
      <c r="S1765" s="301"/>
      <c r="T1765" s="336"/>
    </row>
    <row r="1766" spans="1:20" ht="12" customHeight="1" x14ac:dyDescent="0.25">
      <c r="A1766" s="329" t="s">
        <v>289</v>
      </c>
      <c r="B1766" s="330">
        <v>8</v>
      </c>
      <c r="C1766" s="298">
        <v>46044</v>
      </c>
      <c r="D1766" s="299" t="s">
        <v>356</v>
      </c>
      <c r="E1766" s="331">
        <v>57.38</v>
      </c>
      <c r="F1766" s="331"/>
      <c r="G1766" s="333">
        <f t="shared" si="37"/>
        <v>5372.9599999999991</v>
      </c>
      <c r="H1766" s="334"/>
      <c r="I1766" s="335"/>
      <c r="J1766" s="336"/>
      <c r="K1766" s="301"/>
      <c r="L1766" s="336"/>
      <c r="M1766" s="301"/>
      <c r="N1766" s="336"/>
      <c r="O1766" s="301"/>
      <c r="P1766" s="336"/>
      <c r="Q1766" s="301"/>
      <c r="R1766" s="336"/>
      <c r="S1766" s="301"/>
      <c r="T1766" s="336"/>
    </row>
    <row r="1767" spans="1:20" ht="12" customHeight="1" x14ac:dyDescent="0.25">
      <c r="A1767" s="329" t="s">
        <v>289</v>
      </c>
      <c r="B1767" s="330">
        <v>2</v>
      </c>
      <c r="C1767" s="298">
        <v>46044</v>
      </c>
      <c r="D1767" s="299" t="s">
        <v>357</v>
      </c>
      <c r="E1767" s="331">
        <v>9.4700000000000006</v>
      </c>
      <c r="F1767" s="331"/>
      <c r="G1767" s="333">
        <f t="shared" si="37"/>
        <v>5430.3399999999992</v>
      </c>
      <c r="H1767" s="334"/>
      <c r="I1767" s="335"/>
      <c r="J1767" s="336"/>
      <c r="K1767" s="301"/>
      <c r="L1767" s="336"/>
      <c r="M1767" s="301"/>
      <c r="N1767" s="336"/>
      <c r="O1767" s="301"/>
      <c r="P1767" s="336"/>
      <c r="Q1767" s="301"/>
      <c r="R1767" s="336"/>
      <c r="S1767" s="301"/>
      <c r="T1767" s="336"/>
    </row>
    <row r="1768" spans="1:20" ht="12" customHeight="1" x14ac:dyDescent="0.25">
      <c r="A1768" s="329" t="s">
        <v>289</v>
      </c>
      <c r="B1768" s="330">
        <v>2</v>
      </c>
      <c r="C1768" s="298">
        <v>46044</v>
      </c>
      <c r="D1768" s="299" t="s">
        <v>357</v>
      </c>
      <c r="E1768" s="331">
        <v>7.18</v>
      </c>
      <c r="F1768" s="331"/>
      <c r="G1768" s="333">
        <f t="shared" si="37"/>
        <v>5439.8099999999995</v>
      </c>
      <c r="H1768" s="334"/>
      <c r="I1768" s="335"/>
      <c r="J1768" s="336"/>
      <c r="K1768" s="301"/>
      <c r="L1768" s="336"/>
      <c r="M1768" s="301"/>
      <c r="N1768" s="336"/>
      <c r="O1768" s="301"/>
      <c r="P1768" s="336"/>
      <c r="Q1768" s="301"/>
      <c r="R1768" s="336"/>
      <c r="S1768" s="301"/>
      <c r="T1768" s="336"/>
    </row>
    <row r="1769" spans="1:20" ht="12" customHeight="1" x14ac:dyDescent="0.25">
      <c r="A1769" s="329" t="s">
        <v>287</v>
      </c>
      <c r="B1769" s="330" t="s">
        <v>287</v>
      </c>
      <c r="C1769" s="298">
        <v>46044</v>
      </c>
      <c r="D1769" s="299" t="s">
        <v>315</v>
      </c>
      <c r="E1769" s="331">
        <v>126.24</v>
      </c>
      <c r="F1769" s="331">
        <v>126.24</v>
      </c>
      <c r="G1769" s="333">
        <f t="shared" si="37"/>
        <v>5446.99</v>
      </c>
      <c r="H1769" s="334"/>
      <c r="I1769" s="335"/>
      <c r="J1769" s="336"/>
      <c r="K1769" s="301"/>
      <c r="L1769" s="336"/>
      <c r="M1769" s="301"/>
      <c r="N1769" s="336"/>
      <c r="O1769" s="301"/>
      <c r="P1769" s="336"/>
      <c r="Q1769" s="301"/>
      <c r="R1769" s="336"/>
      <c r="S1769" s="301"/>
      <c r="T1769" s="336"/>
    </row>
    <row r="1770" spans="1:20" ht="12" customHeight="1" x14ac:dyDescent="0.25">
      <c r="A1770" s="329" t="s">
        <v>289</v>
      </c>
      <c r="B1770" s="330">
        <v>8</v>
      </c>
      <c r="C1770" s="298">
        <v>46043</v>
      </c>
      <c r="D1770" s="299" t="s">
        <v>469</v>
      </c>
      <c r="E1770" s="331">
        <v>17</v>
      </c>
      <c r="F1770" s="331"/>
      <c r="G1770" s="333">
        <f t="shared" si="37"/>
        <v>5446.99</v>
      </c>
      <c r="H1770" s="334"/>
      <c r="I1770" s="335"/>
      <c r="J1770" s="336"/>
      <c r="K1770" s="301"/>
      <c r="L1770" s="336"/>
      <c r="M1770" s="301"/>
      <c r="N1770" s="336"/>
      <c r="O1770" s="301"/>
      <c r="P1770" s="336"/>
      <c r="Q1770" s="301"/>
      <c r="R1770" s="336"/>
      <c r="S1770" s="301"/>
      <c r="T1770" s="336"/>
    </row>
    <row r="1771" spans="1:20" ht="12" customHeight="1" x14ac:dyDescent="0.25">
      <c r="A1771" s="329" t="s">
        <v>289</v>
      </c>
      <c r="B1771" s="330">
        <v>1</v>
      </c>
      <c r="C1771" s="298">
        <v>46043</v>
      </c>
      <c r="D1771" s="299" t="s">
        <v>329</v>
      </c>
      <c r="E1771" s="331">
        <v>24.75</v>
      </c>
      <c r="F1771" s="331"/>
      <c r="G1771" s="333">
        <f t="shared" si="37"/>
        <v>5463.99</v>
      </c>
      <c r="H1771" s="334"/>
      <c r="I1771" s="335"/>
      <c r="J1771" s="336"/>
      <c r="K1771" s="301"/>
      <c r="L1771" s="336"/>
      <c r="M1771" s="301"/>
      <c r="N1771" s="336"/>
      <c r="O1771" s="301"/>
      <c r="P1771" s="336"/>
      <c r="Q1771" s="301"/>
      <c r="R1771" s="336"/>
      <c r="S1771" s="301"/>
      <c r="T1771" s="336"/>
    </row>
    <row r="1772" spans="1:20" ht="12" customHeight="1" x14ac:dyDescent="0.25">
      <c r="A1772" s="329" t="s">
        <v>291</v>
      </c>
      <c r="B1772" s="330">
        <v>39</v>
      </c>
      <c r="C1772" s="298">
        <v>46043</v>
      </c>
      <c r="D1772" s="299" t="s">
        <v>292</v>
      </c>
      <c r="E1772" s="331"/>
      <c r="F1772" s="331">
        <v>3378.82</v>
      </c>
      <c r="G1772" s="333">
        <f t="shared" si="37"/>
        <v>5488.74</v>
      </c>
      <c r="H1772" s="334"/>
      <c r="I1772" s="335"/>
      <c r="J1772" s="336"/>
      <c r="K1772" s="301"/>
      <c r="L1772" s="336"/>
      <c r="M1772" s="301"/>
      <c r="N1772" s="336"/>
      <c r="O1772" s="301"/>
      <c r="P1772" s="336"/>
      <c r="Q1772" s="301"/>
      <c r="R1772" s="336"/>
      <c r="S1772" s="301"/>
      <c r="T1772" s="336"/>
    </row>
    <row r="1773" spans="1:20" ht="12" customHeight="1" x14ac:dyDescent="0.25">
      <c r="A1773" s="329" t="s">
        <v>294</v>
      </c>
      <c r="B1773" s="330">
        <v>23</v>
      </c>
      <c r="C1773" s="298">
        <v>46043</v>
      </c>
      <c r="D1773" s="299" t="s">
        <v>67</v>
      </c>
      <c r="E1773" s="331">
        <v>650.88</v>
      </c>
      <c r="F1773" s="331"/>
      <c r="G1773" s="333">
        <f t="shared" si="37"/>
        <v>2109.9199999999992</v>
      </c>
      <c r="H1773" s="334"/>
      <c r="I1773" s="335"/>
      <c r="J1773" s="336"/>
      <c r="K1773" s="301"/>
      <c r="L1773" s="336"/>
      <c r="M1773" s="301"/>
      <c r="N1773" s="336"/>
      <c r="O1773" s="301"/>
      <c r="P1773" s="336"/>
      <c r="Q1773" s="301"/>
      <c r="R1773" s="336"/>
      <c r="S1773" s="301"/>
      <c r="T1773" s="336"/>
    </row>
    <row r="1774" spans="1:20" ht="12" customHeight="1" x14ac:dyDescent="0.25">
      <c r="A1774" s="329" t="s">
        <v>287</v>
      </c>
      <c r="B1774" s="330" t="s">
        <v>287</v>
      </c>
      <c r="C1774" s="298">
        <v>46043</v>
      </c>
      <c r="D1774" s="299" t="s">
        <v>470</v>
      </c>
      <c r="E1774" s="331">
        <v>100</v>
      </c>
      <c r="F1774" s="331">
        <v>100</v>
      </c>
      <c r="G1774" s="333">
        <f t="shared" si="37"/>
        <v>2760.7999999999993</v>
      </c>
      <c r="H1774" s="334"/>
      <c r="I1774" s="335"/>
      <c r="J1774" s="336"/>
      <c r="K1774" s="301"/>
      <c r="L1774" s="336"/>
      <c r="M1774" s="301"/>
      <c r="N1774" s="336"/>
      <c r="O1774" s="301"/>
      <c r="P1774" s="336"/>
      <c r="Q1774" s="301"/>
      <c r="R1774" s="336"/>
      <c r="S1774" s="301"/>
      <c r="T1774" s="336"/>
    </row>
    <row r="1775" spans="1:20" ht="12" customHeight="1" x14ac:dyDescent="0.25">
      <c r="A1775" s="329" t="s">
        <v>289</v>
      </c>
      <c r="B1775" s="330">
        <v>2</v>
      </c>
      <c r="C1775" s="298">
        <v>46043</v>
      </c>
      <c r="D1775" s="299" t="s">
        <v>301</v>
      </c>
      <c r="E1775" s="331">
        <v>20</v>
      </c>
      <c r="F1775" s="331"/>
      <c r="G1775" s="333">
        <f t="shared" si="37"/>
        <v>2760.7999999999993</v>
      </c>
      <c r="H1775" s="334"/>
      <c r="I1775" s="335"/>
      <c r="J1775" s="336"/>
      <c r="K1775" s="301"/>
      <c r="L1775" s="336"/>
      <c r="M1775" s="301"/>
      <c r="N1775" s="336"/>
      <c r="O1775" s="301"/>
      <c r="P1775" s="336"/>
      <c r="Q1775" s="301"/>
      <c r="R1775" s="336"/>
      <c r="S1775" s="301"/>
      <c r="T1775" s="336"/>
    </row>
    <row r="1776" spans="1:20" ht="12" customHeight="1" x14ac:dyDescent="0.25">
      <c r="A1776" s="329" t="s">
        <v>289</v>
      </c>
      <c r="B1776" s="330">
        <v>8</v>
      </c>
      <c r="C1776" s="298">
        <v>46043</v>
      </c>
      <c r="D1776" s="299" t="s">
        <v>295</v>
      </c>
      <c r="E1776" s="331">
        <v>6.38</v>
      </c>
      <c r="F1776" s="331"/>
      <c r="G1776" s="333">
        <f t="shared" si="37"/>
        <v>2780.7999999999993</v>
      </c>
      <c r="H1776" s="334"/>
      <c r="I1776" s="335"/>
      <c r="J1776" s="336"/>
      <c r="K1776" s="301"/>
      <c r="L1776" s="336"/>
      <c r="M1776" s="301"/>
      <c r="N1776" s="336"/>
      <c r="O1776" s="301"/>
      <c r="P1776" s="336"/>
      <c r="Q1776" s="301"/>
      <c r="R1776" s="336"/>
      <c r="S1776" s="301"/>
      <c r="T1776" s="336"/>
    </row>
    <row r="1777" spans="1:20" ht="12" customHeight="1" x14ac:dyDescent="0.25">
      <c r="A1777" s="329" t="s">
        <v>289</v>
      </c>
      <c r="B1777" s="330">
        <v>2</v>
      </c>
      <c r="C1777" s="298">
        <v>46043</v>
      </c>
      <c r="D1777" s="299" t="s">
        <v>295</v>
      </c>
      <c r="E1777" s="331">
        <v>17.29</v>
      </c>
      <c r="F1777" s="331"/>
      <c r="G1777" s="333">
        <f t="shared" si="37"/>
        <v>2787.1799999999994</v>
      </c>
      <c r="H1777" s="334"/>
      <c r="I1777" s="335"/>
      <c r="J1777" s="336"/>
      <c r="K1777" s="301"/>
      <c r="L1777" s="336"/>
      <c r="M1777" s="301"/>
      <c r="N1777" s="336"/>
      <c r="O1777" s="301"/>
      <c r="P1777" s="336"/>
      <c r="Q1777" s="301"/>
      <c r="R1777" s="336"/>
      <c r="S1777" s="301"/>
      <c r="T1777" s="336"/>
    </row>
    <row r="1778" spans="1:20" ht="12" customHeight="1" x14ac:dyDescent="0.25">
      <c r="A1778" s="329" t="s">
        <v>289</v>
      </c>
      <c r="B1778" s="330">
        <v>2</v>
      </c>
      <c r="C1778" s="298">
        <v>46043</v>
      </c>
      <c r="D1778" s="299" t="s">
        <v>357</v>
      </c>
      <c r="E1778" s="331">
        <v>14.86</v>
      </c>
      <c r="F1778" s="331"/>
      <c r="G1778" s="333">
        <f t="shared" si="37"/>
        <v>2804.4699999999993</v>
      </c>
      <c r="H1778" s="334"/>
      <c r="I1778" s="335"/>
      <c r="J1778" s="336"/>
      <c r="K1778" s="301"/>
      <c r="L1778" s="336"/>
      <c r="M1778" s="301"/>
      <c r="N1778" s="336"/>
      <c r="O1778" s="301"/>
      <c r="P1778" s="336"/>
      <c r="Q1778" s="301"/>
      <c r="R1778" s="336"/>
      <c r="S1778" s="301"/>
      <c r="T1778" s="336"/>
    </row>
    <row r="1779" spans="1:20" ht="12" customHeight="1" x14ac:dyDescent="0.25">
      <c r="A1779" s="329" t="s">
        <v>289</v>
      </c>
      <c r="B1779" s="330">
        <v>2</v>
      </c>
      <c r="C1779" s="298">
        <v>46042</v>
      </c>
      <c r="D1779" s="299" t="s">
        <v>370</v>
      </c>
      <c r="E1779" s="331">
        <v>13.4</v>
      </c>
      <c r="F1779" s="331"/>
      <c r="G1779" s="333">
        <f t="shared" si="37"/>
        <v>2819.3299999999995</v>
      </c>
      <c r="H1779" s="334"/>
      <c r="I1779" s="335"/>
      <c r="J1779" s="336"/>
      <c r="K1779" s="301"/>
      <c r="L1779" s="336"/>
      <c r="M1779" s="301"/>
      <c r="N1779" s="336"/>
      <c r="O1779" s="301"/>
      <c r="P1779" s="336"/>
      <c r="Q1779" s="301"/>
      <c r="R1779" s="336"/>
      <c r="S1779" s="301"/>
      <c r="T1779" s="336"/>
    </row>
    <row r="1780" spans="1:20" ht="12" customHeight="1" x14ac:dyDescent="0.25">
      <c r="A1780" s="329" t="s">
        <v>289</v>
      </c>
      <c r="B1780" s="330">
        <v>2</v>
      </c>
      <c r="C1780" s="298">
        <v>46042</v>
      </c>
      <c r="D1780" s="299" t="s">
        <v>370</v>
      </c>
      <c r="E1780" s="331">
        <v>5.97</v>
      </c>
      <c r="F1780" s="331"/>
      <c r="G1780" s="333">
        <f t="shared" si="37"/>
        <v>2832.7299999999996</v>
      </c>
      <c r="H1780" s="334"/>
      <c r="I1780" s="335"/>
      <c r="J1780" s="336"/>
      <c r="K1780" s="301"/>
      <c r="L1780" s="336"/>
      <c r="M1780" s="301"/>
      <c r="N1780" s="336"/>
      <c r="O1780" s="301"/>
      <c r="P1780" s="336"/>
      <c r="Q1780" s="301"/>
      <c r="R1780" s="336"/>
      <c r="S1780" s="301"/>
      <c r="T1780" s="336"/>
    </row>
    <row r="1781" spans="1:20" ht="12" customHeight="1" x14ac:dyDescent="0.25">
      <c r="A1781" s="329" t="s">
        <v>294</v>
      </c>
      <c r="B1781" s="330">
        <v>22</v>
      </c>
      <c r="C1781" s="298">
        <v>46042</v>
      </c>
      <c r="D1781" s="299" t="s">
        <v>323</v>
      </c>
      <c r="E1781" s="331">
        <v>18.09</v>
      </c>
      <c r="F1781" s="331"/>
      <c r="G1781" s="333">
        <f t="shared" si="37"/>
        <v>2838.6999999999994</v>
      </c>
      <c r="H1781" s="334"/>
      <c r="I1781" s="335"/>
      <c r="J1781" s="336"/>
      <c r="K1781" s="301"/>
      <c r="L1781" s="336"/>
      <c r="M1781" s="301"/>
      <c r="N1781" s="336"/>
      <c r="O1781" s="301"/>
      <c r="P1781" s="336"/>
      <c r="Q1781" s="301"/>
      <c r="R1781" s="336"/>
      <c r="S1781" s="301"/>
      <c r="T1781" s="336"/>
    </row>
    <row r="1782" spans="1:20" ht="12" customHeight="1" x14ac:dyDescent="0.25">
      <c r="A1782" s="329" t="s">
        <v>294</v>
      </c>
      <c r="B1782" s="330">
        <v>17</v>
      </c>
      <c r="C1782" s="298">
        <v>46042</v>
      </c>
      <c r="D1782" s="299" t="s">
        <v>188</v>
      </c>
      <c r="E1782" s="331">
        <v>42.65</v>
      </c>
      <c r="F1782" s="331"/>
      <c r="G1782" s="333">
        <f t="shared" si="37"/>
        <v>2856.7899999999995</v>
      </c>
      <c r="H1782" s="334"/>
      <c r="I1782" s="335"/>
      <c r="J1782" s="336"/>
      <c r="K1782" s="301"/>
      <c r="L1782" s="336"/>
      <c r="M1782" s="301"/>
      <c r="N1782" s="336"/>
      <c r="O1782" s="301"/>
      <c r="P1782" s="336"/>
      <c r="Q1782" s="301"/>
      <c r="R1782" s="336"/>
      <c r="S1782" s="301"/>
      <c r="T1782" s="336"/>
    </row>
    <row r="1783" spans="1:20" ht="12" customHeight="1" x14ac:dyDescent="0.25">
      <c r="A1783" s="329" t="s">
        <v>335</v>
      </c>
      <c r="B1783" s="330" t="s">
        <v>335</v>
      </c>
      <c r="C1783" s="298">
        <v>46042</v>
      </c>
      <c r="D1783" s="299" t="s">
        <v>185</v>
      </c>
      <c r="E1783" s="331">
        <v>130.51</v>
      </c>
      <c r="F1783" s="331"/>
      <c r="G1783" s="333">
        <f t="shared" si="37"/>
        <v>2899.4399999999996</v>
      </c>
      <c r="H1783" s="334"/>
      <c r="I1783" s="335"/>
      <c r="J1783" s="336"/>
      <c r="K1783" s="301"/>
      <c r="L1783" s="336"/>
      <c r="M1783" s="301"/>
      <c r="N1783" s="336"/>
      <c r="O1783" s="301"/>
      <c r="P1783" s="336"/>
      <c r="Q1783" s="301"/>
      <c r="R1783" s="336"/>
      <c r="S1783" s="301"/>
      <c r="T1783" s="336"/>
    </row>
    <row r="1784" spans="1:20" ht="12" customHeight="1" x14ac:dyDescent="0.25">
      <c r="A1784" s="329" t="s">
        <v>294</v>
      </c>
      <c r="B1784" s="330">
        <v>15</v>
      </c>
      <c r="C1784" s="298">
        <v>46042</v>
      </c>
      <c r="D1784" s="299" t="s">
        <v>185</v>
      </c>
      <c r="E1784" s="331">
        <v>132.4</v>
      </c>
      <c r="F1784" s="331"/>
      <c r="G1784" s="333">
        <f t="shared" si="37"/>
        <v>3029.9499999999994</v>
      </c>
      <c r="H1784" s="334"/>
      <c r="I1784" s="335"/>
      <c r="J1784" s="336"/>
      <c r="K1784" s="301"/>
      <c r="L1784" s="336"/>
      <c r="M1784" s="301"/>
      <c r="N1784" s="336"/>
      <c r="O1784" s="301"/>
      <c r="P1784" s="336"/>
      <c r="Q1784" s="301"/>
      <c r="R1784" s="336"/>
      <c r="S1784" s="301"/>
      <c r="T1784" s="336"/>
    </row>
    <row r="1785" spans="1:20" ht="12" customHeight="1" x14ac:dyDescent="0.25">
      <c r="A1785" s="329" t="s">
        <v>294</v>
      </c>
      <c r="B1785" s="330">
        <v>23</v>
      </c>
      <c r="C1785" s="298">
        <v>46042</v>
      </c>
      <c r="D1785" s="299" t="s">
        <v>63</v>
      </c>
      <c r="E1785" s="331">
        <v>529.46</v>
      </c>
      <c r="F1785" s="331"/>
      <c r="G1785" s="333">
        <f t="shared" si="37"/>
        <v>3162.3499999999995</v>
      </c>
      <c r="H1785" s="334"/>
      <c r="I1785" s="335"/>
      <c r="J1785" s="336"/>
      <c r="K1785" s="301"/>
      <c r="L1785" s="336"/>
      <c r="M1785" s="301"/>
      <c r="N1785" s="336"/>
      <c r="O1785" s="301"/>
      <c r="P1785" s="336"/>
      <c r="Q1785" s="301"/>
      <c r="R1785" s="336"/>
      <c r="S1785" s="301"/>
      <c r="T1785" s="336"/>
    </row>
    <row r="1786" spans="1:20" ht="12" customHeight="1" x14ac:dyDescent="0.25">
      <c r="A1786" s="329" t="s">
        <v>289</v>
      </c>
      <c r="B1786" s="330">
        <v>6</v>
      </c>
      <c r="C1786" s="298">
        <v>46042</v>
      </c>
      <c r="D1786" s="299" t="s">
        <v>300</v>
      </c>
      <c r="E1786" s="331">
        <v>51.63</v>
      </c>
      <c r="F1786" s="331"/>
      <c r="G1786" s="333">
        <f t="shared" si="37"/>
        <v>3691.8099999999995</v>
      </c>
      <c r="H1786" s="334"/>
      <c r="I1786" s="335"/>
      <c r="J1786" s="336"/>
      <c r="K1786" s="301"/>
      <c r="L1786" s="336"/>
      <c r="M1786" s="301"/>
      <c r="N1786" s="336"/>
      <c r="O1786" s="301"/>
      <c r="P1786" s="336"/>
      <c r="Q1786" s="301"/>
      <c r="R1786" s="336"/>
      <c r="S1786" s="301"/>
      <c r="T1786" s="336"/>
    </row>
    <row r="1787" spans="1:20" ht="12" customHeight="1" x14ac:dyDescent="0.25">
      <c r="A1787" s="329" t="s">
        <v>289</v>
      </c>
      <c r="B1787" s="330">
        <v>2</v>
      </c>
      <c r="C1787" s="298">
        <v>46042</v>
      </c>
      <c r="D1787" s="299" t="s">
        <v>296</v>
      </c>
      <c r="E1787" s="331">
        <v>11.17</v>
      </c>
      <c r="F1787" s="331"/>
      <c r="G1787" s="333">
        <f t="shared" si="37"/>
        <v>3743.4399999999996</v>
      </c>
      <c r="H1787" s="334"/>
      <c r="I1787" s="335"/>
      <c r="J1787" s="336"/>
      <c r="K1787" s="301"/>
      <c r="L1787" s="336"/>
      <c r="M1787" s="301"/>
      <c r="N1787" s="336"/>
      <c r="O1787" s="301"/>
      <c r="P1787" s="336"/>
      <c r="Q1787" s="301"/>
      <c r="R1787" s="336"/>
      <c r="S1787" s="301"/>
      <c r="T1787" s="336"/>
    </row>
    <row r="1788" spans="1:20" ht="12" customHeight="1" x14ac:dyDescent="0.25">
      <c r="A1788" s="329" t="s">
        <v>289</v>
      </c>
      <c r="B1788" s="330">
        <v>4</v>
      </c>
      <c r="C1788" s="298">
        <v>46042</v>
      </c>
      <c r="D1788" s="299" t="s">
        <v>296</v>
      </c>
      <c r="E1788" s="331">
        <v>57.37</v>
      </c>
      <c r="F1788" s="331"/>
      <c r="G1788" s="333">
        <f t="shared" si="37"/>
        <v>3754.6099999999997</v>
      </c>
      <c r="H1788" s="334"/>
      <c r="I1788" s="335"/>
      <c r="J1788" s="336"/>
      <c r="K1788" s="301"/>
      <c r="L1788" s="336"/>
      <c r="M1788" s="301"/>
      <c r="N1788" s="336"/>
      <c r="O1788" s="301"/>
      <c r="P1788" s="336"/>
      <c r="Q1788" s="301"/>
      <c r="R1788" s="336"/>
      <c r="S1788" s="301"/>
      <c r="T1788" s="336"/>
    </row>
    <row r="1789" spans="1:20" ht="12" customHeight="1" x14ac:dyDescent="0.25">
      <c r="A1789" s="329" t="s">
        <v>294</v>
      </c>
      <c r="B1789" s="330">
        <v>22</v>
      </c>
      <c r="C1789" s="298">
        <v>46042</v>
      </c>
      <c r="D1789" s="299" t="s">
        <v>328</v>
      </c>
      <c r="E1789" s="331">
        <v>7.46</v>
      </c>
      <c r="F1789" s="331"/>
      <c r="G1789" s="333">
        <f t="shared" si="37"/>
        <v>3811.9799999999996</v>
      </c>
      <c r="H1789" s="334"/>
      <c r="I1789" s="335"/>
      <c r="J1789" s="336"/>
      <c r="K1789" s="301"/>
      <c r="L1789" s="336"/>
      <c r="M1789" s="301"/>
      <c r="N1789" s="336"/>
      <c r="O1789" s="301"/>
      <c r="P1789" s="336"/>
      <c r="Q1789" s="301"/>
      <c r="R1789" s="336"/>
      <c r="S1789" s="301"/>
      <c r="T1789" s="336"/>
    </row>
    <row r="1790" spans="1:20" ht="12" customHeight="1" x14ac:dyDescent="0.25">
      <c r="A1790" s="329" t="s">
        <v>289</v>
      </c>
      <c r="B1790" s="330">
        <v>4</v>
      </c>
      <c r="C1790" s="298">
        <v>46042</v>
      </c>
      <c r="D1790" s="299" t="s">
        <v>310</v>
      </c>
      <c r="E1790" s="331">
        <v>28.91</v>
      </c>
      <c r="F1790" s="331"/>
      <c r="G1790" s="333">
        <f t="shared" si="37"/>
        <v>3819.4399999999996</v>
      </c>
      <c r="H1790" s="334"/>
      <c r="I1790" s="335"/>
      <c r="J1790" s="336"/>
      <c r="K1790" s="301"/>
      <c r="L1790" s="336"/>
      <c r="M1790" s="301"/>
      <c r="N1790" s="336"/>
      <c r="O1790" s="301"/>
      <c r="P1790" s="336"/>
      <c r="Q1790" s="301"/>
      <c r="R1790" s="336"/>
      <c r="S1790" s="301"/>
      <c r="T1790" s="336"/>
    </row>
    <row r="1791" spans="1:20" ht="12" customHeight="1" x14ac:dyDescent="0.25">
      <c r="A1791" s="329" t="s">
        <v>289</v>
      </c>
      <c r="B1791" s="330">
        <v>6</v>
      </c>
      <c r="C1791" s="298">
        <v>46040</v>
      </c>
      <c r="D1791" s="299" t="s">
        <v>300</v>
      </c>
      <c r="E1791" s="331">
        <v>31.35</v>
      </c>
      <c r="F1791" s="331"/>
      <c r="G1791" s="333">
        <f t="shared" si="37"/>
        <v>3848.3499999999995</v>
      </c>
      <c r="H1791" s="334"/>
      <c r="I1791" s="335"/>
      <c r="J1791" s="336"/>
      <c r="K1791" s="301"/>
      <c r="L1791" s="336"/>
      <c r="M1791" s="301"/>
      <c r="N1791" s="336"/>
      <c r="O1791" s="301"/>
      <c r="P1791" s="336"/>
      <c r="Q1791" s="301"/>
      <c r="R1791" s="336"/>
      <c r="S1791" s="301"/>
      <c r="T1791" s="336"/>
    </row>
    <row r="1792" spans="1:20" ht="12" customHeight="1" x14ac:dyDescent="0.25">
      <c r="A1792" s="329" t="s">
        <v>289</v>
      </c>
      <c r="B1792" s="330">
        <v>8</v>
      </c>
      <c r="C1792" s="298">
        <v>46040</v>
      </c>
      <c r="D1792" s="299" t="s">
        <v>471</v>
      </c>
      <c r="E1792" s="331">
        <v>124.75</v>
      </c>
      <c r="F1792" s="331"/>
      <c r="G1792" s="333">
        <f t="shared" si="37"/>
        <v>3879.6999999999994</v>
      </c>
      <c r="H1792" s="334"/>
      <c r="I1792" s="335"/>
      <c r="J1792" s="336"/>
      <c r="K1792" s="301"/>
      <c r="L1792" s="336"/>
      <c r="M1792" s="301"/>
      <c r="N1792" s="336"/>
      <c r="O1792" s="301"/>
      <c r="P1792" s="336"/>
      <c r="Q1792" s="301"/>
      <c r="R1792" s="336"/>
      <c r="S1792" s="301"/>
      <c r="T1792" s="336"/>
    </row>
    <row r="1793" spans="1:20" ht="12" customHeight="1" x14ac:dyDescent="0.25">
      <c r="A1793" s="329" t="s">
        <v>289</v>
      </c>
      <c r="B1793" s="330">
        <v>3</v>
      </c>
      <c r="C1793" s="298">
        <v>46040</v>
      </c>
      <c r="D1793" s="299" t="s">
        <v>320</v>
      </c>
      <c r="E1793" s="331">
        <v>11.3</v>
      </c>
      <c r="F1793" s="331"/>
      <c r="G1793" s="333">
        <f t="shared" si="37"/>
        <v>4004.4499999999994</v>
      </c>
      <c r="H1793" s="334"/>
      <c r="I1793" s="335"/>
      <c r="J1793" s="336"/>
      <c r="K1793" s="301"/>
      <c r="L1793" s="336"/>
      <c r="M1793" s="301"/>
      <c r="N1793" s="336"/>
      <c r="O1793" s="301"/>
      <c r="P1793" s="336"/>
      <c r="Q1793" s="301"/>
      <c r="R1793" s="336"/>
      <c r="S1793" s="301"/>
      <c r="T1793" s="336"/>
    </row>
    <row r="1794" spans="1:20" ht="12" customHeight="1" x14ac:dyDescent="0.25">
      <c r="A1794" s="329" t="s">
        <v>294</v>
      </c>
      <c r="B1794" s="330">
        <v>22</v>
      </c>
      <c r="C1794" s="298">
        <v>46040</v>
      </c>
      <c r="D1794" s="299" t="s">
        <v>400</v>
      </c>
      <c r="E1794" s="331">
        <v>13.84</v>
      </c>
      <c r="F1794" s="331"/>
      <c r="G1794" s="333">
        <f t="shared" si="37"/>
        <v>4015.7499999999995</v>
      </c>
      <c r="H1794" s="334"/>
      <c r="I1794" s="335"/>
      <c r="J1794" s="336"/>
      <c r="K1794" s="301"/>
      <c r="L1794" s="336"/>
      <c r="M1794" s="301"/>
      <c r="N1794" s="336"/>
      <c r="O1794" s="301"/>
      <c r="P1794" s="336"/>
      <c r="Q1794" s="301"/>
      <c r="R1794" s="336"/>
      <c r="S1794" s="301"/>
      <c r="T1794" s="336"/>
    </row>
    <row r="1795" spans="1:20" ht="12" customHeight="1" x14ac:dyDescent="0.25">
      <c r="A1795" s="329" t="s">
        <v>289</v>
      </c>
      <c r="B1795" s="330">
        <v>1</v>
      </c>
      <c r="C1795" s="298">
        <v>46040</v>
      </c>
      <c r="D1795" s="299" t="s">
        <v>306</v>
      </c>
      <c r="E1795" s="331">
        <v>92.06</v>
      </c>
      <c r="F1795" s="331"/>
      <c r="G1795" s="333">
        <f t="shared" si="37"/>
        <v>4029.5899999999997</v>
      </c>
      <c r="H1795" s="334"/>
      <c r="I1795" s="335"/>
      <c r="J1795" s="336"/>
      <c r="K1795" s="301"/>
      <c r="L1795" s="336"/>
      <c r="M1795" s="301"/>
      <c r="N1795" s="336"/>
      <c r="O1795" s="301"/>
      <c r="P1795" s="336"/>
      <c r="Q1795" s="301"/>
      <c r="R1795" s="336"/>
      <c r="S1795" s="301"/>
      <c r="T1795" s="336"/>
    </row>
    <row r="1796" spans="1:20" ht="12" customHeight="1" x14ac:dyDescent="0.25">
      <c r="A1796" s="329" t="s">
        <v>289</v>
      </c>
      <c r="B1796" s="330">
        <v>7</v>
      </c>
      <c r="C1796" s="298">
        <v>46040</v>
      </c>
      <c r="D1796" s="299" t="s">
        <v>337</v>
      </c>
      <c r="E1796" s="331">
        <v>78.47</v>
      </c>
      <c r="F1796" s="331"/>
      <c r="G1796" s="333">
        <f t="shared" si="37"/>
        <v>4121.6499999999996</v>
      </c>
      <c r="H1796" s="334"/>
      <c r="I1796" s="335"/>
      <c r="J1796" s="336"/>
      <c r="K1796" s="301"/>
      <c r="L1796" s="336"/>
      <c r="M1796" s="301"/>
      <c r="N1796" s="336"/>
      <c r="O1796" s="301"/>
      <c r="P1796" s="336"/>
      <c r="Q1796" s="301"/>
      <c r="R1796" s="336"/>
      <c r="S1796" s="301"/>
      <c r="T1796" s="336"/>
    </row>
    <row r="1797" spans="1:20" ht="12" customHeight="1" x14ac:dyDescent="0.25">
      <c r="A1797" s="329" t="s">
        <v>289</v>
      </c>
      <c r="B1797" s="330">
        <v>1</v>
      </c>
      <c r="C1797" s="298">
        <v>46040</v>
      </c>
      <c r="D1797" s="299" t="s">
        <v>392</v>
      </c>
      <c r="E1797" s="331">
        <v>28.22</v>
      </c>
      <c r="F1797" s="331"/>
      <c r="G1797" s="333">
        <f t="shared" si="37"/>
        <v>4200.12</v>
      </c>
      <c r="H1797" s="334"/>
      <c r="I1797" s="335"/>
      <c r="J1797" s="336"/>
      <c r="K1797" s="301"/>
      <c r="L1797" s="336"/>
      <c r="M1797" s="301"/>
      <c r="N1797" s="336"/>
      <c r="O1797" s="301"/>
      <c r="P1797" s="336"/>
      <c r="Q1797" s="301"/>
      <c r="R1797" s="336"/>
      <c r="S1797" s="301"/>
      <c r="T1797" s="336"/>
    </row>
    <row r="1798" spans="1:20" ht="12" customHeight="1" x14ac:dyDescent="0.25">
      <c r="A1798" s="329" t="s">
        <v>289</v>
      </c>
      <c r="B1798" s="330">
        <v>2</v>
      </c>
      <c r="C1798" s="298">
        <v>46040</v>
      </c>
      <c r="D1798" s="299" t="s">
        <v>391</v>
      </c>
      <c r="E1798" s="331">
        <v>32.729999999999997</v>
      </c>
      <c r="F1798" s="331"/>
      <c r="G1798" s="333">
        <f t="shared" si="37"/>
        <v>4228.34</v>
      </c>
      <c r="H1798" s="334"/>
      <c r="I1798" s="335"/>
      <c r="J1798" s="336"/>
      <c r="K1798" s="301"/>
      <c r="L1798" s="336"/>
      <c r="M1798" s="301"/>
      <c r="N1798" s="336"/>
      <c r="O1798" s="301"/>
      <c r="P1798" s="336"/>
      <c r="Q1798" s="301"/>
      <c r="R1798" s="336"/>
      <c r="S1798" s="301"/>
      <c r="T1798" s="336"/>
    </row>
    <row r="1799" spans="1:20" ht="12" customHeight="1" x14ac:dyDescent="0.25">
      <c r="A1799" s="329" t="s">
        <v>294</v>
      </c>
      <c r="B1799" s="330">
        <v>42</v>
      </c>
      <c r="C1799" s="298">
        <v>46039</v>
      </c>
      <c r="D1799" s="299" t="s">
        <v>333</v>
      </c>
      <c r="E1799" s="331">
        <v>29.8</v>
      </c>
      <c r="F1799" s="331"/>
      <c r="G1799" s="333">
        <f t="shared" si="37"/>
        <v>4261.07</v>
      </c>
      <c r="H1799" s="334"/>
      <c r="I1799" s="335"/>
      <c r="J1799" s="336"/>
      <c r="K1799" s="301"/>
      <c r="L1799" s="336"/>
      <c r="M1799" s="301"/>
      <c r="N1799" s="336"/>
      <c r="O1799" s="301"/>
      <c r="P1799" s="336"/>
      <c r="Q1799" s="301"/>
      <c r="R1799" s="336"/>
      <c r="S1799" s="301"/>
      <c r="T1799" s="336"/>
    </row>
    <row r="1800" spans="1:20" ht="12" customHeight="1" x14ac:dyDescent="0.25">
      <c r="A1800" s="329" t="s">
        <v>294</v>
      </c>
      <c r="B1800" s="330">
        <v>43</v>
      </c>
      <c r="C1800" s="298">
        <v>46039</v>
      </c>
      <c r="D1800" s="299" t="s">
        <v>333</v>
      </c>
      <c r="E1800" s="331">
        <v>22.35</v>
      </c>
      <c r="F1800" s="331"/>
      <c r="G1800" s="333">
        <f t="shared" si="37"/>
        <v>4290.87</v>
      </c>
      <c r="H1800" s="334"/>
      <c r="I1800" s="335"/>
      <c r="J1800" s="336"/>
      <c r="K1800" s="301"/>
      <c r="L1800" s="336"/>
      <c r="M1800" s="301"/>
      <c r="N1800" s="336"/>
      <c r="O1800" s="301"/>
      <c r="P1800" s="336"/>
      <c r="Q1800" s="301"/>
      <c r="R1800" s="336"/>
      <c r="S1800" s="301"/>
      <c r="T1800" s="336"/>
    </row>
    <row r="1801" spans="1:20" ht="12" customHeight="1" x14ac:dyDescent="0.25">
      <c r="A1801" s="329" t="s">
        <v>289</v>
      </c>
      <c r="B1801" s="330">
        <v>8</v>
      </c>
      <c r="C1801" s="298">
        <v>46039</v>
      </c>
      <c r="D1801" s="299" t="s">
        <v>319</v>
      </c>
      <c r="E1801" s="331">
        <v>36.92</v>
      </c>
      <c r="F1801" s="331"/>
      <c r="G1801" s="333">
        <f t="shared" si="37"/>
        <v>4313.22</v>
      </c>
      <c r="H1801" s="334"/>
      <c r="I1801" s="335"/>
      <c r="J1801" s="336"/>
      <c r="K1801" s="301"/>
      <c r="L1801" s="336"/>
      <c r="M1801" s="301"/>
      <c r="N1801" s="336"/>
      <c r="O1801" s="301"/>
      <c r="P1801" s="336"/>
      <c r="Q1801" s="301"/>
      <c r="R1801" s="336"/>
      <c r="S1801" s="301"/>
      <c r="T1801" s="336"/>
    </row>
    <row r="1802" spans="1:20" ht="12" customHeight="1" x14ac:dyDescent="0.25">
      <c r="A1802" s="329" t="s">
        <v>289</v>
      </c>
      <c r="B1802" s="330">
        <v>1</v>
      </c>
      <c r="C1802" s="298">
        <v>46039</v>
      </c>
      <c r="D1802" s="299" t="s">
        <v>311</v>
      </c>
      <c r="E1802" s="331">
        <v>117.89</v>
      </c>
      <c r="F1802" s="331"/>
      <c r="G1802" s="333">
        <f t="shared" si="37"/>
        <v>4350.1400000000003</v>
      </c>
      <c r="H1802" s="334"/>
      <c r="I1802" s="335"/>
      <c r="J1802" s="336"/>
      <c r="K1802" s="301"/>
      <c r="L1802" s="336"/>
      <c r="M1802" s="301"/>
      <c r="N1802" s="336"/>
      <c r="O1802" s="301"/>
      <c r="P1802" s="336"/>
      <c r="Q1802" s="301"/>
      <c r="R1802" s="336"/>
      <c r="S1802" s="301"/>
      <c r="T1802" s="336"/>
    </row>
    <row r="1803" spans="1:20" ht="12" customHeight="1" x14ac:dyDescent="0.25">
      <c r="A1803" s="329" t="s">
        <v>289</v>
      </c>
      <c r="B1803" s="330">
        <v>1</v>
      </c>
      <c r="C1803" s="298">
        <v>46039</v>
      </c>
      <c r="D1803" s="299" t="s">
        <v>329</v>
      </c>
      <c r="E1803" s="331">
        <v>196.36</v>
      </c>
      <c r="F1803" s="331"/>
      <c r="G1803" s="333">
        <f t="shared" si="37"/>
        <v>4468.0300000000007</v>
      </c>
      <c r="H1803" s="334"/>
      <c r="I1803" s="335"/>
      <c r="J1803" s="336"/>
      <c r="K1803" s="301"/>
      <c r="L1803" s="336"/>
      <c r="M1803" s="301"/>
      <c r="N1803" s="336"/>
      <c r="O1803" s="301"/>
      <c r="P1803" s="336"/>
      <c r="Q1803" s="301"/>
      <c r="R1803" s="336"/>
      <c r="S1803" s="301"/>
      <c r="T1803" s="336"/>
    </row>
    <row r="1804" spans="1:20" ht="12" customHeight="1" x14ac:dyDescent="0.25">
      <c r="A1804" s="329" t="s">
        <v>294</v>
      </c>
      <c r="B1804" s="330">
        <v>21</v>
      </c>
      <c r="C1804" s="298">
        <v>46039</v>
      </c>
      <c r="D1804" s="299" t="s">
        <v>194</v>
      </c>
      <c r="E1804" s="331">
        <v>70.2</v>
      </c>
      <c r="F1804" s="331"/>
      <c r="G1804" s="333">
        <f t="shared" si="37"/>
        <v>4664.3900000000003</v>
      </c>
      <c r="H1804" s="334"/>
      <c r="I1804" s="335"/>
      <c r="J1804" s="336"/>
      <c r="K1804" s="301"/>
      <c r="L1804" s="336"/>
      <c r="M1804" s="301"/>
      <c r="N1804" s="336"/>
      <c r="O1804" s="301"/>
      <c r="P1804" s="336"/>
      <c r="Q1804" s="301"/>
      <c r="R1804" s="336"/>
      <c r="S1804" s="301"/>
      <c r="T1804" s="336"/>
    </row>
    <row r="1805" spans="1:20" ht="12" customHeight="1" x14ac:dyDescent="0.25">
      <c r="A1805" s="329" t="s">
        <v>289</v>
      </c>
      <c r="B1805" s="330">
        <v>2</v>
      </c>
      <c r="C1805" s="298">
        <v>46038</v>
      </c>
      <c r="D1805" s="299" t="s">
        <v>324</v>
      </c>
      <c r="E1805" s="331">
        <v>13.14</v>
      </c>
      <c r="F1805" s="331"/>
      <c r="G1805" s="333">
        <f t="shared" si="37"/>
        <v>4734.59</v>
      </c>
      <c r="H1805" s="334"/>
      <c r="I1805" s="335"/>
      <c r="J1805" s="336"/>
      <c r="K1805" s="301"/>
      <c r="L1805" s="336"/>
      <c r="M1805" s="301"/>
      <c r="N1805" s="336"/>
      <c r="O1805" s="301"/>
      <c r="P1805" s="336"/>
      <c r="Q1805" s="301"/>
      <c r="R1805" s="336"/>
      <c r="S1805" s="301"/>
      <c r="T1805" s="336"/>
    </row>
    <row r="1806" spans="1:20" ht="12" customHeight="1" x14ac:dyDescent="0.25">
      <c r="A1806" s="329" t="s">
        <v>289</v>
      </c>
      <c r="B1806" s="330">
        <v>2</v>
      </c>
      <c r="C1806" s="298">
        <v>46038</v>
      </c>
      <c r="D1806" s="299" t="s">
        <v>296</v>
      </c>
      <c r="E1806" s="331">
        <v>18.489999999999998</v>
      </c>
      <c r="F1806" s="331"/>
      <c r="G1806" s="333">
        <f t="shared" si="37"/>
        <v>4747.7300000000005</v>
      </c>
      <c r="H1806" s="334"/>
      <c r="I1806" s="335"/>
      <c r="J1806" s="336"/>
      <c r="K1806" s="301"/>
      <c r="L1806" s="336"/>
      <c r="M1806" s="301"/>
      <c r="N1806" s="336"/>
      <c r="O1806" s="301"/>
      <c r="P1806" s="336"/>
      <c r="Q1806" s="301"/>
      <c r="R1806" s="336"/>
      <c r="S1806" s="301"/>
      <c r="T1806" s="336"/>
    </row>
    <row r="1807" spans="1:20" ht="12" customHeight="1" x14ac:dyDescent="0.25">
      <c r="A1807" s="329" t="s">
        <v>291</v>
      </c>
      <c r="B1807" s="330">
        <v>41</v>
      </c>
      <c r="C1807" s="298">
        <v>46038</v>
      </c>
      <c r="D1807" s="299" t="s">
        <v>472</v>
      </c>
      <c r="E1807" s="331"/>
      <c r="F1807" s="331">
        <v>800</v>
      </c>
      <c r="G1807" s="333">
        <f t="shared" si="37"/>
        <v>4766.22</v>
      </c>
      <c r="H1807" s="334" t="s">
        <v>298</v>
      </c>
      <c r="I1807" s="335"/>
      <c r="J1807" s="336"/>
      <c r="K1807" s="301"/>
      <c r="L1807" s="336"/>
      <c r="M1807" s="301"/>
      <c r="N1807" s="336"/>
      <c r="O1807" s="301"/>
      <c r="P1807" s="336"/>
      <c r="Q1807" s="301"/>
      <c r="R1807" s="336"/>
      <c r="S1807" s="301"/>
      <c r="T1807" s="336"/>
    </row>
    <row r="1808" spans="1:20" ht="12" customHeight="1" x14ac:dyDescent="0.25">
      <c r="A1808" s="329" t="s">
        <v>294</v>
      </c>
      <c r="B1808" s="330">
        <v>18</v>
      </c>
      <c r="C1808" s="298">
        <v>46038</v>
      </c>
      <c r="D1808" s="299" t="s">
        <v>360</v>
      </c>
      <c r="E1808" s="331">
        <v>400</v>
      </c>
      <c r="F1808" s="331"/>
      <c r="G1808" s="333">
        <f t="shared" si="37"/>
        <v>3966.2200000000003</v>
      </c>
      <c r="H1808" s="334"/>
      <c r="I1808" s="335"/>
      <c r="J1808" s="336"/>
      <c r="K1808" s="301"/>
      <c r="L1808" s="336"/>
      <c r="M1808" s="301"/>
      <c r="N1808" s="336"/>
      <c r="O1808" s="301"/>
      <c r="P1808" s="336"/>
      <c r="Q1808" s="301"/>
      <c r="R1808" s="336"/>
      <c r="S1808" s="301"/>
      <c r="T1808" s="336"/>
    </row>
    <row r="1809" spans="1:20" ht="12" customHeight="1" x14ac:dyDescent="0.25">
      <c r="A1809" s="329" t="s">
        <v>294</v>
      </c>
      <c r="B1809" s="330">
        <v>19</v>
      </c>
      <c r="C1809" s="298">
        <v>46038</v>
      </c>
      <c r="D1809" s="299" t="s">
        <v>191</v>
      </c>
      <c r="E1809" s="331">
        <v>200</v>
      </c>
      <c r="F1809" s="331"/>
      <c r="G1809" s="333">
        <f t="shared" si="37"/>
        <v>4366.22</v>
      </c>
      <c r="H1809" s="334"/>
      <c r="I1809" s="335"/>
      <c r="J1809" s="336"/>
      <c r="K1809" s="301"/>
      <c r="L1809" s="336"/>
      <c r="M1809" s="301"/>
      <c r="N1809" s="336"/>
      <c r="O1809" s="301"/>
      <c r="P1809" s="336"/>
      <c r="Q1809" s="301"/>
      <c r="R1809" s="336"/>
      <c r="S1809" s="301"/>
      <c r="T1809" s="336"/>
    </row>
    <row r="1810" spans="1:20" ht="12" customHeight="1" x14ac:dyDescent="0.25">
      <c r="A1810" s="329" t="s">
        <v>294</v>
      </c>
      <c r="B1810" s="330">
        <v>11</v>
      </c>
      <c r="C1810" s="298">
        <v>46038</v>
      </c>
      <c r="D1810" s="299" t="s">
        <v>178</v>
      </c>
      <c r="E1810" s="331">
        <v>267.95999999999998</v>
      </c>
      <c r="F1810" s="331"/>
      <c r="G1810" s="333">
        <f t="shared" si="37"/>
        <v>4566.22</v>
      </c>
      <c r="H1810" s="334"/>
      <c r="I1810" s="335"/>
      <c r="J1810" s="336"/>
      <c r="K1810" s="301"/>
      <c r="L1810" s="336"/>
      <c r="M1810" s="301"/>
      <c r="N1810" s="336"/>
      <c r="O1810" s="301"/>
      <c r="P1810" s="336"/>
      <c r="Q1810" s="301"/>
      <c r="R1810" s="336"/>
      <c r="S1810" s="301"/>
      <c r="T1810" s="336"/>
    </row>
    <row r="1811" spans="1:20" ht="12" customHeight="1" x14ac:dyDescent="0.25">
      <c r="A1811" s="329" t="s">
        <v>289</v>
      </c>
      <c r="B1811" s="330">
        <v>8</v>
      </c>
      <c r="C1811" s="298">
        <v>46037</v>
      </c>
      <c r="D1811" s="299" t="s">
        <v>356</v>
      </c>
      <c r="E1811" s="331">
        <v>59.95</v>
      </c>
      <c r="F1811" s="331"/>
      <c r="G1811" s="333">
        <f t="shared" si="37"/>
        <v>4834.18</v>
      </c>
      <c r="H1811" s="334"/>
      <c r="I1811" s="335"/>
      <c r="J1811" s="336"/>
      <c r="K1811" s="301"/>
      <c r="L1811" s="336"/>
      <c r="M1811" s="301"/>
      <c r="N1811" s="336"/>
      <c r="O1811" s="301"/>
      <c r="P1811" s="336"/>
      <c r="Q1811" s="301"/>
      <c r="R1811" s="336"/>
      <c r="S1811" s="301"/>
      <c r="T1811" s="336"/>
    </row>
    <row r="1812" spans="1:20" ht="12" customHeight="1" x14ac:dyDescent="0.25">
      <c r="A1812" s="329" t="s">
        <v>289</v>
      </c>
      <c r="B1812" s="330">
        <v>2</v>
      </c>
      <c r="C1812" s="298">
        <v>46037</v>
      </c>
      <c r="D1812" s="299" t="s">
        <v>356</v>
      </c>
      <c r="E1812" s="331">
        <v>59.96</v>
      </c>
      <c r="F1812" s="331"/>
      <c r="G1812" s="333">
        <f t="shared" si="37"/>
        <v>4894.13</v>
      </c>
      <c r="H1812" s="334"/>
      <c r="I1812" s="335"/>
      <c r="J1812" s="336"/>
      <c r="K1812" s="301"/>
      <c r="L1812" s="336"/>
      <c r="M1812" s="301"/>
      <c r="N1812" s="336"/>
      <c r="O1812" s="301"/>
      <c r="P1812" s="336"/>
      <c r="Q1812" s="301"/>
      <c r="R1812" s="336"/>
      <c r="S1812" s="301"/>
      <c r="T1812" s="336"/>
    </row>
    <row r="1813" spans="1:20" ht="12" customHeight="1" x14ac:dyDescent="0.25">
      <c r="A1813" s="329" t="s">
        <v>289</v>
      </c>
      <c r="B1813" s="330">
        <v>8</v>
      </c>
      <c r="C1813" s="298">
        <v>46037</v>
      </c>
      <c r="D1813" s="299" t="s">
        <v>319</v>
      </c>
      <c r="E1813" s="331">
        <v>12.43</v>
      </c>
      <c r="F1813" s="331"/>
      <c r="G1813" s="333">
        <f t="shared" si="37"/>
        <v>4954.09</v>
      </c>
      <c r="H1813" s="334"/>
      <c r="I1813" s="335"/>
      <c r="J1813" s="336"/>
      <c r="K1813" s="301"/>
      <c r="L1813" s="336"/>
      <c r="M1813" s="301"/>
      <c r="N1813" s="336"/>
      <c r="O1813" s="301"/>
      <c r="P1813" s="336"/>
      <c r="Q1813" s="301"/>
      <c r="R1813" s="336"/>
      <c r="S1813" s="301"/>
      <c r="T1813" s="336"/>
    </row>
    <row r="1814" spans="1:20" ht="12" customHeight="1" x14ac:dyDescent="0.25">
      <c r="A1814" s="329" t="s">
        <v>289</v>
      </c>
      <c r="B1814" s="330">
        <v>2</v>
      </c>
      <c r="C1814" s="298">
        <v>46037</v>
      </c>
      <c r="D1814" s="299" t="s">
        <v>296</v>
      </c>
      <c r="E1814" s="331">
        <v>11.07</v>
      </c>
      <c r="F1814" s="331"/>
      <c r="G1814" s="333">
        <f t="shared" si="37"/>
        <v>4966.5200000000004</v>
      </c>
      <c r="H1814" s="334"/>
      <c r="I1814" s="335"/>
      <c r="J1814" s="336"/>
      <c r="K1814" s="301"/>
      <c r="L1814" s="336"/>
      <c r="M1814" s="301"/>
      <c r="N1814" s="336"/>
      <c r="O1814" s="301"/>
      <c r="P1814" s="336"/>
      <c r="Q1814" s="301"/>
      <c r="R1814" s="336"/>
      <c r="S1814" s="301"/>
      <c r="T1814" s="336"/>
    </row>
    <row r="1815" spans="1:20" ht="12" customHeight="1" x14ac:dyDescent="0.25">
      <c r="A1815" s="329" t="s">
        <v>289</v>
      </c>
      <c r="B1815" s="330">
        <v>4</v>
      </c>
      <c r="C1815" s="298">
        <v>46037</v>
      </c>
      <c r="D1815" s="299" t="s">
        <v>296</v>
      </c>
      <c r="E1815" s="331">
        <v>52.3</v>
      </c>
      <c r="F1815" s="331"/>
      <c r="G1815" s="333">
        <f t="shared" si="37"/>
        <v>4977.59</v>
      </c>
      <c r="H1815" s="334"/>
      <c r="I1815" s="335"/>
      <c r="J1815" s="336"/>
      <c r="K1815" s="301"/>
      <c r="L1815" s="336"/>
      <c r="M1815" s="301"/>
      <c r="N1815" s="336"/>
      <c r="O1815" s="301"/>
      <c r="P1815" s="336"/>
      <c r="Q1815" s="301"/>
      <c r="R1815" s="336"/>
      <c r="S1815" s="301"/>
      <c r="T1815" s="336"/>
    </row>
    <row r="1816" spans="1:20" ht="12" customHeight="1" x14ac:dyDescent="0.25">
      <c r="A1816" s="329" t="s">
        <v>289</v>
      </c>
      <c r="B1816" s="330">
        <v>6</v>
      </c>
      <c r="C1816" s="298">
        <v>46037</v>
      </c>
      <c r="D1816" s="299" t="s">
        <v>435</v>
      </c>
      <c r="E1816" s="331">
        <v>50</v>
      </c>
      <c r="F1816" s="331"/>
      <c r="G1816" s="333">
        <f t="shared" si="37"/>
        <v>5029.8900000000003</v>
      </c>
      <c r="H1816" s="334"/>
      <c r="I1816" s="335"/>
      <c r="J1816" s="336"/>
      <c r="K1816" s="301"/>
      <c r="L1816" s="336"/>
      <c r="M1816" s="301"/>
      <c r="N1816" s="336"/>
      <c r="O1816" s="301"/>
      <c r="P1816" s="336"/>
      <c r="Q1816" s="301"/>
      <c r="R1816" s="336"/>
      <c r="S1816" s="301"/>
      <c r="T1816" s="336"/>
    </row>
    <row r="1817" spans="1:20" ht="12" customHeight="1" x14ac:dyDescent="0.25">
      <c r="A1817" s="329" t="s">
        <v>291</v>
      </c>
      <c r="B1817" s="330">
        <v>38</v>
      </c>
      <c r="C1817" s="298">
        <v>46037</v>
      </c>
      <c r="D1817" s="299" t="s">
        <v>293</v>
      </c>
      <c r="E1817" s="331"/>
      <c r="F1817" s="331">
        <v>4365.67</v>
      </c>
      <c r="G1817" s="333">
        <f t="shared" si="37"/>
        <v>5079.8900000000003</v>
      </c>
      <c r="H1817" s="334"/>
      <c r="I1817" s="335"/>
      <c r="J1817" s="336"/>
      <c r="K1817" s="301"/>
      <c r="L1817" s="336"/>
      <c r="M1817" s="301"/>
      <c r="N1817" s="336"/>
      <c r="O1817" s="301"/>
      <c r="P1817" s="336"/>
      <c r="Q1817" s="301"/>
      <c r="R1817" s="336"/>
      <c r="S1817" s="301"/>
      <c r="T1817" s="336"/>
    </row>
    <row r="1818" spans="1:20" ht="12" customHeight="1" x14ac:dyDescent="0.25">
      <c r="A1818" s="329" t="s">
        <v>289</v>
      </c>
      <c r="B1818" s="330">
        <v>4</v>
      </c>
      <c r="C1818" s="298">
        <v>46036</v>
      </c>
      <c r="D1818" s="299" t="s">
        <v>295</v>
      </c>
      <c r="E1818" s="331">
        <v>30.91</v>
      </c>
      <c r="F1818" s="331"/>
      <c r="G1818" s="333">
        <f t="shared" si="37"/>
        <v>714.22</v>
      </c>
      <c r="H1818" s="334"/>
      <c r="I1818" s="335"/>
      <c r="J1818" s="336"/>
      <c r="K1818" s="301"/>
      <c r="L1818" s="336"/>
      <c r="M1818" s="301"/>
      <c r="N1818" s="336"/>
      <c r="O1818" s="301"/>
      <c r="P1818" s="336"/>
      <c r="Q1818" s="301"/>
      <c r="R1818" s="336"/>
      <c r="S1818" s="301"/>
      <c r="T1818" s="336"/>
    </row>
    <row r="1819" spans="1:20" ht="12" customHeight="1" x14ac:dyDescent="0.25">
      <c r="A1819" s="329" t="s">
        <v>289</v>
      </c>
      <c r="B1819" s="330">
        <v>3</v>
      </c>
      <c r="C1819" s="298">
        <v>46036</v>
      </c>
      <c r="D1819" s="299" t="s">
        <v>347</v>
      </c>
      <c r="E1819" s="331">
        <v>8.67</v>
      </c>
      <c r="F1819" s="331"/>
      <c r="G1819" s="333">
        <f t="shared" si="37"/>
        <v>745.13</v>
      </c>
      <c r="H1819" s="334"/>
      <c r="I1819" s="335"/>
      <c r="J1819" s="336"/>
      <c r="K1819" s="301"/>
      <c r="L1819" s="336"/>
      <c r="M1819" s="301"/>
      <c r="N1819" s="336"/>
      <c r="O1819" s="301"/>
      <c r="P1819" s="336"/>
      <c r="Q1819" s="301"/>
      <c r="R1819" s="336"/>
      <c r="S1819" s="301"/>
      <c r="T1819" s="336"/>
    </row>
    <row r="1820" spans="1:20" ht="12" customHeight="1" x14ac:dyDescent="0.25">
      <c r="A1820" s="329" t="s">
        <v>289</v>
      </c>
      <c r="B1820" s="330">
        <v>3</v>
      </c>
      <c r="C1820" s="298">
        <v>46035</v>
      </c>
      <c r="D1820" s="299" t="s">
        <v>350</v>
      </c>
      <c r="E1820" s="331">
        <v>25.01</v>
      </c>
      <c r="F1820" s="331"/>
      <c r="G1820" s="333">
        <f t="shared" si="37"/>
        <v>753.8</v>
      </c>
      <c r="H1820" s="334"/>
      <c r="I1820" s="335"/>
      <c r="J1820" s="336"/>
      <c r="K1820" s="301"/>
      <c r="L1820" s="336"/>
      <c r="M1820" s="301"/>
      <c r="N1820" s="336"/>
      <c r="O1820" s="301"/>
      <c r="P1820" s="336"/>
      <c r="Q1820" s="301"/>
      <c r="R1820" s="336"/>
      <c r="S1820" s="301"/>
      <c r="T1820" s="336"/>
    </row>
    <row r="1821" spans="1:20" ht="12" customHeight="1" x14ac:dyDescent="0.25">
      <c r="A1821" s="329" t="s">
        <v>289</v>
      </c>
      <c r="B1821" s="330">
        <v>6</v>
      </c>
      <c r="C1821" s="298">
        <v>46035</v>
      </c>
      <c r="D1821" s="299" t="s">
        <v>411</v>
      </c>
      <c r="E1821" s="331">
        <v>-5.9</v>
      </c>
      <c r="F1821" s="331"/>
      <c r="G1821" s="333">
        <f t="shared" si="37"/>
        <v>778.81</v>
      </c>
      <c r="H1821" s="334"/>
      <c r="I1821" s="335"/>
      <c r="J1821" s="336"/>
      <c r="K1821" s="301"/>
      <c r="L1821" s="336"/>
      <c r="M1821" s="301"/>
      <c r="N1821" s="336"/>
      <c r="O1821" s="301"/>
      <c r="P1821" s="336"/>
      <c r="Q1821" s="301"/>
      <c r="R1821" s="336"/>
      <c r="S1821" s="301"/>
      <c r="T1821" s="336"/>
    </row>
    <row r="1822" spans="1:20" ht="12" customHeight="1" x14ac:dyDescent="0.25">
      <c r="A1822" s="329" t="s">
        <v>289</v>
      </c>
      <c r="B1822" s="330">
        <v>6</v>
      </c>
      <c r="C1822" s="298">
        <v>46035</v>
      </c>
      <c r="D1822" s="299" t="s">
        <v>445</v>
      </c>
      <c r="E1822" s="331">
        <v>-0.03</v>
      </c>
      <c r="F1822" s="331"/>
      <c r="G1822" s="333">
        <f t="shared" si="37"/>
        <v>772.91</v>
      </c>
      <c r="H1822" s="334"/>
      <c r="I1822" s="335"/>
      <c r="J1822" s="336"/>
      <c r="K1822" s="301"/>
      <c r="L1822" s="336"/>
      <c r="M1822" s="301"/>
      <c r="N1822" s="336"/>
      <c r="O1822" s="301"/>
      <c r="P1822" s="336"/>
      <c r="Q1822" s="301"/>
      <c r="R1822" s="336"/>
      <c r="S1822" s="301"/>
      <c r="T1822" s="336"/>
    </row>
    <row r="1823" spans="1:20" ht="12" customHeight="1" x14ac:dyDescent="0.25">
      <c r="A1823" s="329" t="s">
        <v>294</v>
      </c>
      <c r="B1823" s="330">
        <v>43</v>
      </c>
      <c r="C1823" s="298">
        <v>46035</v>
      </c>
      <c r="D1823" s="299" t="s">
        <v>201</v>
      </c>
      <c r="E1823" s="331">
        <v>44.18</v>
      </c>
      <c r="F1823" s="331"/>
      <c r="G1823" s="333">
        <f t="shared" si="37"/>
        <v>772.88</v>
      </c>
      <c r="H1823" s="334"/>
      <c r="I1823" s="335"/>
      <c r="J1823" s="336"/>
      <c r="K1823" s="301"/>
      <c r="L1823" s="336"/>
      <c r="M1823" s="301"/>
      <c r="N1823" s="336"/>
      <c r="O1823" s="301"/>
      <c r="P1823" s="336"/>
      <c r="Q1823" s="301"/>
      <c r="R1823" s="336"/>
      <c r="S1823" s="301"/>
      <c r="T1823" s="336"/>
    </row>
    <row r="1824" spans="1:20" ht="12" customHeight="1" x14ac:dyDescent="0.25">
      <c r="A1824" s="329" t="s">
        <v>294</v>
      </c>
      <c r="B1824" s="330">
        <v>42</v>
      </c>
      <c r="C1824" s="298">
        <v>46035</v>
      </c>
      <c r="D1824" s="299" t="s">
        <v>200</v>
      </c>
      <c r="E1824" s="331">
        <v>51.19</v>
      </c>
      <c r="F1824" s="331"/>
      <c r="G1824" s="333">
        <f t="shared" si="37"/>
        <v>817.06</v>
      </c>
      <c r="H1824" s="334"/>
      <c r="I1824" s="335"/>
      <c r="J1824" s="336"/>
      <c r="K1824" s="301"/>
      <c r="L1824" s="336"/>
      <c r="M1824" s="301"/>
      <c r="N1824" s="336"/>
      <c r="O1824" s="301"/>
      <c r="P1824" s="336"/>
      <c r="Q1824" s="301"/>
      <c r="R1824" s="336"/>
      <c r="S1824" s="301"/>
      <c r="T1824" s="336"/>
    </row>
    <row r="1825" spans="1:20" ht="12" customHeight="1" x14ac:dyDescent="0.25">
      <c r="A1825" s="329" t="s">
        <v>289</v>
      </c>
      <c r="B1825" s="330">
        <v>4</v>
      </c>
      <c r="C1825" s="298">
        <v>46035</v>
      </c>
      <c r="D1825" s="299" t="s">
        <v>295</v>
      </c>
      <c r="E1825" s="331">
        <v>28.15</v>
      </c>
      <c r="F1825" s="331"/>
      <c r="G1825" s="333">
        <f t="shared" si="37"/>
        <v>868.25</v>
      </c>
      <c r="H1825" s="334"/>
      <c r="I1825" s="335"/>
      <c r="J1825" s="336"/>
      <c r="K1825" s="301"/>
      <c r="L1825" s="336"/>
      <c r="M1825" s="301"/>
      <c r="N1825" s="336"/>
      <c r="O1825" s="301"/>
      <c r="P1825" s="336"/>
      <c r="Q1825" s="301"/>
      <c r="R1825" s="336"/>
      <c r="S1825" s="301"/>
      <c r="T1825" s="336"/>
    </row>
    <row r="1826" spans="1:20" ht="12" customHeight="1" x14ac:dyDescent="0.25">
      <c r="A1826" s="329" t="s">
        <v>289</v>
      </c>
      <c r="B1826" s="330">
        <v>3</v>
      </c>
      <c r="C1826" s="298">
        <v>46035</v>
      </c>
      <c r="D1826" s="299" t="s">
        <v>296</v>
      </c>
      <c r="E1826" s="331">
        <v>20.85</v>
      </c>
      <c r="F1826" s="331"/>
      <c r="G1826" s="333">
        <f t="shared" si="37"/>
        <v>896.4</v>
      </c>
      <c r="H1826" s="334"/>
      <c r="I1826" s="335"/>
      <c r="J1826" s="336"/>
      <c r="K1826" s="301"/>
      <c r="L1826" s="336"/>
      <c r="M1826" s="301"/>
      <c r="N1826" s="336"/>
      <c r="O1826" s="301"/>
      <c r="P1826" s="336"/>
      <c r="Q1826" s="301"/>
      <c r="R1826" s="336"/>
      <c r="S1826" s="301"/>
      <c r="T1826" s="336"/>
    </row>
    <row r="1827" spans="1:20" ht="12" customHeight="1" x14ac:dyDescent="0.25">
      <c r="A1827" s="329" t="s">
        <v>289</v>
      </c>
      <c r="B1827" s="330">
        <v>1</v>
      </c>
      <c r="C1827" s="298">
        <v>46034</v>
      </c>
      <c r="D1827" s="299" t="s">
        <v>306</v>
      </c>
      <c r="E1827" s="331">
        <v>145.81</v>
      </c>
      <c r="F1827" s="331"/>
      <c r="G1827" s="333">
        <f t="shared" si="37"/>
        <v>917.25</v>
      </c>
      <c r="H1827" s="334"/>
      <c r="I1827" s="335"/>
      <c r="J1827" s="336"/>
      <c r="K1827" s="301"/>
      <c r="L1827" s="336"/>
      <c r="M1827" s="301"/>
      <c r="N1827" s="336"/>
      <c r="O1827" s="301"/>
      <c r="P1827" s="336"/>
      <c r="Q1827" s="301"/>
      <c r="R1827" s="336"/>
      <c r="S1827" s="301"/>
      <c r="T1827" s="336"/>
    </row>
    <row r="1828" spans="1:20" ht="12" customHeight="1" x14ac:dyDescent="0.25">
      <c r="A1828" s="329" t="s">
        <v>289</v>
      </c>
      <c r="B1828" s="330">
        <v>2</v>
      </c>
      <c r="C1828" s="298">
        <v>46034</v>
      </c>
      <c r="D1828" s="299" t="s">
        <v>423</v>
      </c>
      <c r="E1828" s="331">
        <v>25.22</v>
      </c>
      <c r="F1828" s="331"/>
      <c r="G1828" s="333">
        <f t="shared" si="37"/>
        <v>1063.06</v>
      </c>
      <c r="H1828" s="334"/>
      <c r="I1828" s="335"/>
      <c r="J1828" s="336"/>
      <c r="K1828" s="301"/>
      <c r="L1828" s="336"/>
      <c r="M1828" s="301"/>
      <c r="N1828" s="336"/>
      <c r="O1828" s="301"/>
      <c r="P1828" s="336"/>
      <c r="Q1828" s="301"/>
      <c r="R1828" s="336"/>
      <c r="S1828" s="301"/>
      <c r="T1828" s="336"/>
    </row>
    <row r="1829" spans="1:20" ht="12" customHeight="1" x14ac:dyDescent="0.25">
      <c r="A1829" s="329" t="s">
        <v>289</v>
      </c>
      <c r="B1829" s="330">
        <v>2</v>
      </c>
      <c r="C1829" s="298">
        <v>46033</v>
      </c>
      <c r="D1829" s="299" t="s">
        <v>326</v>
      </c>
      <c r="E1829" s="331">
        <v>49.38</v>
      </c>
      <c r="F1829" s="331"/>
      <c r="G1829" s="333">
        <f t="shared" si="37"/>
        <v>1088.28</v>
      </c>
      <c r="H1829" s="334"/>
      <c r="I1829" s="335"/>
      <c r="J1829" s="336"/>
      <c r="K1829" s="301"/>
      <c r="L1829" s="336"/>
      <c r="M1829" s="301"/>
      <c r="N1829" s="336"/>
      <c r="O1829" s="301"/>
      <c r="P1829" s="336"/>
      <c r="Q1829" s="301"/>
      <c r="R1829" s="336"/>
      <c r="S1829" s="301"/>
      <c r="T1829" s="336"/>
    </row>
    <row r="1830" spans="1:20" ht="12" customHeight="1" x14ac:dyDescent="0.25">
      <c r="A1830" s="329" t="s">
        <v>294</v>
      </c>
      <c r="B1830" s="330">
        <v>22</v>
      </c>
      <c r="C1830" s="298">
        <v>46033</v>
      </c>
      <c r="D1830" s="299" t="s">
        <v>351</v>
      </c>
      <c r="E1830" s="331">
        <v>19.16</v>
      </c>
      <c r="F1830" s="331"/>
      <c r="G1830" s="333">
        <f t="shared" si="37"/>
        <v>1137.6600000000001</v>
      </c>
      <c r="H1830" s="334"/>
      <c r="I1830" s="335"/>
      <c r="J1830" s="336"/>
      <c r="K1830" s="301"/>
      <c r="L1830" s="336"/>
      <c r="M1830" s="301"/>
      <c r="N1830" s="336"/>
      <c r="O1830" s="301"/>
      <c r="P1830" s="336"/>
      <c r="Q1830" s="301"/>
      <c r="R1830" s="336"/>
      <c r="S1830" s="301"/>
      <c r="T1830" s="336"/>
    </row>
    <row r="1831" spans="1:20" ht="12" customHeight="1" x14ac:dyDescent="0.25">
      <c r="A1831" s="329" t="s">
        <v>289</v>
      </c>
      <c r="B1831" s="330">
        <v>6</v>
      </c>
      <c r="C1831" s="298">
        <v>46033</v>
      </c>
      <c r="D1831" s="299" t="s">
        <v>312</v>
      </c>
      <c r="E1831" s="331">
        <v>39.86</v>
      </c>
      <c r="F1831" s="331"/>
      <c r="G1831" s="333">
        <f t="shared" si="37"/>
        <v>1156.8200000000002</v>
      </c>
      <c r="H1831" s="334"/>
      <c r="I1831" s="335"/>
      <c r="J1831" s="336"/>
      <c r="K1831" s="301"/>
      <c r="L1831" s="336"/>
      <c r="M1831" s="301"/>
      <c r="N1831" s="336"/>
      <c r="O1831" s="301"/>
      <c r="P1831" s="336"/>
      <c r="Q1831" s="301"/>
      <c r="R1831" s="336"/>
      <c r="S1831" s="301"/>
      <c r="T1831" s="336"/>
    </row>
    <row r="1832" spans="1:20" ht="12" customHeight="1" x14ac:dyDescent="0.25">
      <c r="A1832" s="329" t="s">
        <v>289</v>
      </c>
      <c r="B1832" s="330">
        <v>7</v>
      </c>
      <c r="C1832" s="298">
        <v>46033</v>
      </c>
      <c r="D1832" s="299" t="s">
        <v>443</v>
      </c>
      <c r="E1832" s="331">
        <v>165.05</v>
      </c>
      <c r="F1832" s="331"/>
      <c r="G1832" s="333">
        <f t="shared" si="37"/>
        <v>1196.68</v>
      </c>
      <c r="H1832" s="334"/>
      <c r="I1832" s="335"/>
      <c r="J1832" s="336"/>
      <c r="K1832" s="301"/>
      <c r="L1832" s="336"/>
      <c r="M1832" s="301"/>
      <c r="N1832" s="336"/>
      <c r="O1832" s="301"/>
      <c r="P1832" s="336"/>
      <c r="Q1832" s="301"/>
      <c r="R1832" s="336"/>
      <c r="S1832" s="301"/>
      <c r="T1832" s="336"/>
    </row>
    <row r="1833" spans="1:20" ht="12" customHeight="1" x14ac:dyDescent="0.25">
      <c r="A1833" s="329" t="s">
        <v>294</v>
      </c>
      <c r="B1833" s="330">
        <v>24</v>
      </c>
      <c r="C1833" s="298">
        <v>46032</v>
      </c>
      <c r="D1833" s="299" t="s">
        <v>858</v>
      </c>
      <c r="E1833" s="331">
        <v>83.42</v>
      </c>
      <c r="F1833" s="331"/>
      <c r="G1833" s="333">
        <f t="shared" si="37"/>
        <v>1361.73</v>
      </c>
      <c r="H1833" s="334"/>
      <c r="I1833" s="335"/>
      <c r="J1833" s="336"/>
      <c r="K1833" s="301"/>
      <c r="L1833" s="336"/>
      <c r="M1833" s="301"/>
      <c r="N1833" s="336"/>
      <c r="O1833" s="301"/>
      <c r="P1833" s="336"/>
      <c r="Q1833" s="301"/>
      <c r="R1833" s="336"/>
      <c r="S1833" s="301"/>
      <c r="T1833" s="336"/>
    </row>
    <row r="1834" spans="1:20" ht="12" customHeight="1" x14ac:dyDescent="0.25">
      <c r="A1834" s="329" t="s">
        <v>289</v>
      </c>
      <c r="B1834" s="330">
        <v>4</v>
      </c>
      <c r="C1834" s="298">
        <v>46032</v>
      </c>
      <c r="D1834" s="299" t="s">
        <v>296</v>
      </c>
      <c r="E1834" s="331">
        <v>30.4</v>
      </c>
      <c r="F1834" s="331"/>
      <c r="G1834" s="333">
        <f t="shared" si="37"/>
        <v>1445.15</v>
      </c>
      <c r="H1834" s="334"/>
      <c r="I1834" s="335"/>
      <c r="J1834" s="336"/>
      <c r="K1834" s="301"/>
      <c r="L1834" s="336"/>
      <c r="M1834" s="301"/>
      <c r="N1834" s="336"/>
      <c r="O1834" s="301"/>
      <c r="P1834" s="336"/>
      <c r="Q1834" s="301"/>
      <c r="R1834" s="336"/>
      <c r="S1834" s="301"/>
      <c r="T1834" s="336"/>
    </row>
    <row r="1835" spans="1:20" ht="12" customHeight="1" x14ac:dyDescent="0.25">
      <c r="A1835" s="329" t="s">
        <v>289</v>
      </c>
      <c r="B1835" s="330">
        <v>2</v>
      </c>
      <c r="C1835" s="298">
        <v>46032</v>
      </c>
      <c r="D1835" s="299" t="s">
        <v>296</v>
      </c>
      <c r="E1835" s="331">
        <v>13.83</v>
      </c>
      <c r="F1835" s="331"/>
      <c r="G1835" s="333">
        <f t="shared" si="37"/>
        <v>1475.5500000000002</v>
      </c>
      <c r="H1835" s="334"/>
      <c r="I1835" s="335"/>
      <c r="J1835" s="336"/>
      <c r="K1835" s="301"/>
      <c r="L1835" s="336"/>
      <c r="M1835" s="301"/>
      <c r="N1835" s="336"/>
      <c r="O1835" s="301"/>
      <c r="P1835" s="336"/>
      <c r="Q1835" s="301"/>
      <c r="R1835" s="336"/>
      <c r="S1835" s="301"/>
      <c r="T1835" s="336"/>
    </row>
    <row r="1836" spans="1:20" ht="12" customHeight="1" x14ac:dyDescent="0.25">
      <c r="A1836" s="329" t="s">
        <v>289</v>
      </c>
      <c r="B1836" s="330">
        <v>2</v>
      </c>
      <c r="C1836" s="298">
        <v>46032</v>
      </c>
      <c r="D1836" s="299" t="s">
        <v>471</v>
      </c>
      <c r="E1836" s="331">
        <v>100</v>
      </c>
      <c r="F1836" s="331"/>
      <c r="G1836" s="333">
        <f t="shared" si="37"/>
        <v>1489.38</v>
      </c>
      <c r="H1836" s="334"/>
      <c r="I1836" s="335"/>
      <c r="J1836" s="336"/>
      <c r="K1836" s="301"/>
      <c r="L1836" s="336"/>
      <c r="M1836" s="301"/>
      <c r="N1836" s="336"/>
      <c r="O1836" s="301"/>
      <c r="P1836" s="336"/>
      <c r="Q1836" s="301"/>
      <c r="R1836" s="336"/>
      <c r="S1836" s="301"/>
      <c r="T1836" s="336"/>
    </row>
    <row r="1837" spans="1:20" ht="12" customHeight="1" x14ac:dyDescent="0.25">
      <c r="A1837" s="329" t="s">
        <v>289</v>
      </c>
      <c r="B1837" s="330">
        <v>1</v>
      </c>
      <c r="C1837" s="298">
        <v>46032</v>
      </c>
      <c r="D1837" s="299" t="s">
        <v>304</v>
      </c>
      <c r="E1837" s="331">
        <v>55.68</v>
      </c>
      <c r="F1837" s="331"/>
      <c r="G1837" s="333">
        <f t="shared" si="37"/>
        <v>1589.38</v>
      </c>
      <c r="H1837" s="334"/>
      <c r="I1837" s="335"/>
      <c r="J1837" s="336"/>
      <c r="K1837" s="301"/>
      <c r="L1837" s="336"/>
      <c r="M1837" s="301"/>
      <c r="N1837" s="336"/>
      <c r="O1837" s="301"/>
      <c r="P1837" s="336"/>
      <c r="Q1837" s="301"/>
      <c r="R1837" s="336"/>
      <c r="S1837" s="301"/>
      <c r="T1837" s="336"/>
    </row>
    <row r="1838" spans="1:20" ht="12" customHeight="1" x14ac:dyDescent="0.25">
      <c r="A1838" s="329" t="s">
        <v>289</v>
      </c>
      <c r="B1838" s="330">
        <v>2</v>
      </c>
      <c r="C1838" s="298">
        <v>46031</v>
      </c>
      <c r="D1838" s="299" t="s">
        <v>357</v>
      </c>
      <c r="E1838" s="331">
        <v>9.4700000000000006</v>
      </c>
      <c r="F1838" s="331"/>
      <c r="G1838" s="333">
        <f t="shared" si="37"/>
        <v>1645.0600000000002</v>
      </c>
      <c r="H1838" s="334"/>
      <c r="I1838" s="335"/>
      <c r="J1838" s="336"/>
      <c r="K1838" s="301"/>
      <c r="L1838" s="336"/>
      <c r="M1838" s="301"/>
      <c r="N1838" s="336"/>
      <c r="O1838" s="301"/>
      <c r="P1838" s="336"/>
      <c r="Q1838" s="301"/>
      <c r="R1838" s="336"/>
      <c r="S1838" s="301"/>
      <c r="T1838" s="336"/>
    </row>
    <row r="1839" spans="1:20" ht="12" customHeight="1" x14ac:dyDescent="0.25">
      <c r="A1839" s="329" t="s">
        <v>289</v>
      </c>
      <c r="B1839" s="330">
        <v>5</v>
      </c>
      <c r="C1839" s="298">
        <v>46031</v>
      </c>
      <c r="D1839" s="299" t="s">
        <v>473</v>
      </c>
      <c r="E1839" s="331">
        <v>50</v>
      </c>
      <c r="F1839" s="331"/>
      <c r="G1839" s="333">
        <f t="shared" si="37"/>
        <v>1654.5300000000002</v>
      </c>
      <c r="H1839" s="334"/>
      <c r="I1839" s="335"/>
      <c r="J1839" s="336"/>
      <c r="K1839" s="301"/>
      <c r="L1839" s="336"/>
      <c r="M1839" s="301"/>
      <c r="N1839" s="336"/>
      <c r="O1839" s="301"/>
      <c r="P1839" s="336"/>
      <c r="Q1839" s="301"/>
      <c r="R1839" s="336"/>
      <c r="S1839" s="301"/>
      <c r="T1839" s="336"/>
    </row>
    <row r="1840" spans="1:20" ht="12" customHeight="1" x14ac:dyDescent="0.25">
      <c r="A1840" s="329" t="s">
        <v>289</v>
      </c>
      <c r="B1840" s="330">
        <v>8</v>
      </c>
      <c r="C1840" s="298">
        <v>46030</v>
      </c>
      <c r="D1840" s="299" t="s">
        <v>474</v>
      </c>
      <c r="E1840" s="331">
        <v>32.619999999999997</v>
      </c>
      <c r="F1840" s="331"/>
      <c r="G1840" s="333">
        <f t="shared" si="37"/>
        <v>1704.5300000000002</v>
      </c>
      <c r="H1840" s="334"/>
      <c r="I1840" s="335"/>
      <c r="J1840" s="336"/>
      <c r="K1840" s="301"/>
      <c r="L1840" s="336"/>
      <c r="M1840" s="301"/>
      <c r="N1840" s="336"/>
      <c r="O1840" s="301"/>
      <c r="P1840" s="336"/>
      <c r="Q1840" s="301"/>
      <c r="R1840" s="336"/>
      <c r="S1840" s="301"/>
      <c r="T1840" s="336"/>
    </row>
    <row r="1841" spans="1:20" ht="12" customHeight="1" x14ac:dyDescent="0.25">
      <c r="A1841" s="329" t="s">
        <v>291</v>
      </c>
      <c r="B1841" s="330">
        <v>39</v>
      </c>
      <c r="C1841" s="298">
        <v>46030</v>
      </c>
      <c r="D1841" s="299" t="s">
        <v>292</v>
      </c>
      <c r="E1841" s="331"/>
      <c r="F1841" s="331">
        <v>2729.22</v>
      </c>
      <c r="G1841" s="333">
        <f t="shared" si="37"/>
        <v>1737.15</v>
      </c>
      <c r="H1841" s="334"/>
      <c r="I1841" s="335"/>
      <c r="J1841" s="336"/>
      <c r="K1841" s="301"/>
      <c r="L1841" s="336"/>
      <c r="M1841" s="301"/>
      <c r="N1841" s="336"/>
      <c r="O1841" s="301"/>
      <c r="P1841" s="336"/>
      <c r="Q1841" s="301"/>
      <c r="R1841" s="336"/>
      <c r="S1841" s="301"/>
      <c r="T1841" s="336"/>
    </row>
    <row r="1842" spans="1:20" ht="12" customHeight="1" x14ac:dyDescent="0.25">
      <c r="A1842" s="329" t="s">
        <v>289</v>
      </c>
      <c r="B1842" s="330">
        <v>2</v>
      </c>
      <c r="C1842" s="298">
        <v>46030</v>
      </c>
      <c r="D1842" s="299" t="s">
        <v>296</v>
      </c>
      <c r="E1842" s="331">
        <v>6.37</v>
      </c>
      <c r="F1842" s="331"/>
      <c r="G1842" s="333">
        <f t="shared" si="37"/>
        <v>-992.06999999999971</v>
      </c>
      <c r="H1842" s="334"/>
      <c r="I1842" s="335"/>
      <c r="J1842" s="336"/>
      <c r="K1842" s="301"/>
      <c r="L1842" s="336"/>
      <c r="M1842" s="301"/>
      <c r="N1842" s="336"/>
      <c r="O1842" s="301"/>
      <c r="P1842" s="336"/>
      <c r="Q1842" s="301"/>
      <c r="R1842" s="336"/>
      <c r="S1842" s="301"/>
      <c r="T1842" s="336"/>
    </row>
    <row r="1843" spans="1:20" ht="12" customHeight="1" x14ac:dyDescent="0.25">
      <c r="A1843" s="329" t="s">
        <v>289</v>
      </c>
      <c r="B1843" s="330">
        <v>4</v>
      </c>
      <c r="C1843" s="298">
        <v>46030</v>
      </c>
      <c r="D1843" s="299" t="s">
        <v>296</v>
      </c>
      <c r="E1843" s="331">
        <v>32.119999999999997</v>
      </c>
      <c r="F1843" s="331"/>
      <c r="G1843" s="333">
        <f t="shared" si="37"/>
        <v>-985.6999999999997</v>
      </c>
      <c r="H1843" s="334"/>
      <c r="I1843" s="335"/>
      <c r="J1843" s="336"/>
      <c r="K1843" s="301"/>
      <c r="L1843" s="336"/>
      <c r="M1843" s="301"/>
      <c r="N1843" s="336"/>
      <c r="O1843" s="301"/>
      <c r="P1843" s="336"/>
      <c r="Q1843" s="301"/>
      <c r="R1843" s="336"/>
      <c r="S1843" s="301"/>
      <c r="T1843" s="336"/>
    </row>
    <row r="1844" spans="1:20" ht="12" customHeight="1" x14ac:dyDescent="0.25">
      <c r="A1844" s="329" t="s">
        <v>289</v>
      </c>
      <c r="B1844" s="330">
        <v>2</v>
      </c>
      <c r="C1844" s="298">
        <v>46030</v>
      </c>
      <c r="D1844" s="299" t="s">
        <v>357</v>
      </c>
      <c r="E1844" s="331">
        <v>9.4700000000000006</v>
      </c>
      <c r="F1844" s="331"/>
      <c r="G1844" s="333">
        <f t="shared" si="37"/>
        <v>-953.5799999999997</v>
      </c>
      <c r="H1844" s="334"/>
      <c r="I1844" s="335"/>
      <c r="J1844" s="336"/>
      <c r="K1844" s="301"/>
      <c r="L1844" s="336"/>
      <c r="M1844" s="301"/>
      <c r="N1844" s="336"/>
      <c r="O1844" s="301"/>
      <c r="P1844" s="336"/>
      <c r="Q1844" s="301"/>
      <c r="R1844" s="336"/>
      <c r="S1844" s="301"/>
      <c r="T1844" s="336"/>
    </row>
    <row r="1845" spans="1:20" ht="12" customHeight="1" x14ac:dyDescent="0.25">
      <c r="A1845" s="329" t="s">
        <v>289</v>
      </c>
      <c r="B1845" s="330">
        <v>2</v>
      </c>
      <c r="C1845" s="298">
        <v>46030</v>
      </c>
      <c r="D1845" s="299" t="s">
        <v>385</v>
      </c>
      <c r="E1845" s="331">
        <v>21.18</v>
      </c>
      <c r="F1845" s="331"/>
      <c r="G1845" s="333">
        <f t="shared" si="37"/>
        <v>-944.10999999999967</v>
      </c>
      <c r="H1845" s="334"/>
      <c r="I1845" s="335"/>
      <c r="J1845" s="336"/>
      <c r="K1845" s="301"/>
      <c r="L1845" s="336"/>
      <c r="M1845" s="301"/>
      <c r="N1845" s="336"/>
      <c r="O1845" s="301"/>
      <c r="P1845" s="336"/>
      <c r="Q1845" s="301"/>
      <c r="R1845" s="336"/>
      <c r="S1845" s="301"/>
      <c r="T1845" s="336"/>
    </row>
    <row r="1846" spans="1:20" ht="12" customHeight="1" x14ac:dyDescent="0.25">
      <c r="A1846" s="329" t="s">
        <v>335</v>
      </c>
      <c r="B1846" s="330" t="s">
        <v>335</v>
      </c>
      <c r="C1846" s="298">
        <v>46029</v>
      </c>
      <c r="D1846" s="299" t="s">
        <v>182</v>
      </c>
      <c r="E1846" s="331">
        <v>52.66</v>
      </c>
      <c r="F1846" s="331"/>
      <c r="G1846" s="333">
        <f t="shared" si="37"/>
        <v>-922.92999999999972</v>
      </c>
      <c r="H1846" s="334"/>
      <c r="I1846" s="335"/>
      <c r="J1846" s="336"/>
      <c r="K1846" s="301"/>
      <c r="L1846" s="336"/>
      <c r="M1846" s="301"/>
      <c r="N1846" s="336"/>
      <c r="O1846" s="301"/>
      <c r="P1846" s="336"/>
      <c r="Q1846" s="301"/>
      <c r="R1846" s="336"/>
      <c r="S1846" s="301"/>
      <c r="T1846" s="336"/>
    </row>
    <row r="1847" spans="1:20" ht="12" customHeight="1" x14ac:dyDescent="0.25">
      <c r="A1847" s="329" t="s">
        <v>294</v>
      </c>
      <c r="B1847" s="330">
        <v>13</v>
      </c>
      <c r="C1847" s="298">
        <v>46029</v>
      </c>
      <c r="D1847" s="299" t="s">
        <v>182</v>
      </c>
      <c r="E1847" s="331">
        <v>167.42</v>
      </c>
      <c r="F1847" s="331"/>
      <c r="G1847" s="333">
        <f t="shared" si="37"/>
        <v>-870.26999999999975</v>
      </c>
      <c r="H1847" s="334"/>
      <c r="I1847" s="335"/>
      <c r="J1847" s="336"/>
      <c r="K1847" s="301"/>
      <c r="L1847" s="336"/>
      <c r="M1847" s="301"/>
      <c r="N1847" s="336"/>
      <c r="O1847" s="301"/>
      <c r="P1847" s="336"/>
      <c r="Q1847" s="301"/>
      <c r="R1847" s="336"/>
      <c r="S1847" s="301"/>
      <c r="T1847" s="336"/>
    </row>
    <row r="1848" spans="1:20" ht="12" customHeight="1" x14ac:dyDescent="0.25">
      <c r="A1848" s="329" t="s">
        <v>289</v>
      </c>
      <c r="B1848" s="330">
        <v>4</v>
      </c>
      <c r="C1848" s="298">
        <v>46029</v>
      </c>
      <c r="D1848" s="299" t="s">
        <v>296</v>
      </c>
      <c r="E1848" s="331">
        <v>30.81</v>
      </c>
      <c r="F1848" s="331"/>
      <c r="G1848" s="333">
        <f t="shared" si="37"/>
        <v>-702.8499999999998</v>
      </c>
      <c r="H1848" s="334"/>
      <c r="I1848" s="335"/>
      <c r="J1848" s="336"/>
      <c r="K1848" s="301"/>
      <c r="L1848" s="336"/>
      <c r="M1848" s="301"/>
      <c r="N1848" s="336"/>
      <c r="O1848" s="301"/>
      <c r="P1848" s="336"/>
      <c r="Q1848" s="301"/>
      <c r="R1848" s="336"/>
      <c r="S1848" s="301"/>
      <c r="T1848" s="336"/>
    </row>
    <row r="1849" spans="1:20" ht="12" customHeight="1" x14ac:dyDescent="0.25">
      <c r="A1849" s="329" t="s">
        <v>289</v>
      </c>
      <c r="B1849" s="330">
        <v>2</v>
      </c>
      <c r="C1849" s="298">
        <v>46029</v>
      </c>
      <c r="D1849" s="299" t="s">
        <v>357</v>
      </c>
      <c r="E1849" s="331">
        <v>9.4700000000000006</v>
      </c>
      <c r="F1849" s="331"/>
      <c r="G1849" s="333">
        <f t="shared" si="37"/>
        <v>-672.03999999999985</v>
      </c>
      <c r="H1849" s="334"/>
      <c r="I1849" s="335"/>
      <c r="J1849" s="336"/>
      <c r="K1849" s="301"/>
      <c r="L1849" s="336"/>
      <c r="M1849" s="301"/>
      <c r="N1849" s="336"/>
      <c r="O1849" s="301"/>
      <c r="P1849" s="336"/>
      <c r="Q1849" s="301"/>
      <c r="R1849" s="336"/>
      <c r="S1849" s="301"/>
      <c r="T1849" s="336"/>
    </row>
    <row r="1850" spans="1:20" ht="12" customHeight="1" x14ac:dyDescent="0.25">
      <c r="A1850" s="329" t="s">
        <v>294</v>
      </c>
      <c r="B1850" s="330">
        <v>22</v>
      </c>
      <c r="C1850" s="298">
        <v>46029</v>
      </c>
      <c r="D1850" s="299" t="s">
        <v>475</v>
      </c>
      <c r="E1850" s="331">
        <v>148.04</v>
      </c>
      <c r="F1850" s="331"/>
      <c r="G1850" s="333">
        <f t="shared" si="37"/>
        <v>-662.56999999999982</v>
      </c>
      <c r="H1850" s="334"/>
      <c r="I1850" s="335"/>
      <c r="J1850" s="336"/>
      <c r="K1850" s="301"/>
      <c r="L1850" s="336"/>
      <c r="M1850" s="301"/>
      <c r="N1850" s="336"/>
      <c r="O1850" s="301"/>
      <c r="P1850" s="336"/>
      <c r="Q1850" s="301"/>
      <c r="R1850" s="336"/>
      <c r="S1850" s="301"/>
      <c r="T1850" s="336"/>
    </row>
    <row r="1851" spans="1:20" ht="12" customHeight="1" x14ac:dyDescent="0.25">
      <c r="A1851" s="329" t="s">
        <v>294</v>
      </c>
      <c r="B1851" s="330">
        <v>14</v>
      </c>
      <c r="C1851" s="298">
        <v>46028</v>
      </c>
      <c r="D1851" s="299" t="s">
        <v>365</v>
      </c>
      <c r="E1851" s="331">
        <v>66.67</v>
      </c>
      <c r="F1851" s="331"/>
      <c r="G1851" s="333">
        <f t="shared" si="37"/>
        <v>-514.52999999999986</v>
      </c>
      <c r="H1851" s="334"/>
      <c r="I1851" s="335"/>
      <c r="J1851" s="336"/>
      <c r="K1851" s="301"/>
      <c r="L1851" s="336"/>
      <c r="M1851" s="301"/>
      <c r="N1851" s="336"/>
      <c r="O1851" s="301"/>
      <c r="P1851" s="336"/>
      <c r="Q1851" s="301"/>
      <c r="R1851" s="336"/>
      <c r="S1851" s="301"/>
      <c r="T1851" s="336"/>
    </row>
    <row r="1852" spans="1:20" ht="12" customHeight="1" x14ac:dyDescent="0.25">
      <c r="A1852" s="329" t="s">
        <v>289</v>
      </c>
      <c r="B1852" s="330">
        <v>3</v>
      </c>
      <c r="C1852" s="298">
        <v>46028</v>
      </c>
      <c r="D1852" s="299" t="s">
        <v>296</v>
      </c>
      <c r="E1852" s="331">
        <v>5.7</v>
      </c>
      <c r="F1852" s="331"/>
      <c r="G1852" s="333">
        <f t="shared" si="37"/>
        <v>-447.8599999999999</v>
      </c>
      <c r="H1852" s="334"/>
      <c r="I1852" s="335"/>
      <c r="J1852" s="336"/>
      <c r="K1852" s="301"/>
      <c r="L1852" s="336"/>
      <c r="M1852" s="301"/>
      <c r="N1852" s="336"/>
      <c r="O1852" s="301"/>
      <c r="P1852" s="336"/>
      <c r="Q1852" s="301"/>
      <c r="R1852" s="336"/>
      <c r="S1852" s="301"/>
      <c r="T1852" s="336"/>
    </row>
    <row r="1853" spans="1:20" ht="12" customHeight="1" x14ac:dyDescent="0.25">
      <c r="A1853" s="329" t="s">
        <v>294</v>
      </c>
      <c r="B1853" s="330">
        <v>21</v>
      </c>
      <c r="C1853" s="298">
        <v>46028</v>
      </c>
      <c r="D1853" s="299" t="s">
        <v>194</v>
      </c>
      <c r="E1853" s="331">
        <v>30.59</v>
      </c>
      <c r="F1853" s="331"/>
      <c r="G1853" s="333">
        <f t="shared" si="37"/>
        <v>-442.15999999999991</v>
      </c>
      <c r="H1853" s="334"/>
      <c r="I1853" s="335"/>
      <c r="J1853" s="336"/>
      <c r="K1853" s="301"/>
      <c r="L1853" s="336"/>
      <c r="M1853" s="301"/>
      <c r="N1853" s="336"/>
      <c r="O1853" s="301"/>
      <c r="P1853" s="336"/>
      <c r="Q1853" s="301"/>
      <c r="R1853" s="336"/>
      <c r="S1853" s="301"/>
      <c r="T1853" s="336"/>
    </row>
    <row r="1854" spans="1:20" ht="12" customHeight="1" x14ac:dyDescent="0.25">
      <c r="A1854" s="329" t="s">
        <v>294</v>
      </c>
      <c r="B1854" s="330">
        <v>17</v>
      </c>
      <c r="C1854" s="298">
        <v>46027</v>
      </c>
      <c r="D1854" s="299" t="s">
        <v>369</v>
      </c>
      <c r="E1854" s="331">
        <v>133.91999999999999</v>
      </c>
      <c r="F1854" s="331"/>
      <c r="G1854" s="333">
        <f t="shared" si="37"/>
        <v>-411.56999999999994</v>
      </c>
      <c r="H1854" s="334"/>
      <c r="I1854" s="335"/>
      <c r="J1854" s="336"/>
      <c r="K1854" s="301"/>
      <c r="L1854" s="336"/>
      <c r="M1854" s="301"/>
      <c r="N1854" s="336"/>
      <c r="O1854" s="301"/>
      <c r="P1854" s="336"/>
      <c r="Q1854" s="301"/>
      <c r="R1854" s="336"/>
      <c r="S1854" s="301"/>
      <c r="T1854" s="336"/>
    </row>
    <row r="1855" spans="1:20" ht="12" customHeight="1" x14ac:dyDescent="0.25">
      <c r="A1855" s="329" t="s">
        <v>294</v>
      </c>
      <c r="B1855" s="330">
        <v>17</v>
      </c>
      <c r="C1855" s="298">
        <v>46027</v>
      </c>
      <c r="D1855" s="299" t="s">
        <v>369</v>
      </c>
      <c r="E1855" s="331">
        <v>62</v>
      </c>
      <c r="F1855" s="331"/>
      <c r="G1855" s="333">
        <f t="shared" si="37"/>
        <v>-277.64999999999992</v>
      </c>
      <c r="H1855" s="334"/>
      <c r="I1855" s="335"/>
      <c r="J1855" s="336"/>
      <c r="K1855" s="301"/>
      <c r="L1855" s="336"/>
      <c r="M1855" s="301"/>
      <c r="N1855" s="336"/>
      <c r="O1855" s="301"/>
      <c r="P1855" s="336"/>
      <c r="Q1855" s="301"/>
      <c r="R1855" s="336"/>
      <c r="S1855" s="301"/>
      <c r="T1855" s="336"/>
    </row>
    <row r="1856" spans="1:20" ht="12" customHeight="1" x14ac:dyDescent="0.25">
      <c r="A1856" s="329" t="s">
        <v>289</v>
      </c>
      <c r="B1856" s="330">
        <v>6</v>
      </c>
      <c r="C1856" s="298">
        <v>46027</v>
      </c>
      <c r="D1856" s="299" t="s">
        <v>300</v>
      </c>
      <c r="E1856" s="331">
        <v>10.64</v>
      </c>
      <c r="F1856" s="331"/>
      <c r="G1856" s="333">
        <f t="shared" si="37"/>
        <v>-215.64999999999992</v>
      </c>
      <c r="H1856" s="334"/>
      <c r="I1856" s="335"/>
      <c r="J1856" s="336"/>
      <c r="K1856" s="301"/>
      <c r="L1856" s="336"/>
      <c r="M1856" s="301"/>
      <c r="N1856" s="336"/>
      <c r="O1856" s="301"/>
      <c r="P1856" s="336"/>
      <c r="Q1856" s="301"/>
      <c r="R1856" s="336"/>
      <c r="S1856" s="301"/>
      <c r="T1856" s="336"/>
    </row>
    <row r="1857" spans="1:20" ht="12" customHeight="1" x14ac:dyDescent="0.25">
      <c r="A1857" s="329" t="s">
        <v>289</v>
      </c>
      <c r="B1857" s="330">
        <v>8</v>
      </c>
      <c r="C1857" s="298">
        <v>46027</v>
      </c>
      <c r="D1857" s="299" t="s">
        <v>319</v>
      </c>
      <c r="E1857" s="331">
        <v>17.440000000000001</v>
      </c>
      <c r="F1857" s="331"/>
      <c r="G1857" s="333">
        <f t="shared" si="37"/>
        <v>-205.00999999999991</v>
      </c>
      <c r="H1857" s="334"/>
      <c r="I1857" s="335"/>
      <c r="J1857" s="336"/>
      <c r="K1857" s="301"/>
      <c r="L1857" s="336"/>
      <c r="M1857" s="301"/>
      <c r="N1857" s="336"/>
      <c r="O1857" s="301"/>
      <c r="P1857" s="336"/>
      <c r="Q1857" s="301"/>
      <c r="R1857" s="336"/>
      <c r="S1857" s="301"/>
      <c r="T1857" s="336"/>
    </row>
    <row r="1858" spans="1:20" ht="12" customHeight="1" x14ac:dyDescent="0.25">
      <c r="A1858" s="329" t="s">
        <v>289</v>
      </c>
      <c r="B1858" s="330">
        <v>1</v>
      </c>
      <c r="C1858" s="298">
        <v>46027</v>
      </c>
      <c r="D1858" s="299" t="s">
        <v>306</v>
      </c>
      <c r="E1858" s="331">
        <v>216.19</v>
      </c>
      <c r="F1858" s="331"/>
      <c r="G1858" s="333">
        <f t="shared" si="37"/>
        <v>-187.56999999999991</v>
      </c>
      <c r="H1858" s="334"/>
      <c r="I1858" s="335"/>
      <c r="J1858" s="336"/>
      <c r="K1858" s="301"/>
      <c r="L1858" s="336"/>
      <c r="M1858" s="301"/>
      <c r="N1858" s="336"/>
      <c r="O1858" s="301"/>
      <c r="P1858" s="336"/>
      <c r="Q1858" s="301"/>
      <c r="R1858" s="336"/>
      <c r="S1858" s="301"/>
      <c r="T1858" s="336"/>
    </row>
    <row r="1859" spans="1:20" ht="12" customHeight="1" x14ac:dyDescent="0.25">
      <c r="A1859" s="329" t="s">
        <v>289</v>
      </c>
      <c r="B1859" s="330">
        <v>2</v>
      </c>
      <c r="C1859" s="298">
        <v>46027</v>
      </c>
      <c r="D1859" s="299" t="s">
        <v>476</v>
      </c>
      <c r="E1859" s="331">
        <v>70</v>
      </c>
      <c r="F1859" s="331"/>
      <c r="G1859" s="333">
        <f t="shared" si="37"/>
        <v>28.62000000000009</v>
      </c>
      <c r="H1859" s="334"/>
      <c r="I1859" s="335"/>
      <c r="J1859" s="336"/>
      <c r="K1859" s="301"/>
      <c r="L1859" s="336"/>
      <c r="M1859" s="301"/>
      <c r="N1859" s="336"/>
      <c r="O1859" s="301"/>
      <c r="P1859" s="336"/>
      <c r="Q1859" s="301"/>
      <c r="R1859" s="336"/>
      <c r="S1859" s="301"/>
      <c r="T1859" s="336"/>
    </row>
    <row r="1860" spans="1:20" ht="12" customHeight="1" x14ac:dyDescent="0.25">
      <c r="A1860" s="329" t="s">
        <v>289</v>
      </c>
      <c r="B1860" s="330">
        <v>2</v>
      </c>
      <c r="C1860" s="298">
        <v>46027</v>
      </c>
      <c r="D1860" s="299" t="s">
        <v>357</v>
      </c>
      <c r="E1860" s="331">
        <v>14.05</v>
      </c>
      <c r="F1860" s="331"/>
      <c r="G1860" s="333">
        <f t="shared" si="37"/>
        <v>98.62000000000009</v>
      </c>
      <c r="H1860" s="334"/>
      <c r="I1860" s="335"/>
      <c r="J1860" s="336"/>
      <c r="K1860" s="301"/>
      <c r="L1860" s="336"/>
      <c r="M1860" s="301"/>
      <c r="N1860" s="336"/>
      <c r="O1860" s="301"/>
      <c r="P1860" s="336"/>
      <c r="Q1860" s="301"/>
      <c r="R1860" s="336"/>
      <c r="S1860" s="301"/>
      <c r="T1860" s="336"/>
    </row>
    <row r="1861" spans="1:20" ht="12" customHeight="1" x14ac:dyDescent="0.25">
      <c r="A1861" s="329" t="s">
        <v>294</v>
      </c>
      <c r="B1861" s="330">
        <v>14</v>
      </c>
      <c r="C1861" s="298">
        <v>46027</v>
      </c>
      <c r="D1861" s="299" t="s">
        <v>366</v>
      </c>
      <c r="E1861" s="331">
        <v>68.739999999999995</v>
      </c>
      <c r="F1861" s="331"/>
      <c r="G1861" s="333">
        <f t="shared" si="37"/>
        <v>112.67000000000009</v>
      </c>
      <c r="H1861" s="334"/>
      <c r="I1861" s="335"/>
      <c r="J1861" s="336"/>
      <c r="K1861" s="301"/>
      <c r="L1861" s="336"/>
      <c r="M1861" s="301"/>
      <c r="N1861" s="336"/>
      <c r="O1861" s="301"/>
      <c r="P1861" s="336"/>
      <c r="Q1861" s="301"/>
      <c r="R1861" s="336"/>
      <c r="S1861" s="301"/>
      <c r="T1861" s="336"/>
    </row>
    <row r="1862" spans="1:20" ht="12" customHeight="1" x14ac:dyDescent="0.25">
      <c r="A1862" s="329" t="s">
        <v>289</v>
      </c>
      <c r="B1862" s="330">
        <v>6</v>
      </c>
      <c r="C1862" s="298">
        <v>46027</v>
      </c>
      <c r="D1862" s="299" t="s">
        <v>477</v>
      </c>
      <c r="E1862" s="331">
        <v>120</v>
      </c>
      <c r="F1862" s="331"/>
      <c r="G1862" s="333">
        <f t="shared" si="37"/>
        <v>181.41000000000008</v>
      </c>
      <c r="H1862" s="334"/>
      <c r="I1862" s="335"/>
      <c r="J1862" s="336"/>
      <c r="K1862" s="301"/>
      <c r="L1862" s="336"/>
      <c r="M1862" s="301"/>
      <c r="N1862" s="336"/>
      <c r="O1862" s="301"/>
      <c r="P1862" s="336"/>
      <c r="Q1862" s="301"/>
      <c r="R1862" s="336"/>
      <c r="S1862" s="301"/>
      <c r="T1862" s="336"/>
    </row>
    <row r="1863" spans="1:20" ht="12" customHeight="1" x14ac:dyDescent="0.25">
      <c r="A1863" s="329" t="s">
        <v>294</v>
      </c>
      <c r="B1863" s="330">
        <v>9</v>
      </c>
      <c r="C1863" s="298">
        <v>46027</v>
      </c>
      <c r="D1863" s="299" t="s">
        <v>58</v>
      </c>
      <c r="E1863" s="331">
        <v>1281.53</v>
      </c>
      <c r="F1863" s="331"/>
      <c r="G1863" s="333">
        <f t="shared" si="37"/>
        <v>301.41000000000008</v>
      </c>
      <c r="H1863" s="334"/>
      <c r="I1863" s="335"/>
      <c r="J1863" s="336"/>
      <c r="K1863" s="301"/>
      <c r="L1863" s="336"/>
      <c r="M1863" s="301"/>
      <c r="N1863" s="336"/>
      <c r="O1863" s="301"/>
      <c r="P1863" s="336"/>
      <c r="Q1863" s="301"/>
      <c r="R1863" s="336"/>
      <c r="S1863" s="301"/>
      <c r="T1863" s="336"/>
    </row>
    <row r="1864" spans="1:20" ht="12" customHeight="1" x14ac:dyDescent="0.25">
      <c r="A1864" s="329" t="s">
        <v>289</v>
      </c>
      <c r="B1864" s="330">
        <v>7</v>
      </c>
      <c r="C1864" s="298">
        <v>46026</v>
      </c>
      <c r="D1864" s="299" t="s">
        <v>337</v>
      </c>
      <c r="E1864" s="331">
        <v>18.260000000000002</v>
      </c>
      <c r="F1864" s="331"/>
      <c r="G1864" s="333">
        <f t="shared" si="37"/>
        <v>1582.94</v>
      </c>
      <c r="H1864" s="334"/>
      <c r="I1864" s="335"/>
      <c r="J1864" s="336"/>
      <c r="K1864" s="301"/>
      <c r="L1864" s="336"/>
      <c r="M1864" s="301"/>
      <c r="N1864" s="336"/>
      <c r="O1864" s="301"/>
      <c r="P1864" s="336"/>
      <c r="Q1864" s="301"/>
      <c r="R1864" s="336"/>
      <c r="S1864" s="301"/>
      <c r="T1864" s="336"/>
    </row>
    <row r="1865" spans="1:20" ht="12" customHeight="1" x14ac:dyDescent="0.25">
      <c r="A1865" s="329" t="s">
        <v>287</v>
      </c>
      <c r="B1865" s="330" t="s">
        <v>287</v>
      </c>
      <c r="C1865" s="298">
        <v>46026</v>
      </c>
      <c r="D1865" s="299" t="s">
        <v>300</v>
      </c>
      <c r="E1865" s="331">
        <v>114.91</v>
      </c>
      <c r="F1865" s="331">
        <v>114.91</v>
      </c>
      <c r="G1865" s="333">
        <f t="shared" si="37"/>
        <v>1601.2</v>
      </c>
      <c r="H1865" s="334"/>
      <c r="I1865" s="335"/>
      <c r="J1865" s="336"/>
      <c r="K1865" s="301"/>
      <c r="L1865" s="336"/>
      <c r="M1865" s="301"/>
      <c r="N1865" s="336"/>
      <c r="O1865" s="301"/>
      <c r="P1865" s="336"/>
      <c r="Q1865" s="301"/>
      <c r="R1865" s="336"/>
      <c r="S1865" s="301"/>
      <c r="T1865" s="336"/>
    </row>
    <row r="1866" spans="1:20" ht="12" customHeight="1" x14ac:dyDescent="0.25">
      <c r="A1866" s="329" t="s">
        <v>289</v>
      </c>
      <c r="B1866" s="330">
        <v>5</v>
      </c>
      <c r="C1866" s="298">
        <v>46026</v>
      </c>
      <c r="D1866" s="299" t="s">
        <v>478</v>
      </c>
      <c r="E1866" s="331">
        <v>42.43</v>
      </c>
      <c r="F1866" s="331"/>
      <c r="G1866" s="333">
        <f t="shared" si="37"/>
        <v>1601.2</v>
      </c>
      <c r="H1866" s="334"/>
      <c r="I1866" s="335"/>
      <c r="J1866" s="336"/>
      <c r="K1866" s="301"/>
      <c r="L1866" s="336"/>
      <c r="M1866" s="301"/>
      <c r="N1866" s="336"/>
      <c r="O1866" s="301"/>
      <c r="P1866" s="336"/>
      <c r="Q1866" s="301"/>
      <c r="R1866" s="336"/>
      <c r="S1866" s="301"/>
      <c r="T1866" s="336"/>
    </row>
    <row r="1867" spans="1:20" ht="12" customHeight="1" x14ac:dyDescent="0.25">
      <c r="A1867" s="329" t="s">
        <v>289</v>
      </c>
      <c r="B1867" s="330">
        <v>7</v>
      </c>
      <c r="C1867" s="298">
        <v>46026</v>
      </c>
      <c r="D1867" s="299" t="s">
        <v>300</v>
      </c>
      <c r="E1867" s="331">
        <v>42.59</v>
      </c>
      <c r="F1867" s="331"/>
      <c r="G1867" s="333">
        <f t="shared" si="37"/>
        <v>1643.63</v>
      </c>
      <c r="H1867" s="334"/>
      <c r="I1867" s="335"/>
      <c r="J1867" s="336"/>
      <c r="K1867" s="301"/>
      <c r="L1867" s="336"/>
      <c r="M1867" s="301"/>
      <c r="N1867" s="336"/>
      <c r="O1867" s="301"/>
      <c r="P1867" s="336"/>
      <c r="Q1867" s="301"/>
      <c r="R1867" s="336"/>
      <c r="S1867" s="301"/>
      <c r="T1867" s="336"/>
    </row>
    <row r="1868" spans="1:20" ht="12" customHeight="1" x14ac:dyDescent="0.25">
      <c r="A1868" s="329" t="s">
        <v>289</v>
      </c>
      <c r="B1868" s="330">
        <v>3</v>
      </c>
      <c r="C1868" s="298">
        <v>46025</v>
      </c>
      <c r="D1868" s="299" t="s">
        <v>347</v>
      </c>
      <c r="E1868" s="331">
        <v>14.57</v>
      </c>
      <c r="F1868" s="331"/>
      <c r="G1868" s="333">
        <f t="shared" si="37"/>
        <v>1686.22</v>
      </c>
      <c r="H1868" s="334"/>
      <c r="I1868" s="335"/>
      <c r="J1868" s="336"/>
      <c r="K1868" s="301"/>
      <c r="L1868" s="336"/>
      <c r="M1868" s="301"/>
      <c r="N1868" s="336"/>
      <c r="O1868" s="301"/>
      <c r="P1868" s="336"/>
      <c r="Q1868" s="301"/>
      <c r="R1868" s="336"/>
      <c r="S1868" s="301"/>
      <c r="T1868" s="336"/>
    </row>
    <row r="1869" spans="1:20" ht="12" customHeight="1" x14ac:dyDescent="0.25">
      <c r="A1869" s="329" t="s">
        <v>289</v>
      </c>
      <c r="B1869" s="330">
        <v>2</v>
      </c>
      <c r="C1869" s="298">
        <v>46025</v>
      </c>
      <c r="D1869" s="299" t="s">
        <v>479</v>
      </c>
      <c r="E1869" s="331">
        <v>41.05</v>
      </c>
      <c r="F1869" s="331"/>
      <c r="G1869" s="333">
        <f t="shared" si="37"/>
        <v>1700.79</v>
      </c>
      <c r="H1869" s="334"/>
      <c r="I1869" s="335"/>
      <c r="J1869" s="336"/>
      <c r="K1869" s="301"/>
      <c r="L1869" s="336"/>
      <c r="M1869" s="301"/>
      <c r="N1869" s="336"/>
      <c r="O1869" s="301"/>
      <c r="P1869" s="336"/>
      <c r="Q1869" s="301"/>
      <c r="R1869" s="336"/>
      <c r="S1869" s="301"/>
      <c r="T1869" s="336"/>
    </row>
    <row r="1870" spans="1:20" ht="12" customHeight="1" x14ac:dyDescent="0.25">
      <c r="A1870" s="329" t="s">
        <v>289</v>
      </c>
      <c r="B1870" s="330">
        <v>4</v>
      </c>
      <c r="C1870" s="298">
        <v>46025</v>
      </c>
      <c r="D1870" s="299" t="s">
        <v>310</v>
      </c>
      <c r="E1870" s="331">
        <v>26.88</v>
      </c>
      <c r="F1870" s="331"/>
      <c r="G1870" s="333">
        <f t="shared" si="37"/>
        <v>1741.84</v>
      </c>
      <c r="H1870" s="334"/>
      <c r="I1870" s="335"/>
      <c r="J1870" s="336"/>
      <c r="K1870" s="301"/>
      <c r="L1870" s="336"/>
      <c r="M1870" s="301"/>
      <c r="N1870" s="336"/>
      <c r="O1870" s="301"/>
      <c r="P1870" s="336"/>
      <c r="Q1870" s="301"/>
      <c r="R1870" s="336"/>
      <c r="S1870" s="301"/>
      <c r="T1870" s="336"/>
    </row>
    <row r="1871" spans="1:20" ht="12" customHeight="1" x14ac:dyDescent="0.25">
      <c r="A1871" s="329" t="s">
        <v>289</v>
      </c>
      <c r="B1871" s="330">
        <v>2</v>
      </c>
      <c r="C1871" s="298">
        <v>46025</v>
      </c>
      <c r="D1871" s="299" t="s">
        <v>308</v>
      </c>
      <c r="E1871" s="331">
        <v>130.08000000000001</v>
      </c>
      <c r="F1871" s="331"/>
      <c r="G1871" s="333">
        <f t="shared" si="37"/>
        <v>1768.72</v>
      </c>
      <c r="H1871" s="334"/>
      <c r="I1871" s="335"/>
      <c r="J1871" s="336"/>
      <c r="K1871" s="301"/>
      <c r="L1871" s="336"/>
      <c r="M1871" s="301"/>
      <c r="N1871" s="336"/>
      <c r="O1871" s="301"/>
      <c r="P1871" s="336"/>
      <c r="Q1871" s="301"/>
      <c r="R1871" s="336"/>
      <c r="S1871" s="301"/>
      <c r="T1871" s="336"/>
    </row>
    <row r="1872" spans="1:20" ht="12" customHeight="1" x14ac:dyDescent="0.25">
      <c r="A1872" s="329" t="s">
        <v>289</v>
      </c>
      <c r="B1872" s="330">
        <v>7</v>
      </c>
      <c r="C1872" s="298">
        <v>46025</v>
      </c>
      <c r="D1872" s="299" t="s">
        <v>480</v>
      </c>
      <c r="E1872" s="331">
        <v>222.49</v>
      </c>
      <c r="F1872" s="331"/>
      <c r="G1872" s="333">
        <f t="shared" si="37"/>
        <v>1898.8</v>
      </c>
      <c r="H1872" s="334"/>
      <c r="I1872" s="335"/>
      <c r="J1872" s="336"/>
      <c r="K1872" s="301"/>
      <c r="L1872" s="336"/>
      <c r="M1872" s="301"/>
      <c r="N1872" s="336"/>
      <c r="O1872" s="301"/>
      <c r="P1872" s="336"/>
      <c r="Q1872" s="301"/>
      <c r="R1872" s="336"/>
      <c r="S1872" s="301"/>
      <c r="T1872" s="336"/>
    </row>
    <row r="1873" spans="1:20" ht="12" customHeight="1" x14ac:dyDescent="0.25">
      <c r="A1873" s="329" t="s">
        <v>289</v>
      </c>
      <c r="B1873" s="330">
        <v>7</v>
      </c>
      <c r="C1873" s="298">
        <v>46025</v>
      </c>
      <c r="D1873" s="299" t="s">
        <v>480</v>
      </c>
      <c r="E1873" s="331">
        <v>99.18</v>
      </c>
      <c r="F1873" s="331"/>
      <c r="G1873" s="333">
        <f t="shared" si="37"/>
        <v>2121.29</v>
      </c>
      <c r="H1873" s="334"/>
      <c r="I1873" s="335"/>
      <c r="J1873" s="336"/>
      <c r="K1873" s="301"/>
      <c r="L1873" s="336"/>
      <c r="M1873" s="301"/>
      <c r="N1873" s="336"/>
      <c r="O1873" s="301"/>
      <c r="P1873" s="336"/>
      <c r="Q1873" s="301"/>
      <c r="R1873" s="336"/>
      <c r="S1873" s="301"/>
      <c r="T1873" s="336"/>
    </row>
    <row r="1874" spans="1:20" ht="12" customHeight="1" x14ac:dyDescent="0.25">
      <c r="A1874" s="329" t="s">
        <v>289</v>
      </c>
      <c r="B1874" s="330">
        <v>5</v>
      </c>
      <c r="C1874" s="298">
        <v>46024</v>
      </c>
      <c r="D1874" s="299" t="s">
        <v>481</v>
      </c>
      <c r="E1874" s="331">
        <v>35</v>
      </c>
      <c r="F1874" s="331"/>
      <c r="G1874" s="333">
        <f t="shared" si="37"/>
        <v>2220.4699999999998</v>
      </c>
      <c r="H1874" s="334"/>
      <c r="I1874" s="335"/>
      <c r="J1874" s="336"/>
      <c r="K1874" s="301"/>
      <c r="L1874" s="336"/>
      <c r="M1874" s="301"/>
      <c r="N1874" s="336"/>
      <c r="O1874" s="301"/>
      <c r="P1874" s="336"/>
      <c r="Q1874" s="301"/>
      <c r="R1874" s="336"/>
      <c r="S1874" s="301"/>
      <c r="T1874" s="336"/>
    </row>
    <row r="1875" spans="1:20" ht="12" customHeight="1" x14ac:dyDescent="0.25">
      <c r="A1875" s="329" t="s">
        <v>289</v>
      </c>
      <c r="B1875" s="330">
        <v>3</v>
      </c>
      <c r="C1875" s="298">
        <v>46024</v>
      </c>
      <c r="D1875" s="299" t="s">
        <v>296</v>
      </c>
      <c r="E1875" s="331">
        <v>15.11</v>
      </c>
      <c r="F1875" s="331"/>
      <c r="G1875" s="333">
        <f t="shared" si="37"/>
        <v>2255.4699999999998</v>
      </c>
      <c r="H1875" s="334"/>
      <c r="I1875" s="335"/>
      <c r="J1875" s="336"/>
      <c r="K1875" s="301"/>
      <c r="L1875" s="336"/>
      <c r="M1875" s="301"/>
      <c r="N1875" s="336"/>
      <c r="O1875" s="301"/>
      <c r="P1875" s="336"/>
      <c r="Q1875" s="301"/>
      <c r="R1875" s="336"/>
      <c r="S1875" s="301"/>
      <c r="T1875" s="336"/>
    </row>
    <row r="1876" spans="1:20" ht="12" customHeight="1" x14ac:dyDescent="0.25">
      <c r="A1876" s="329" t="s">
        <v>289</v>
      </c>
      <c r="B1876" s="330">
        <v>5</v>
      </c>
      <c r="C1876" s="298">
        <v>46024</v>
      </c>
      <c r="D1876" s="299" t="s">
        <v>482</v>
      </c>
      <c r="E1876" s="331">
        <v>29.67</v>
      </c>
      <c r="F1876" s="331"/>
      <c r="G1876" s="333">
        <f t="shared" si="37"/>
        <v>2270.58</v>
      </c>
      <c r="H1876" s="334"/>
      <c r="I1876" s="335"/>
      <c r="J1876" s="336"/>
      <c r="K1876" s="301"/>
      <c r="L1876" s="336"/>
      <c r="M1876" s="301"/>
      <c r="N1876" s="336"/>
      <c r="O1876" s="301"/>
      <c r="P1876" s="336"/>
      <c r="Q1876" s="301"/>
      <c r="R1876" s="336"/>
      <c r="S1876" s="301"/>
      <c r="T1876" s="336"/>
    </row>
    <row r="1877" spans="1:20" ht="12" customHeight="1" x14ac:dyDescent="0.25">
      <c r="A1877" s="329" t="s">
        <v>287</v>
      </c>
      <c r="B1877" s="330" t="s">
        <v>287</v>
      </c>
      <c r="C1877" s="298">
        <v>46024</v>
      </c>
      <c r="D1877" s="299" t="s">
        <v>396</v>
      </c>
      <c r="E1877" s="331">
        <v>70.56</v>
      </c>
      <c r="F1877" s="331">
        <v>70.56</v>
      </c>
      <c r="G1877" s="333">
        <f t="shared" si="37"/>
        <v>2300.25</v>
      </c>
      <c r="H1877" s="334"/>
      <c r="I1877" s="335"/>
      <c r="J1877" s="336"/>
      <c r="K1877" s="301"/>
      <c r="L1877" s="336"/>
      <c r="M1877" s="301"/>
      <c r="N1877" s="336"/>
      <c r="O1877" s="301"/>
      <c r="P1877" s="336"/>
      <c r="Q1877" s="301"/>
      <c r="R1877" s="336"/>
      <c r="S1877" s="301"/>
      <c r="T1877" s="336"/>
    </row>
    <row r="1878" spans="1:20" ht="12" customHeight="1" x14ac:dyDescent="0.25">
      <c r="A1878" s="329" t="s">
        <v>287</v>
      </c>
      <c r="B1878" s="330" t="s">
        <v>287</v>
      </c>
      <c r="C1878" s="298">
        <v>46024</v>
      </c>
      <c r="D1878" s="299" t="s">
        <v>483</v>
      </c>
      <c r="E1878" s="331">
        <v>113.94</v>
      </c>
      <c r="F1878" s="331">
        <v>113.94</v>
      </c>
      <c r="G1878" s="333">
        <f t="shared" si="37"/>
        <v>2300.25</v>
      </c>
      <c r="H1878" s="334"/>
      <c r="I1878" s="335"/>
      <c r="J1878" s="336"/>
      <c r="K1878" s="301"/>
      <c r="L1878" s="336"/>
      <c r="M1878" s="301"/>
      <c r="N1878" s="336"/>
      <c r="O1878" s="301"/>
      <c r="P1878" s="336"/>
      <c r="Q1878" s="301"/>
      <c r="R1878" s="336"/>
      <c r="S1878" s="301"/>
      <c r="T1878" s="336"/>
    </row>
    <row r="1879" spans="1:20" ht="12" customHeight="1" x14ac:dyDescent="0.25">
      <c r="A1879" s="329" t="s">
        <v>289</v>
      </c>
      <c r="B1879" s="330">
        <v>2</v>
      </c>
      <c r="C1879" s="298">
        <v>46024</v>
      </c>
      <c r="D1879" s="299" t="s">
        <v>370</v>
      </c>
      <c r="E1879" s="331">
        <v>11.9</v>
      </c>
      <c r="F1879" s="331"/>
      <c r="G1879" s="333">
        <f t="shared" si="37"/>
        <v>2300.25</v>
      </c>
      <c r="H1879" s="334"/>
      <c r="I1879" s="335"/>
      <c r="J1879" s="336"/>
      <c r="K1879" s="301"/>
      <c r="L1879" s="336"/>
      <c r="M1879" s="301"/>
      <c r="N1879" s="336"/>
      <c r="O1879" s="301"/>
      <c r="P1879" s="336"/>
      <c r="Q1879" s="301"/>
      <c r="R1879" s="336"/>
      <c r="S1879" s="301"/>
      <c r="T1879" s="336"/>
    </row>
    <row r="1880" spans="1:20" ht="12" customHeight="1" x14ac:dyDescent="0.25">
      <c r="A1880" s="329" t="s">
        <v>289</v>
      </c>
      <c r="B1880" s="330">
        <v>2</v>
      </c>
      <c r="C1880" s="298">
        <v>46024</v>
      </c>
      <c r="D1880" s="299" t="s">
        <v>407</v>
      </c>
      <c r="E1880" s="331">
        <v>23.9</v>
      </c>
      <c r="F1880" s="331"/>
      <c r="G1880" s="333">
        <f t="shared" si="37"/>
        <v>2312.15</v>
      </c>
      <c r="H1880" s="334"/>
      <c r="I1880" s="335"/>
      <c r="J1880" s="336"/>
      <c r="K1880" s="301"/>
      <c r="L1880" s="336"/>
      <c r="M1880" s="301"/>
      <c r="N1880" s="336"/>
      <c r="O1880" s="301"/>
      <c r="P1880" s="336"/>
      <c r="Q1880" s="301"/>
      <c r="R1880" s="336"/>
      <c r="S1880" s="301"/>
      <c r="T1880" s="336"/>
    </row>
    <row r="1881" spans="1:20" ht="12" customHeight="1" x14ac:dyDescent="0.25">
      <c r="A1881" s="329" t="s">
        <v>289</v>
      </c>
      <c r="B1881" s="330">
        <v>5</v>
      </c>
      <c r="C1881" s="298">
        <v>46024</v>
      </c>
      <c r="D1881" s="299" t="s">
        <v>484</v>
      </c>
      <c r="E1881" s="331">
        <v>160</v>
      </c>
      <c r="F1881" s="331"/>
      <c r="G1881" s="333">
        <f t="shared" si="37"/>
        <v>2336.0500000000002</v>
      </c>
      <c r="H1881" s="334"/>
      <c r="I1881" s="335"/>
      <c r="J1881" s="336"/>
      <c r="K1881" s="301"/>
      <c r="L1881" s="336"/>
      <c r="M1881" s="301"/>
      <c r="N1881" s="336"/>
      <c r="O1881" s="301"/>
      <c r="P1881" s="336"/>
      <c r="Q1881" s="301"/>
      <c r="R1881" s="336"/>
      <c r="S1881" s="301"/>
      <c r="T1881" s="336"/>
    </row>
    <row r="1882" spans="1:20" ht="12" customHeight="1" x14ac:dyDescent="0.25">
      <c r="A1882" s="329" t="s">
        <v>284</v>
      </c>
      <c r="B1882" s="330">
        <v>36</v>
      </c>
      <c r="C1882" s="298">
        <v>46024</v>
      </c>
      <c r="D1882" s="299" t="s">
        <v>373</v>
      </c>
      <c r="E1882" s="331">
        <v>50</v>
      </c>
      <c r="F1882" s="331"/>
      <c r="G1882" s="333">
        <f t="shared" si="37"/>
        <v>2496.0500000000002</v>
      </c>
      <c r="H1882" s="334"/>
      <c r="I1882" s="335"/>
      <c r="J1882" s="336"/>
      <c r="K1882" s="301"/>
      <c r="L1882" s="336"/>
      <c r="M1882" s="301"/>
      <c r="N1882" s="336"/>
      <c r="O1882" s="301"/>
      <c r="P1882" s="336"/>
      <c r="Q1882" s="301"/>
      <c r="R1882" s="336"/>
      <c r="S1882" s="301"/>
      <c r="T1882" s="336"/>
    </row>
    <row r="1883" spans="1:20" ht="12" customHeight="1" x14ac:dyDescent="0.25">
      <c r="A1883" s="329" t="s">
        <v>289</v>
      </c>
      <c r="B1883" s="330">
        <v>6</v>
      </c>
      <c r="C1883" s="298">
        <v>46023</v>
      </c>
      <c r="D1883" s="299" t="s">
        <v>312</v>
      </c>
      <c r="E1883" s="331">
        <v>8</v>
      </c>
      <c r="F1883" s="331"/>
      <c r="G1883" s="333">
        <f t="shared" si="37"/>
        <v>2546.0500000000002</v>
      </c>
      <c r="H1883" s="334"/>
      <c r="I1883" s="335"/>
      <c r="J1883" s="336"/>
      <c r="K1883" s="301"/>
      <c r="L1883" s="336"/>
      <c r="M1883" s="301"/>
      <c r="N1883" s="336"/>
      <c r="O1883" s="301"/>
      <c r="P1883" s="336"/>
      <c r="Q1883" s="301"/>
      <c r="R1883" s="336"/>
      <c r="S1883" s="301"/>
      <c r="T1883" s="336"/>
    </row>
    <row r="1884" spans="1:20" ht="12" customHeight="1" x14ac:dyDescent="0.25">
      <c r="A1884" s="329" t="s">
        <v>289</v>
      </c>
      <c r="B1884" s="330">
        <v>2</v>
      </c>
      <c r="C1884" s="298">
        <v>46023</v>
      </c>
      <c r="D1884" s="299" t="s">
        <v>370</v>
      </c>
      <c r="E1884" s="331">
        <v>13.06</v>
      </c>
      <c r="F1884" s="331"/>
      <c r="G1884" s="333">
        <f t="shared" si="37"/>
        <v>2554.0500000000002</v>
      </c>
      <c r="H1884" s="334"/>
      <c r="I1884" s="335"/>
      <c r="J1884" s="336"/>
      <c r="K1884" s="301"/>
      <c r="L1884" s="336"/>
      <c r="M1884" s="301"/>
      <c r="N1884" s="336"/>
      <c r="O1884" s="301"/>
      <c r="P1884" s="336"/>
      <c r="Q1884" s="301"/>
      <c r="R1884" s="336"/>
      <c r="S1884" s="301"/>
      <c r="T1884" s="336"/>
    </row>
    <row r="1885" spans="1:20" ht="12" customHeight="1" x14ac:dyDescent="0.25">
      <c r="A1885" s="329" t="s">
        <v>294</v>
      </c>
      <c r="B1885" s="330">
        <v>22</v>
      </c>
      <c r="C1885" s="298">
        <v>46023</v>
      </c>
      <c r="D1885" s="299" t="s">
        <v>374</v>
      </c>
      <c r="E1885" s="331">
        <v>6.37</v>
      </c>
      <c r="F1885" s="331"/>
      <c r="G1885" s="333">
        <f t="shared" si="37"/>
        <v>2567.11</v>
      </c>
      <c r="H1885" s="334"/>
      <c r="I1885" s="335"/>
      <c r="J1885" s="336"/>
      <c r="K1885" s="301"/>
      <c r="L1885" s="336"/>
      <c r="M1885" s="301"/>
      <c r="N1885" s="336"/>
      <c r="O1885" s="301"/>
      <c r="P1885" s="336"/>
      <c r="Q1885" s="301"/>
      <c r="R1885" s="336"/>
      <c r="S1885" s="301"/>
      <c r="T1885" s="336"/>
    </row>
    <row r="1886" spans="1:20" ht="12" customHeight="1" x14ac:dyDescent="0.25">
      <c r="A1886" s="329" t="s">
        <v>289</v>
      </c>
      <c r="B1886" s="330">
        <v>2</v>
      </c>
      <c r="C1886" s="298">
        <v>46023</v>
      </c>
      <c r="D1886" s="299" t="s">
        <v>357</v>
      </c>
      <c r="E1886" s="331">
        <v>10.27</v>
      </c>
      <c r="F1886" s="331"/>
      <c r="G1886" s="333">
        <f t="shared" si="37"/>
        <v>2573.48</v>
      </c>
      <c r="H1886" s="334"/>
      <c r="I1886" s="335"/>
      <c r="J1886" s="336"/>
      <c r="K1886" s="301"/>
      <c r="L1886" s="336"/>
      <c r="M1886" s="301"/>
      <c r="N1886" s="336"/>
      <c r="O1886" s="301"/>
      <c r="P1886" s="336"/>
      <c r="Q1886" s="301"/>
      <c r="R1886" s="336"/>
      <c r="S1886" s="301"/>
      <c r="T1886" s="336"/>
    </row>
    <row r="1887" spans="1:20" ht="12" customHeight="1" x14ac:dyDescent="0.25">
      <c r="A1887" s="329" t="s">
        <v>289</v>
      </c>
      <c r="B1887" s="330">
        <v>6</v>
      </c>
      <c r="C1887" s="298">
        <v>46023</v>
      </c>
      <c r="D1887" s="299" t="s">
        <v>485</v>
      </c>
      <c r="E1887" s="331">
        <v>176.57</v>
      </c>
      <c r="F1887" s="331"/>
      <c r="G1887" s="333">
        <f t="shared" si="37"/>
        <v>2583.75</v>
      </c>
      <c r="H1887" s="334"/>
      <c r="I1887" s="335"/>
      <c r="J1887" s="336"/>
      <c r="K1887" s="301"/>
      <c r="L1887" s="336"/>
      <c r="M1887" s="301"/>
      <c r="N1887" s="336"/>
      <c r="O1887" s="301"/>
      <c r="P1887" s="336"/>
      <c r="Q1887" s="301"/>
      <c r="R1887" s="336"/>
      <c r="S1887" s="301"/>
      <c r="T1887" s="336"/>
    </row>
    <row r="1888" spans="1:20" ht="12" customHeight="1" x14ac:dyDescent="0.25">
      <c r="A1888" s="329" t="s">
        <v>287</v>
      </c>
      <c r="B1888" s="330" t="s">
        <v>287</v>
      </c>
      <c r="C1888" s="298">
        <v>46023</v>
      </c>
      <c r="D1888" s="299" t="s">
        <v>300</v>
      </c>
      <c r="E1888" s="331">
        <v>383.39</v>
      </c>
      <c r="F1888" s="331">
        <v>383.39</v>
      </c>
      <c r="G1888" s="333">
        <f t="shared" si="37"/>
        <v>2760.32</v>
      </c>
      <c r="H1888" s="334"/>
      <c r="I1888" s="335"/>
      <c r="J1888" s="336"/>
      <c r="K1888" s="301"/>
      <c r="L1888" s="336"/>
      <c r="M1888" s="301"/>
      <c r="N1888" s="336"/>
      <c r="O1888" s="301"/>
      <c r="P1888" s="336"/>
      <c r="Q1888" s="301"/>
      <c r="R1888" s="336"/>
      <c r="S1888" s="301"/>
      <c r="T1888" s="336"/>
    </row>
    <row r="1889" spans="1:20" ht="12" customHeight="1" x14ac:dyDescent="0.25">
      <c r="A1889" s="329" t="s">
        <v>287</v>
      </c>
      <c r="B1889" s="330" t="s">
        <v>287</v>
      </c>
      <c r="C1889" s="298">
        <v>46023</v>
      </c>
      <c r="D1889" s="299" t="s">
        <v>300</v>
      </c>
      <c r="E1889" s="331">
        <v>53.24</v>
      </c>
      <c r="F1889" s="331">
        <v>53.24</v>
      </c>
      <c r="G1889" s="333">
        <f t="shared" si="37"/>
        <v>2760.32</v>
      </c>
      <c r="H1889" s="334"/>
      <c r="I1889" s="335"/>
      <c r="J1889" s="336"/>
      <c r="K1889" s="301"/>
      <c r="L1889" s="336"/>
      <c r="M1889" s="301"/>
      <c r="N1889" s="336"/>
      <c r="O1889" s="301"/>
      <c r="P1889" s="336"/>
      <c r="Q1889" s="301"/>
      <c r="R1889" s="336"/>
      <c r="S1889" s="301"/>
      <c r="T1889" s="336"/>
    </row>
    <row r="1890" spans="1:20" ht="12" customHeight="1" x14ac:dyDescent="0.25">
      <c r="A1890" s="329" t="s">
        <v>335</v>
      </c>
      <c r="B1890" s="330" t="s">
        <v>335</v>
      </c>
      <c r="C1890" s="298">
        <v>46023</v>
      </c>
      <c r="D1890" s="337" t="s">
        <v>458</v>
      </c>
      <c r="E1890" s="331">
        <v>239.68</v>
      </c>
      <c r="F1890" s="331"/>
      <c r="G1890" s="333">
        <f t="shared" si="37"/>
        <v>2760.32</v>
      </c>
      <c r="H1890" s="334"/>
      <c r="I1890" s="335"/>
      <c r="J1890" s="336"/>
      <c r="K1890" s="301"/>
      <c r="L1890" s="336"/>
      <c r="M1890" s="301"/>
      <c r="N1890" s="336"/>
      <c r="O1890" s="301"/>
      <c r="P1890" s="336"/>
      <c r="Q1890" s="301"/>
      <c r="R1890" s="336"/>
      <c r="S1890" s="301"/>
      <c r="T1890" s="336"/>
    </row>
    <row r="1891" spans="1:20" ht="12" customHeight="1" x14ac:dyDescent="0.25">
      <c r="A1891" s="329" t="s">
        <v>486</v>
      </c>
      <c r="B1891" s="330" t="s">
        <v>486</v>
      </c>
      <c r="C1891" s="298">
        <v>45658</v>
      </c>
      <c r="D1891" s="298" t="s">
        <v>487</v>
      </c>
      <c r="E1891" s="332"/>
      <c r="F1891" s="332"/>
      <c r="G1891" s="333">
        <v>3000</v>
      </c>
      <c r="H1891" s="334"/>
      <c r="I1891" s="335"/>
      <c r="J1891" s="336"/>
      <c r="K1891" s="301"/>
      <c r="L1891" s="336"/>
      <c r="M1891" s="301"/>
      <c r="N1891" s="336"/>
      <c r="O1891" s="301"/>
      <c r="P1891" s="336"/>
      <c r="Q1891" s="301"/>
      <c r="R1891" s="336"/>
      <c r="S1891" s="301"/>
      <c r="T1891" s="336"/>
    </row>
    <row r="1892" spans="1:20" ht="15.75" customHeight="1" x14ac:dyDescent="0.25"/>
    <row r="1893" spans="1:20" ht="15.75" customHeight="1" x14ac:dyDescent="0.25"/>
    <row r="1894" spans="1:20" ht="15.75" customHeight="1" x14ac:dyDescent="0.25"/>
    <row r="1895" spans="1:20" ht="15.75" customHeight="1" x14ac:dyDescent="0.25"/>
    <row r="1896" spans="1:20" ht="15.75" customHeight="1" x14ac:dyDescent="0.25"/>
    <row r="1897" spans="1:20" ht="15.75" customHeight="1" x14ac:dyDescent="0.25"/>
    <row r="1898" spans="1:20" ht="15.75" customHeight="1" x14ac:dyDescent="0.25"/>
    <row r="1899" spans="1:20" ht="15.75" customHeight="1" x14ac:dyDescent="0.25"/>
    <row r="1900" spans="1:20" ht="15.75" customHeight="1" x14ac:dyDescent="0.25"/>
    <row r="1901" spans="1:20" ht="15.75" customHeight="1" x14ac:dyDescent="0.25"/>
    <row r="1902" spans="1:20" ht="15.75" customHeight="1" x14ac:dyDescent="0.25"/>
    <row r="1903" spans="1:20" ht="15.75" customHeight="1" x14ac:dyDescent="0.25"/>
    <row r="1904" spans="1:20" ht="15.75" customHeight="1" x14ac:dyDescent="0.25"/>
    <row r="1905" ht="15.75" customHeight="1" x14ac:dyDescent="0.25"/>
    <row r="1906" ht="15.75" customHeight="1" x14ac:dyDescent="0.25"/>
    <row r="1907" ht="15.75" customHeight="1" x14ac:dyDescent="0.25"/>
    <row r="1908" ht="15.75" customHeight="1" x14ac:dyDescent="0.25"/>
    <row r="1909" ht="15.75" customHeight="1" x14ac:dyDescent="0.25"/>
    <row r="1910" ht="15.75" customHeight="1" x14ac:dyDescent="0.25"/>
    <row r="1911" ht="15.75" customHeight="1" x14ac:dyDescent="0.25"/>
    <row r="1912" ht="15.75" customHeight="1" x14ac:dyDescent="0.25"/>
    <row r="1913" ht="15.75" customHeight="1" x14ac:dyDescent="0.25"/>
    <row r="1914" ht="15.75" customHeight="1" x14ac:dyDescent="0.25"/>
    <row r="1915" ht="15.75" customHeight="1" x14ac:dyDescent="0.25"/>
    <row r="1916" ht="15.75" customHeight="1" x14ac:dyDescent="0.25"/>
    <row r="1917" ht="15.75" customHeight="1" x14ac:dyDescent="0.25"/>
    <row r="1918" ht="15.75" customHeight="1" x14ac:dyDescent="0.25"/>
    <row r="1919" ht="15.75" customHeight="1" x14ac:dyDescent="0.25"/>
    <row r="1920" ht="15.75" customHeight="1" x14ac:dyDescent="0.25"/>
    <row r="1921" ht="15.75" customHeight="1" x14ac:dyDescent="0.25"/>
    <row r="1922" ht="15.75" customHeight="1" x14ac:dyDescent="0.25"/>
    <row r="1923" ht="15.75" customHeight="1" x14ac:dyDescent="0.25"/>
    <row r="1924" ht="15.75" customHeight="1" x14ac:dyDescent="0.25"/>
    <row r="1925" ht="15.75" customHeight="1" x14ac:dyDescent="0.25"/>
    <row r="1926" ht="15.75" customHeight="1" x14ac:dyDescent="0.25"/>
    <row r="1927" ht="15.75" customHeight="1" x14ac:dyDescent="0.25"/>
    <row r="1928" ht="15.75" customHeight="1" x14ac:dyDescent="0.25"/>
    <row r="1929" ht="15.75" customHeight="1" x14ac:dyDescent="0.25"/>
    <row r="1930" ht="15.75" customHeight="1" x14ac:dyDescent="0.25"/>
    <row r="1931" ht="15.75" customHeight="1" x14ac:dyDescent="0.25"/>
    <row r="1932" ht="15.75" customHeight="1" x14ac:dyDescent="0.25"/>
    <row r="1933" ht="15.75" customHeight="1" x14ac:dyDescent="0.25"/>
    <row r="1934" ht="15.75" customHeight="1" x14ac:dyDescent="0.25"/>
    <row r="1935" ht="15.75" customHeight="1" x14ac:dyDescent="0.25"/>
    <row r="1936" ht="15.75" customHeight="1" x14ac:dyDescent="0.25"/>
    <row r="1937" ht="15.75" customHeight="1" x14ac:dyDescent="0.25"/>
    <row r="1938" ht="15.75" customHeight="1" x14ac:dyDescent="0.25"/>
    <row r="1939" ht="15.75" customHeight="1" x14ac:dyDescent="0.25"/>
    <row r="1940" ht="15.75" customHeight="1" x14ac:dyDescent="0.25"/>
    <row r="1941" ht="15.75" customHeight="1" x14ac:dyDescent="0.25"/>
    <row r="1942" ht="15.75" customHeight="1" x14ac:dyDescent="0.25"/>
    <row r="1943" ht="15.75" customHeight="1" x14ac:dyDescent="0.25"/>
    <row r="1944" ht="15.75" customHeight="1" x14ac:dyDescent="0.25"/>
    <row r="1945" ht="15.75" customHeight="1" x14ac:dyDescent="0.25"/>
    <row r="1946" ht="15.75" customHeight="1" x14ac:dyDescent="0.25"/>
    <row r="1947" ht="15.75" customHeight="1" x14ac:dyDescent="0.25"/>
    <row r="1948" ht="15.75" customHeight="1" x14ac:dyDescent="0.25"/>
    <row r="1949" ht="15.75" customHeight="1" x14ac:dyDescent="0.25"/>
    <row r="1950" ht="15.75" customHeight="1" x14ac:dyDescent="0.25"/>
    <row r="1951" ht="15.75" customHeight="1" x14ac:dyDescent="0.25"/>
    <row r="1952" ht="15.75" customHeight="1" x14ac:dyDescent="0.25"/>
    <row r="1953" ht="15.75" customHeight="1" x14ac:dyDescent="0.25"/>
    <row r="1954" ht="15.75" customHeight="1" x14ac:dyDescent="0.25"/>
    <row r="1955" ht="15.75" customHeight="1" x14ac:dyDescent="0.25"/>
    <row r="1956" ht="15.75" customHeight="1" x14ac:dyDescent="0.25"/>
    <row r="1957" ht="15.75" customHeight="1" x14ac:dyDescent="0.25"/>
    <row r="1958" ht="15.75" customHeight="1" x14ac:dyDescent="0.25"/>
    <row r="1959" ht="15.75" customHeight="1" x14ac:dyDescent="0.25"/>
    <row r="1960" ht="15.75" customHeight="1" x14ac:dyDescent="0.25"/>
    <row r="1961" ht="15.75" customHeight="1" x14ac:dyDescent="0.25"/>
    <row r="1962" ht="15.75" customHeight="1" x14ac:dyDescent="0.25"/>
    <row r="1963" ht="15.75" customHeight="1" x14ac:dyDescent="0.25"/>
    <row r="1964" ht="15.75" customHeight="1" x14ac:dyDescent="0.25"/>
    <row r="1965" ht="15.75" customHeight="1" x14ac:dyDescent="0.25"/>
    <row r="1966" ht="15.75" customHeight="1" x14ac:dyDescent="0.25"/>
    <row r="1967" ht="15.75" customHeight="1" x14ac:dyDescent="0.25"/>
    <row r="1968" ht="15.75" customHeight="1" x14ac:dyDescent="0.25"/>
    <row r="1969" ht="15.75" customHeight="1" x14ac:dyDescent="0.25"/>
    <row r="1970" ht="15.75" customHeight="1" x14ac:dyDescent="0.25"/>
    <row r="1971" ht="15.75" customHeight="1" x14ac:dyDescent="0.25"/>
    <row r="1972" ht="15.75" customHeight="1" x14ac:dyDescent="0.25"/>
    <row r="1973" ht="15.75" customHeight="1" x14ac:dyDescent="0.25"/>
    <row r="1974" ht="15.75" customHeight="1" x14ac:dyDescent="0.25"/>
    <row r="1975" ht="15.75" customHeight="1" x14ac:dyDescent="0.25"/>
    <row r="1976" ht="15.75" customHeight="1" x14ac:dyDescent="0.25"/>
    <row r="1977" ht="15.75" customHeight="1" x14ac:dyDescent="0.25"/>
    <row r="1978" ht="15.75" customHeight="1" x14ac:dyDescent="0.25"/>
    <row r="1979" ht="15.75" customHeight="1" x14ac:dyDescent="0.25"/>
    <row r="1980" ht="15.75" customHeight="1" x14ac:dyDescent="0.25"/>
    <row r="1981" ht="15.75" customHeight="1" x14ac:dyDescent="0.25"/>
    <row r="1982" ht="15.75" customHeight="1" x14ac:dyDescent="0.25"/>
    <row r="1983" ht="15.75" customHeight="1" x14ac:dyDescent="0.25"/>
    <row r="1984" ht="15.75" customHeight="1" x14ac:dyDescent="0.25"/>
    <row r="1985" ht="15.75" customHeight="1" x14ac:dyDescent="0.25"/>
    <row r="1986" ht="15.75" customHeight="1" x14ac:dyDescent="0.25"/>
    <row r="1987" ht="15.75" customHeight="1" x14ac:dyDescent="0.25"/>
    <row r="1988" ht="15.75" customHeight="1" x14ac:dyDescent="0.25"/>
    <row r="1989" ht="15.75" customHeight="1" x14ac:dyDescent="0.25"/>
    <row r="1990" ht="15.75" customHeight="1" x14ac:dyDescent="0.25"/>
    <row r="1991" ht="15.75" customHeight="1" x14ac:dyDescent="0.25"/>
    <row r="1992" ht="15.75" customHeight="1" x14ac:dyDescent="0.25"/>
    <row r="1993" ht="15.75" customHeight="1" x14ac:dyDescent="0.25"/>
    <row r="1994" ht="15.75" customHeight="1" x14ac:dyDescent="0.25"/>
    <row r="1995" ht="15.75" customHeight="1" x14ac:dyDescent="0.25"/>
    <row r="1996" ht="15.75" customHeight="1" x14ac:dyDescent="0.25"/>
    <row r="1997" ht="15.75" customHeight="1" x14ac:dyDescent="0.25"/>
    <row r="1998" ht="15.75" customHeight="1" x14ac:dyDescent="0.25"/>
    <row r="1999" ht="15.75" customHeight="1" x14ac:dyDescent="0.25"/>
    <row r="2000" ht="15.75" customHeight="1" x14ac:dyDescent="0.25"/>
    <row r="2001" ht="15.75" customHeight="1" x14ac:dyDescent="0.25"/>
    <row r="2002" ht="15.75" customHeight="1" x14ac:dyDescent="0.25"/>
    <row r="2003" ht="15.75" customHeight="1" x14ac:dyDescent="0.25"/>
    <row r="2004" ht="15.75" customHeight="1" x14ac:dyDescent="0.25"/>
    <row r="2005" ht="15.75" customHeight="1" x14ac:dyDescent="0.25"/>
    <row r="2006" ht="15.75" customHeight="1" x14ac:dyDescent="0.25"/>
    <row r="2007" ht="15.75" customHeight="1" x14ac:dyDescent="0.25"/>
    <row r="2008" ht="15.75" customHeight="1" x14ac:dyDescent="0.25"/>
    <row r="2009" ht="15.75" customHeight="1" x14ac:dyDescent="0.25"/>
    <row r="2010" ht="15.75" customHeight="1" x14ac:dyDescent="0.25"/>
    <row r="2011" ht="15.75" customHeight="1" x14ac:dyDescent="0.25"/>
    <row r="2012" ht="15.75" customHeight="1" x14ac:dyDescent="0.25"/>
    <row r="2013" ht="15.75" customHeight="1" x14ac:dyDescent="0.25"/>
    <row r="2014" ht="15.75" customHeight="1" x14ac:dyDescent="0.25"/>
    <row r="2015" ht="15.75" customHeight="1" x14ac:dyDescent="0.25"/>
    <row r="2016" ht="15.75" customHeight="1" x14ac:dyDescent="0.25"/>
    <row r="2017" ht="15.75" customHeight="1" x14ac:dyDescent="0.25"/>
    <row r="2018" ht="15.75" customHeight="1" x14ac:dyDescent="0.25"/>
    <row r="2019" ht="15.75" customHeight="1" x14ac:dyDescent="0.25"/>
    <row r="2020" ht="15.75" customHeight="1" x14ac:dyDescent="0.25"/>
    <row r="2021" ht="15.75" customHeight="1" x14ac:dyDescent="0.25"/>
    <row r="2022" ht="15.75" customHeight="1" x14ac:dyDescent="0.25"/>
    <row r="2023" ht="15.75" customHeight="1" x14ac:dyDescent="0.25"/>
    <row r="2024" ht="15.75" customHeight="1" x14ac:dyDescent="0.25"/>
    <row r="2025" ht="15.75" customHeight="1" x14ac:dyDescent="0.25"/>
    <row r="2026" ht="15.75" customHeight="1" x14ac:dyDescent="0.25"/>
    <row r="2027" ht="15.75" customHeight="1" x14ac:dyDescent="0.25"/>
    <row r="2028" ht="15.75" customHeight="1" x14ac:dyDescent="0.25"/>
    <row r="2029" ht="15.75" customHeight="1" x14ac:dyDescent="0.25"/>
    <row r="2030" ht="15.75" customHeight="1" x14ac:dyDescent="0.25"/>
    <row r="2031" ht="15.75" customHeight="1" x14ac:dyDescent="0.25"/>
    <row r="2032" ht="15.75" customHeight="1" x14ac:dyDescent="0.25"/>
    <row r="2033" ht="15.75" customHeight="1" x14ac:dyDescent="0.25"/>
    <row r="2034" ht="15.75" customHeight="1" x14ac:dyDescent="0.25"/>
    <row r="2035" ht="15.75" customHeight="1" x14ac:dyDescent="0.25"/>
    <row r="2036" ht="15.75" customHeight="1" x14ac:dyDescent="0.25"/>
    <row r="2037" ht="15.75" customHeight="1" x14ac:dyDescent="0.25"/>
    <row r="2038" ht="15.75" customHeight="1" x14ac:dyDescent="0.25"/>
    <row r="2039" ht="15.75" customHeight="1" x14ac:dyDescent="0.25"/>
    <row r="2040" ht="15.75" customHeight="1" x14ac:dyDescent="0.25"/>
    <row r="2041" ht="15.75" customHeight="1" x14ac:dyDescent="0.25"/>
    <row r="2042" ht="15.75" customHeight="1" x14ac:dyDescent="0.25"/>
    <row r="2043" ht="15.75" customHeight="1" x14ac:dyDescent="0.25"/>
    <row r="2044" ht="15.75" customHeight="1" x14ac:dyDescent="0.25"/>
    <row r="2045" ht="15.75" customHeight="1" x14ac:dyDescent="0.25"/>
    <row r="2046" ht="15.75" customHeight="1" x14ac:dyDescent="0.25"/>
    <row r="2047" ht="15.75" customHeight="1" x14ac:dyDescent="0.25"/>
    <row r="2048" ht="15.75" customHeight="1" x14ac:dyDescent="0.25"/>
    <row r="2049" ht="15.75" customHeight="1" x14ac:dyDescent="0.25"/>
    <row r="2050" ht="15.75" customHeight="1" x14ac:dyDescent="0.25"/>
    <row r="2051" ht="15.75" customHeight="1" x14ac:dyDescent="0.25"/>
    <row r="2052" ht="15.75" customHeight="1" x14ac:dyDescent="0.25"/>
    <row r="2053" ht="15.75" customHeight="1" x14ac:dyDescent="0.25"/>
    <row r="2054" ht="15.75" customHeight="1" x14ac:dyDescent="0.25"/>
    <row r="2055" ht="15.75" customHeight="1" x14ac:dyDescent="0.25"/>
    <row r="2056" ht="15.75" customHeight="1" x14ac:dyDescent="0.25"/>
    <row r="2057" ht="15.75" customHeight="1" x14ac:dyDescent="0.25"/>
    <row r="2058" ht="15.75" customHeight="1" x14ac:dyDescent="0.25"/>
    <row r="2059" ht="15.75" customHeight="1" x14ac:dyDescent="0.25"/>
    <row r="2060" ht="15.75" customHeight="1" x14ac:dyDescent="0.25"/>
    <row r="2061" ht="15.75" customHeight="1" x14ac:dyDescent="0.25"/>
    <row r="2062" ht="15.75" customHeight="1" x14ac:dyDescent="0.25"/>
    <row r="2063" ht="15.75" customHeight="1" x14ac:dyDescent="0.25"/>
    <row r="2064" ht="15.75" customHeight="1" x14ac:dyDescent="0.25"/>
    <row r="2065" ht="15.75" customHeight="1" x14ac:dyDescent="0.25"/>
    <row r="2066" ht="15.75" customHeight="1" x14ac:dyDescent="0.25"/>
    <row r="2067" ht="15.75" customHeight="1" x14ac:dyDescent="0.25"/>
    <row r="2068" ht="15.75" customHeight="1" x14ac:dyDescent="0.25"/>
    <row r="2069" ht="15.75" customHeight="1" x14ac:dyDescent="0.25"/>
    <row r="2070" ht="15.75" customHeight="1" x14ac:dyDescent="0.25"/>
    <row r="2071" ht="15.75" customHeight="1" x14ac:dyDescent="0.25"/>
    <row r="2072" ht="15.75" customHeight="1" x14ac:dyDescent="0.25"/>
    <row r="2073" ht="15.75" customHeight="1" x14ac:dyDescent="0.25"/>
    <row r="2074" ht="15.75" customHeight="1" x14ac:dyDescent="0.25"/>
    <row r="2075" ht="15.75" customHeight="1" x14ac:dyDescent="0.25"/>
    <row r="2076" ht="15.75" customHeight="1" x14ac:dyDescent="0.25"/>
    <row r="2077" ht="15.75" customHeight="1" x14ac:dyDescent="0.25"/>
    <row r="2078" ht="15.75" customHeight="1" x14ac:dyDescent="0.25"/>
    <row r="2079" ht="15.75" customHeight="1" x14ac:dyDescent="0.25"/>
    <row r="2080" ht="15.75" customHeight="1" x14ac:dyDescent="0.25"/>
    <row r="2081" ht="15.75" customHeight="1" x14ac:dyDescent="0.25"/>
    <row r="2082" ht="15.75" customHeight="1" x14ac:dyDescent="0.25"/>
    <row r="2083" ht="15.75" customHeight="1" x14ac:dyDescent="0.25"/>
    <row r="2084" ht="15.75" customHeight="1" x14ac:dyDescent="0.25"/>
    <row r="2085" ht="15.75" customHeight="1" x14ac:dyDescent="0.25"/>
    <row r="2086" ht="15.75" customHeight="1" x14ac:dyDescent="0.25"/>
    <row r="2087" ht="15.75" customHeight="1" x14ac:dyDescent="0.25"/>
    <row r="2088" ht="15.75" customHeight="1" x14ac:dyDescent="0.25"/>
    <row r="2089" ht="15.75" customHeight="1" x14ac:dyDescent="0.25"/>
    <row r="2090" ht="15.75" customHeight="1" x14ac:dyDescent="0.25"/>
    <row r="2091" ht="15.75" customHeight="1" x14ac:dyDescent="0.25"/>
    <row r="2092" ht="15.75" customHeight="1" x14ac:dyDescent="0.25"/>
    <row r="2093" ht="15.75" customHeight="1" x14ac:dyDescent="0.25"/>
    <row r="2094" ht="15.75" customHeight="1" x14ac:dyDescent="0.25"/>
    <row r="2095" ht="15.75" customHeight="1" x14ac:dyDescent="0.25"/>
    <row r="2096" ht="15.75" customHeight="1" x14ac:dyDescent="0.25"/>
    <row r="2097" ht="15.75" customHeight="1" x14ac:dyDescent="0.25"/>
    <row r="2098" ht="15.75" customHeight="1" x14ac:dyDescent="0.25"/>
    <row r="2099" ht="15.75" customHeight="1" x14ac:dyDescent="0.25"/>
    <row r="2100" ht="15.75" customHeight="1" x14ac:dyDescent="0.25"/>
    <row r="2101" ht="15.75" customHeight="1" x14ac:dyDescent="0.25"/>
    <row r="2102" ht="15.75" customHeight="1" x14ac:dyDescent="0.25"/>
    <row r="2103" ht="15.75" customHeight="1" x14ac:dyDescent="0.25"/>
    <row r="2104" ht="15.75" customHeight="1" x14ac:dyDescent="0.25"/>
    <row r="2105" ht="15.75" customHeight="1" x14ac:dyDescent="0.25"/>
    <row r="2106" ht="15.75" customHeight="1" x14ac:dyDescent="0.25"/>
    <row r="2107" ht="15.75" customHeight="1" x14ac:dyDescent="0.25"/>
    <row r="2108" ht="15.75" customHeight="1" x14ac:dyDescent="0.25"/>
    <row r="2109" ht="15.75" customHeight="1" x14ac:dyDescent="0.25"/>
    <row r="2110" ht="15.75" customHeight="1" x14ac:dyDescent="0.25"/>
    <row r="2111" ht="15.75" customHeight="1" x14ac:dyDescent="0.25"/>
    <row r="2112" ht="15.75" customHeight="1" x14ac:dyDescent="0.25"/>
    <row r="2113" ht="15.75" customHeight="1" x14ac:dyDescent="0.25"/>
    <row r="2114" ht="15.75" customHeight="1" x14ac:dyDescent="0.25"/>
    <row r="2115" ht="15.75" customHeight="1" x14ac:dyDescent="0.25"/>
    <row r="2116" ht="15.75" customHeight="1" x14ac:dyDescent="0.25"/>
    <row r="2117" ht="15.75" customHeight="1" x14ac:dyDescent="0.25"/>
    <row r="2118" ht="15.75" customHeight="1" x14ac:dyDescent="0.25"/>
    <row r="2119" ht="15.75" customHeight="1" x14ac:dyDescent="0.25"/>
    <row r="2120" ht="15.75" customHeight="1" x14ac:dyDescent="0.25"/>
    <row r="2121" ht="15.75" customHeight="1" x14ac:dyDescent="0.25"/>
    <row r="2122" ht="15.75" customHeight="1" x14ac:dyDescent="0.25"/>
    <row r="2123" ht="15.75" customHeight="1" x14ac:dyDescent="0.25"/>
    <row r="2124" ht="15.75" customHeight="1" x14ac:dyDescent="0.25"/>
    <row r="2125" ht="15.75" customHeight="1" x14ac:dyDescent="0.25"/>
    <row r="2126" ht="15.75" customHeight="1" x14ac:dyDescent="0.25"/>
    <row r="2127" ht="15.75" customHeight="1" x14ac:dyDescent="0.25"/>
    <row r="2128" ht="15.75" customHeight="1" x14ac:dyDescent="0.25"/>
    <row r="2129" ht="15.75" customHeight="1" x14ac:dyDescent="0.25"/>
    <row r="2130" ht="15.75" customHeight="1" x14ac:dyDescent="0.25"/>
    <row r="2131" ht="15.75" customHeight="1" x14ac:dyDescent="0.25"/>
    <row r="2132" ht="15.75" customHeight="1" x14ac:dyDescent="0.25"/>
    <row r="2133" ht="15.75" customHeight="1" x14ac:dyDescent="0.25"/>
    <row r="2134" ht="15.75" customHeight="1" x14ac:dyDescent="0.25"/>
    <row r="2135" ht="15.75" customHeight="1" x14ac:dyDescent="0.25"/>
    <row r="2136" ht="15.75" customHeight="1" x14ac:dyDescent="0.25"/>
    <row r="2137" ht="15.75" customHeight="1" x14ac:dyDescent="0.25"/>
    <row r="2138" ht="15.75" customHeight="1" x14ac:dyDescent="0.25"/>
    <row r="2139" ht="15.75" customHeight="1" x14ac:dyDescent="0.25"/>
    <row r="2140" ht="15.75" customHeight="1" x14ac:dyDescent="0.25"/>
    <row r="2141" ht="15.75" customHeight="1" x14ac:dyDescent="0.25"/>
    <row r="2142" ht="15.75" customHeight="1" x14ac:dyDescent="0.25"/>
    <row r="2143" ht="15.75" customHeight="1" x14ac:dyDescent="0.25"/>
    <row r="2144" ht="15.75" customHeight="1" x14ac:dyDescent="0.25"/>
    <row r="2145" ht="15.75" customHeight="1" x14ac:dyDescent="0.25"/>
    <row r="2146" ht="15.75" customHeight="1" x14ac:dyDescent="0.25"/>
    <row r="2147" ht="15.75" customHeight="1" x14ac:dyDescent="0.25"/>
    <row r="2148" ht="15.75" customHeight="1" x14ac:dyDescent="0.25"/>
    <row r="2149" ht="15.75" customHeight="1" x14ac:dyDescent="0.25"/>
    <row r="2150" ht="15.75" customHeight="1" x14ac:dyDescent="0.25"/>
    <row r="2151" ht="15.75" customHeight="1" x14ac:dyDescent="0.25"/>
    <row r="2152" ht="15.75" customHeight="1" x14ac:dyDescent="0.25"/>
    <row r="2153" ht="15.75" customHeight="1" x14ac:dyDescent="0.25"/>
    <row r="2154" ht="15.75" customHeight="1" x14ac:dyDescent="0.25"/>
    <row r="2155" ht="15.75" customHeight="1" x14ac:dyDescent="0.25"/>
    <row r="2156" ht="15.75" customHeight="1" x14ac:dyDescent="0.25"/>
    <row r="2157" ht="15.75" customHeight="1" x14ac:dyDescent="0.25"/>
    <row r="2158" ht="15.75" customHeight="1" x14ac:dyDescent="0.25"/>
    <row r="2159" ht="15.75" customHeight="1" x14ac:dyDescent="0.25"/>
    <row r="2160" ht="15.75" customHeight="1" x14ac:dyDescent="0.25"/>
    <row r="2161" ht="15.75" customHeight="1" x14ac:dyDescent="0.25"/>
    <row r="2162" ht="15.75" customHeight="1" x14ac:dyDescent="0.25"/>
    <row r="2163" ht="15.75" customHeight="1" x14ac:dyDescent="0.25"/>
    <row r="2164" ht="15.75" customHeight="1" x14ac:dyDescent="0.25"/>
    <row r="2165" ht="15.75" customHeight="1" x14ac:dyDescent="0.25"/>
    <row r="2166" ht="15.75" customHeight="1" x14ac:dyDescent="0.25"/>
    <row r="2167" ht="15.75" customHeight="1" x14ac:dyDescent="0.25"/>
    <row r="2168" ht="15.75" customHeight="1" x14ac:dyDescent="0.25"/>
    <row r="2169" ht="15.75" customHeight="1" x14ac:dyDescent="0.25"/>
    <row r="2170" ht="15.75" customHeight="1" x14ac:dyDescent="0.25"/>
    <row r="2171" ht="15.75" customHeight="1" x14ac:dyDescent="0.25"/>
    <row r="2172" ht="15.75" customHeight="1" x14ac:dyDescent="0.25"/>
    <row r="2173" ht="15.75" customHeight="1" x14ac:dyDescent="0.25"/>
    <row r="2174" ht="15.75" customHeight="1" x14ac:dyDescent="0.25"/>
    <row r="2175" ht="15.75" customHeight="1" x14ac:dyDescent="0.25"/>
    <row r="2176" ht="15.75" customHeight="1" x14ac:dyDescent="0.25"/>
    <row r="2177" ht="15.75" customHeight="1" x14ac:dyDescent="0.25"/>
    <row r="2178" ht="15.75" customHeight="1" x14ac:dyDescent="0.25"/>
    <row r="2179" ht="15.75" customHeight="1" x14ac:dyDescent="0.25"/>
    <row r="2180" ht="15.75" customHeight="1" x14ac:dyDescent="0.25"/>
    <row r="2181" ht="15.75" customHeight="1" x14ac:dyDescent="0.25"/>
    <row r="2182" ht="15.75" customHeight="1" x14ac:dyDescent="0.25"/>
    <row r="2183" ht="15.75" customHeight="1" x14ac:dyDescent="0.25"/>
    <row r="2184" ht="15.75" customHeight="1" x14ac:dyDescent="0.25"/>
    <row r="2185" ht="15.75" customHeight="1" x14ac:dyDescent="0.25"/>
    <row r="2186" ht="15.75" customHeight="1" x14ac:dyDescent="0.25"/>
    <row r="2187" ht="15.75" customHeight="1" x14ac:dyDescent="0.25"/>
    <row r="2188" ht="15.75" customHeight="1" x14ac:dyDescent="0.25"/>
    <row r="2189" ht="15.75" customHeight="1" x14ac:dyDescent="0.25"/>
    <row r="2190" ht="15.75" customHeight="1" x14ac:dyDescent="0.25"/>
    <row r="2191" ht="15.75" customHeight="1" x14ac:dyDescent="0.25"/>
    <row r="2192" ht="15.75" customHeight="1" x14ac:dyDescent="0.25"/>
    <row r="2193" ht="15.75" customHeight="1" x14ac:dyDescent="0.25"/>
    <row r="2194" ht="15.75" customHeight="1" x14ac:dyDescent="0.25"/>
    <row r="2195" ht="15.75" customHeight="1" x14ac:dyDescent="0.25"/>
    <row r="2196" ht="15.75" customHeight="1" x14ac:dyDescent="0.25"/>
    <row r="2197" ht="15.75" customHeight="1" x14ac:dyDescent="0.25"/>
    <row r="2198" ht="15.75" customHeight="1" x14ac:dyDescent="0.25"/>
    <row r="2199" ht="15.75" customHeight="1" x14ac:dyDescent="0.25"/>
    <row r="2200" ht="15.75" customHeight="1" x14ac:dyDescent="0.25"/>
    <row r="2201" ht="15.75" customHeight="1" x14ac:dyDescent="0.25"/>
    <row r="2202" ht="15.75" customHeight="1" x14ac:dyDescent="0.25"/>
    <row r="2203" ht="15.75" customHeight="1" x14ac:dyDescent="0.25"/>
    <row r="2204" ht="15.75" customHeight="1" x14ac:dyDescent="0.25"/>
    <row r="2205" ht="15.75" customHeight="1" x14ac:dyDescent="0.25"/>
    <row r="2206" ht="15.75" customHeight="1" x14ac:dyDescent="0.25"/>
    <row r="2207" ht="15.75" customHeight="1" x14ac:dyDescent="0.25"/>
    <row r="2208" ht="15.75" customHeight="1" x14ac:dyDescent="0.25"/>
    <row r="2209" ht="15.75" customHeight="1" x14ac:dyDescent="0.25"/>
    <row r="2210" ht="15.75" customHeight="1" x14ac:dyDescent="0.25"/>
    <row r="2211" ht="15.75" customHeight="1" x14ac:dyDescent="0.25"/>
    <row r="2212" ht="15.75" customHeight="1" x14ac:dyDescent="0.25"/>
    <row r="2213" ht="15.75" customHeight="1" x14ac:dyDescent="0.25"/>
    <row r="2214" ht="15.75" customHeight="1" x14ac:dyDescent="0.25"/>
    <row r="2215" ht="15.75" customHeight="1" x14ac:dyDescent="0.25"/>
    <row r="2216" ht="15.75" customHeight="1" x14ac:dyDescent="0.25"/>
    <row r="2217" ht="15.75" customHeight="1" x14ac:dyDescent="0.25"/>
    <row r="2218" ht="15.75" customHeight="1" x14ac:dyDescent="0.25"/>
    <row r="2219" ht="15.75" customHeight="1" x14ac:dyDescent="0.25"/>
    <row r="2220" ht="15.75" customHeight="1" x14ac:dyDescent="0.25"/>
    <row r="2221" ht="15.75" customHeight="1" x14ac:dyDescent="0.25"/>
    <row r="2222" ht="15.75" customHeight="1" x14ac:dyDescent="0.25"/>
    <row r="2223" ht="15.75" customHeight="1" x14ac:dyDescent="0.25"/>
    <row r="2224" ht="15.75" customHeight="1" x14ac:dyDescent="0.25"/>
    <row r="2225" ht="15.75" customHeight="1" x14ac:dyDescent="0.25"/>
    <row r="2226" ht="15.75" customHeight="1" x14ac:dyDescent="0.25"/>
    <row r="2227" ht="15.75" customHeight="1" x14ac:dyDescent="0.25"/>
    <row r="2228" ht="15.75" customHeight="1" x14ac:dyDescent="0.25"/>
    <row r="2229" ht="15.75" customHeight="1" x14ac:dyDescent="0.25"/>
    <row r="2230" ht="15.75" customHeight="1" x14ac:dyDescent="0.25"/>
    <row r="2231" ht="15.75" customHeight="1" x14ac:dyDescent="0.25"/>
    <row r="2232" ht="15.75" customHeight="1" x14ac:dyDescent="0.25"/>
    <row r="2233" ht="15.75" customHeight="1" x14ac:dyDescent="0.25"/>
    <row r="2234" ht="15.75" customHeight="1" x14ac:dyDescent="0.25"/>
    <row r="2235" ht="15.75" customHeight="1" x14ac:dyDescent="0.25"/>
    <row r="2236" ht="15.75" customHeight="1" x14ac:dyDescent="0.25"/>
    <row r="2237" ht="15.75" customHeight="1" x14ac:dyDescent="0.25"/>
    <row r="2238" ht="15.75" customHeight="1" x14ac:dyDescent="0.25"/>
    <row r="2239" ht="15.75" customHeight="1" x14ac:dyDescent="0.25"/>
    <row r="2240" ht="15.75" customHeight="1" x14ac:dyDescent="0.25"/>
    <row r="2241" ht="15.75" customHeight="1" x14ac:dyDescent="0.25"/>
    <row r="2242" ht="15.75" customHeight="1" x14ac:dyDescent="0.25"/>
    <row r="2243" ht="15.75" customHeight="1" x14ac:dyDescent="0.25"/>
    <row r="2244" ht="15.75" customHeight="1" x14ac:dyDescent="0.25"/>
    <row r="2245" ht="15.75" customHeight="1" x14ac:dyDescent="0.25"/>
    <row r="2246" ht="15.75" customHeight="1" x14ac:dyDescent="0.25"/>
    <row r="2247" ht="15.75" customHeight="1" x14ac:dyDescent="0.25"/>
    <row r="2248" ht="15.75" customHeight="1" x14ac:dyDescent="0.25"/>
    <row r="2249" ht="15.75" customHeight="1" x14ac:dyDescent="0.25"/>
    <row r="2250" ht="15.75" customHeight="1" x14ac:dyDescent="0.25"/>
    <row r="2251" ht="15.75" customHeight="1" x14ac:dyDescent="0.25"/>
    <row r="2252" ht="15.75" customHeight="1" x14ac:dyDescent="0.25"/>
    <row r="2253" ht="15.75" customHeight="1" x14ac:dyDescent="0.25"/>
    <row r="2254" ht="15.75" customHeight="1" x14ac:dyDescent="0.25"/>
    <row r="2255" ht="15.75" customHeight="1" x14ac:dyDescent="0.25"/>
    <row r="2256" ht="15.75" customHeight="1" x14ac:dyDescent="0.25"/>
    <row r="2257" ht="15.75" customHeight="1" x14ac:dyDescent="0.25"/>
    <row r="2258" ht="15.75" customHeight="1" x14ac:dyDescent="0.25"/>
    <row r="2259" ht="15.75" customHeight="1" x14ac:dyDescent="0.25"/>
    <row r="2260" ht="15.75" customHeight="1" x14ac:dyDescent="0.25"/>
    <row r="2261" ht="15.75" customHeight="1" x14ac:dyDescent="0.25"/>
    <row r="2262" ht="15.75" customHeight="1" x14ac:dyDescent="0.25"/>
    <row r="2263" ht="15.75" customHeight="1" x14ac:dyDescent="0.25"/>
    <row r="2264" ht="15.75" customHeight="1" x14ac:dyDescent="0.25"/>
    <row r="2265" ht="15.75" customHeight="1" x14ac:dyDescent="0.25"/>
    <row r="2266" ht="15.75" customHeight="1" x14ac:dyDescent="0.25"/>
    <row r="2267" ht="15.75" customHeight="1" x14ac:dyDescent="0.25"/>
    <row r="2268" ht="15.75" customHeight="1" x14ac:dyDescent="0.25"/>
    <row r="2269" ht="15.75" customHeight="1" x14ac:dyDescent="0.25"/>
    <row r="2270" ht="15.75" customHeight="1" x14ac:dyDescent="0.25"/>
    <row r="2271" ht="15.75" customHeight="1" x14ac:dyDescent="0.25"/>
    <row r="2272" ht="15.75" customHeight="1" x14ac:dyDescent="0.25"/>
    <row r="2273" ht="15.75" customHeight="1" x14ac:dyDescent="0.25"/>
    <row r="2274" ht="15.75" customHeight="1" x14ac:dyDescent="0.25"/>
    <row r="2275" ht="15.75" customHeight="1" x14ac:dyDescent="0.25"/>
    <row r="2276" ht="15.75" customHeight="1" x14ac:dyDescent="0.25"/>
    <row r="2277" ht="15.75" customHeight="1" x14ac:dyDescent="0.25"/>
    <row r="2278" ht="15.75" customHeight="1" x14ac:dyDescent="0.25"/>
    <row r="2279" ht="15.75" customHeight="1" x14ac:dyDescent="0.25"/>
    <row r="2280" ht="15.75" customHeight="1" x14ac:dyDescent="0.25"/>
    <row r="2281" ht="15.75" customHeight="1" x14ac:dyDescent="0.25"/>
    <row r="2282" ht="15.75" customHeight="1" x14ac:dyDescent="0.25"/>
    <row r="2283" ht="15.75" customHeight="1" x14ac:dyDescent="0.25"/>
    <row r="2284" ht="15.75" customHeight="1" x14ac:dyDescent="0.25"/>
    <row r="2285" ht="15.75" customHeight="1" x14ac:dyDescent="0.25"/>
    <row r="2286" ht="15.75" customHeight="1" x14ac:dyDescent="0.25"/>
    <row r="2287" ht="15.75" customHeight="1" x14ac:dyDescent="0.25"/>
    <row r="2288" ht="15.75" customHeight="1" x14ac:dyDescent="0.25"/>
    <row r="2289" ht="15.75" customHeight="1" x14ac:dyDescent="0.25"/>
    <row r="2290" ht="15.75" customHeight="1" x14ac:dyDescent="0.25"/>
    <row r="2291" ht="15.75" customHeight="1" x14ac:dyDescent="0.25"/>
    <row r="2292" ht="15.75" customHeight="1" x14ac:dyDescent="0.25"/>
    <row r="2293" ht="15.75" customHeight="1" x14ac:dyDescent="0.25"/>
    <row r="2294" ht="15.75" customHeight="1" x14ac:dyDescent="0.25"/>
    <row r="2295" ht="15.75" customHeight="1" x14ac:dyDescent="0.25"/>
    <row r="2296" ht="15.75" customHeight="1" x14ac:dyDescent="0.25"/>
    <row r="2297" ht="15.75" customHeight="1" x14ac:dyDescent="0.25"/>
    <row r="2298" ht="15.75" customHeight="1" x14ac:dyDescent="0.25"/>
    <row r="2299" ht="15.75" customHeight="1" x14ac:dyDescent="0.25"/>
    <row r="2300" ht="15.75" customHeight="1" x14ac:dyDescent="0.25"/>
    <row r="2301" ht="15.75" customHeight="1" x14ac:dyDescent="0.25"/>
    <row r="2302" ht="15.75" customHeight="1" x14ac:dyDescent="0.25"/>
    <row r="2303" ht="15.75" customHeight="1" x14ac:dyDescent="0.25"/>
    <row r="2304" ht="15.75" customHeight="1" x14ac:dyDescent="0.25"/>
    <row r="2305" ht="15.75" customHeight="1" x14ac:dyDescent="0.25"/>
    <row r="2306" ht="15.75" customHeight="1" x14ac:dyDescent="0.25"/>
    <row r="2307" ht="15.75" customHeight="1" x14ac:dyDescent="0.25"/>
    <row r="2308" ht="15.75" customHeight="1" x14ac:dyDescent="0.25"/>
    <row r="2309" ht="15.75" customHeight="1" x14ac:dyDescent="0.25"/>
    <row r="2310" ht="15.75" customHeight="1" x14ac:dyDescent="0.25"/>
    <row r="2311" ht="15.75" customHeight="1" x14ac:dyDescent="0.25"/>
    <row r="2312" ht="15.75" customHeight="1" x14ac:dyDescent="0.25"/>
    <row r="2313" ht="15.75" customHeight="1" x14ac:dyDescent="0.25"/>
    <row r="2314" ht="15.75" customHeight="1" x14ac:dyDescent="0.25"/>
    <row r="2315" ht="15.75" customHeight="1" x14ac:dyDescent="0.25"/>
    <row r="2316" ht="15.75" customHeight="1" x14ac:dyDescent="0.25"/>
    <row r="2317" ht="15.75" customHeight="1" x14ac:dyDescent="0.25"/>
    <row r="2318" ht="15.75" customHeight="1" x14ac:dyDescent="0.25"/>
    <row r="2319" ht="15.75" customHeight="1" x14ac:dyDescent="0.25"/>
    <row r="2320" ht="15.75" customHeight="1" x14ac:dyDescent="0.25"/>
    <row r="2321" ht="15.75" customHeight="1" x14ac:dyDescent="0.25"/>
    <row r="2322" ht="15.75" customHeight="1" x14ac:dyDescent="0.25"/>
    <row r="2323" ht="15.75" customHeight="1" x14ac:dyDescent="0.25"/>
    <row r="2324" ht="15.75" customHeight="1" x14ac:dyDescent="0.25"/>
    <row r="2325" ht="15.75" customHeight="1" x14ac:dyDescent="0.25"/>
    <row r="2326" ht="15.75" customHeight="1" x14ac:dyDescent="0.25"/>
    <row r="2327" ht="15.75" customHeight="1" x14ac:dyDescent="0.25"/>
    <row r="2328" ht="15.75" customHeight="1" x14ac:dyDescent="0.25"/>
    <row r="2329" ht="15.75" customHeight="1" x14ac:dyDescent="0.25"/>
    <row r="2330" ht="15.75" customHeight="1" x14ac:dyDescent="0.25"/>
    <row r="2331" ht="15.75" customHeight="1" x14ac:dyDescent="0.25"/>
    <row r="2332" ht="15.75" customHeight="1" x14ac:dyDescent="0.25"/>
    <row r="2333" ht="15.75" customHeight="1" x14ac:dyDescent="0.25"/>
    <row r="2334" ht="15.75" customHeight="1" x14ac:dyDescent="0.25"/>
    <row r="2335" ht="15.75" customHeight="1" x14ac:dyDescent="0.25"/>
    <row r="2336" ht="15.75" customHeight="1" x14ac:dyDescent="0.25"/>
    <row r="2337" ht="15.75" customHeight="1" x14ac:dyDescent="0.25"/>
    <row r="2338" ht="15.75" customHeight="1" x14ac:dyDescent="0.25"/>
    <row r="2339" ht="15.75" customHeight="1" x14ac:dyDescent="0.25"/>
    <row r="2340" ht="15.75" customHeight="1" x14ac:dyDescent="0.25"/>
    <row r="2341" ht="15.75" customHeight="1" x14ac:dyDescent="0.25"/>
    <row r="2342" ht="15.75" customHeight="1" x14ac:dyDescent="0.25"/>
    <row r="2343" ht="15.75" customHeight="1" x14ac:dyDescent="0.25"/>
    <row r="2344" ht="15.75" customHeight="1" x14ac:dyDescent="0.25"/>
    <row r="2345" ht="15.75" customHeight="1" x14ac:dyDescent="0.25"/>
    <row r="2346" ht="15.75" customHeight="1" x14ac:dyDescent="0.25"/>
    <row r="2347" ht="15.75" customHeight="1" x14ac:dyDescent="0.25"/>
    <row r="2348" ht="15.75" customHeight="1" x14ac:dyDescent="0.25"/>
    <row r="2349" ht="15.75" customHeight="1" x14ac:dyDescent="0.25"/>
    <row r="2350" ht="15.75" customHeight="1" x14ac:dyDescent="0.25"/>
    <row r="2351" ht="15.75" customHeight="1" x14ac:dyDescent="0.25"/>
    <row r="2352" ht="15.75" customHeight="1" x14ac:dyDescent="0.25"/>
    <row r="2353" ht="15.75" customHeight="1" x14ac:dyDescent="0.25"/>
    <row r="2354" ht="15.75" customHeight="1" x14ac:dyDescent="0.25"/>
    <row r="2355" ht="15.75" customHeight="1" x14ac:dyDescent="0.25"/>
    <row r="2356" ht="15.75" customHeight="1" x14ac:dyDescent="0.25"/>
    <row r="2357" ht="15.75" customHeight="1" x14ac:dyDescent="0.25"/>
    <row r="2358" ht="15.75" customHeight="1" x14ac:dyDescent="0.25"/>
    <row r="2359" ht="15.75" customHeight="1" x14ac:dyDescent="0.25"/>
    <row r="2360" ht="15.75" customHeight="1" x14ac:dyDescent="0.25"/>
    <row r="2361" ht="15.75" customHeight="1" x14ac:dyDescent="0.25"/>
    <row r="2362" ht="15.75" customHeight="1" x14ac:dyDescent="0.25"/>
    <row r="2363" ht="15.75" customHeight="1" x14ac:dyDescent="0.25"/>
    <row r="2364" ht="15.75" customHeight="1" x14ac:dyDescent="0.25"/>
    <row r="2365" ht="15.75" customHeight="1" x14ac:dyDescent="0.25"/>
    <row r="2366" ht="15.75" customHeight="1" x14ac:dyDescent="0.25"/>
    <row r="2367" ht="15.75" customHeight="1" x14ac:dyDescent="0.25"/>
    <row r="2368" ht="15.75" customHeight="1" x14ac:dyDescent="0.25"/>
    <row r="2369" ht="15.75" customHeight="1" x14ac:dyDescent="0.25"/>
    <row r="2370" ht="15.75" customHeight="1" x14ac:dyDescent="0.25"/>
    <row r="2371" ht="15.75" customHeight="1" x14ac:dyDescent="0.25"/>
    <row r="2372" ht="15.75" customHeight="1" x14ac:dyDescent="0.25"/>
    <row r="2373" ht="15.75" customHeight="1" x14ac:dyDescent="0.25"/>
    <row r="2374" ht="15.75" customHeight="1" x14ac:dyDescent="0.25"/>
    <row r="2375" ht="15.75" customHeight="1" x14ac:dyDescent="0.25"/>
    <row r="2376" ht="15.75" customHeight="1" x14ac:dyDescent="0.25"/>
    <row r="2377" ht="15.75" customHeight="1" x14ac:dyDescent="0.25"/>
    <row r="2378" ht="15.75" customHeight="1" x14ac:dyDescent="0.25"/>
    <row r="2379" ht="15.75" customHeight="1" x14ac:dyDescent="0.25"/>
    <row r="2380" ht="15.75" customHeight="1" x14ac:dyDescent="0.25"/>
    <row r="2381" ht="15.75" customHeight="1" x14ac:dyDescent="0.25"/>
    <row r="2382" ht="15.75" customHeight="1" x14ac:dyDescent="0.25"/>
    <row r="2383" ht="15.75" customHeight="1" x14ac:dyDescent="0.25"/>
    <row r="2384" ht="15.75" customHeight="1" x14ac:dyDescent="0.25"/>
    <row r="2385" ht="15.75" customHeight="1" x14ac:dyDescent="0.25"/>
    <row r="2386" ht="15.75" customHeight="1" x14ac:dyDescent="0.25"/>
    <row r="2387" ht="15.75" customHeight="1" x14ac:dyDescent="0.25"/>
    <row r="2388" ht="15.75" customHeight="1" x14ac:dyDescent="0.25"/>
    <row r="2389" ht="15.75" customHeight="1" x14ac:dyDescent="0.25"/>
    <row r="2390" ht="15.75" customHeight="1" x14ac:dyDescent="0.25"/>
    <row r="2391" ht="15.75" customHeight="1" x14ac:dyDescent="0.25"/>
    <row r="2392" ht="15.75" customHeight="1" x14ac:dyDescent="0.25"/>
    <row r="2393" ht="15.75" customHeight="1" x14ac:dyDescent="0.25"/>
    <row r="2394" ht="15.75" customHeight="1" x14ac:dyDescent="0.25"/>
    <row r="2395" ht="15.75" customHeight="1" x14ac:dyDescent="0.25"/>
    <row r="2396" ht="15.75" customHeight="1" x14ac:dyDescent="0.25"/>
    <row r="2397" ht="15.75" customHeight="1" x14ac:dyDescent="0.25"/>
    <row r="2398" ht="15.75" customHeight="1" x14ac:dyDescent="0.25"/>
    <row r="2399" ht="15.75" customHeight="1" x14ac:dyDescent="0.25"/>
    <row r="2400" ht="15.75" customHeight="1" x14ac:dyDescent="0.25"/>
    <row r="2401" ht="15.75" customHeight="1" x14ac:dyDescent="0.25"/>
    <row r="2402" ht="15.75" customHeight="1" x14ac:dyDescent="0.25"/>
    <row r="2403" ht="15.75" customHeight="1" x14ac:dyDescent="0.25"/>
    <row r="2404" ht="15.75" customHeight="1" x14ac:dyDescent="0.25"/>
    <row r="2405" ht="15.75" customHeight="1" x14ac:dyDescent="0.25"/>
    <row r="2406" ht="15.75" customHeight="1" x14ac:dyDescent="0.25"/>
    <row r="2407" ht="15.75" customHeight="1" x14ac:dyDescent="0.25"/>
    <row r="2408" ht="15.75" customHeight="1" x14ac:dyDescent="0.25"/>
    <row r="2409" ht="15.75" customHeight="1" x14ac:dyDescent="0.25"/>
    <row r="2410" ht="15.75" customHeight="1" x14ac:dyDescent="0.25"/>
    <row r="2411" ht="15.75" customHeight="1" x14ac:dyDescent="0.25"/>
    <row r="2412" ht="15.75" customHeight="1" x14ac:dyDescent="0.25"/>
    <row r="2413" ht="15.75" customHeight="1" x14ac:dyDescent="0.25"/>
    <row r="2414" ht="15.75" customHeight="1" x14ac:dyDescent="0.25"/>
    <row r="2415" ht="15.75" customHeight="1" x14ac:dyDescent="0.25"/>
    <row r="2416" ht="15.75" customHeight="1" x14ac:dyDescent="0.25"/>
    <row r="2417" ht="15.75" customHeight="1" x14ac:dyDescent="0.25"/>
    <row r="2418" ht="15.75" customHeight="1" x14ac:dyDescent="0.25"/>
    <row r="2419" ht="15.75" customHeight="1" x14ac:dyDescent="0.25"/>
    <row r="2420" ht="15.75" customHeight="1" x14ac:dyDescent="0.25"/>
    <row r="2421" ht="15.75" customHeight="1" x14ac:dyDescent="0.25"/>
    <row r="2422" ht="15.75" customHeight="1" x14ac:dyDescent="0.25"/>
    <row r="2423" ht="15.75" customHeight="1" x14ac:dyDescent="0.25"/>
    <row r="2424" ht="15.75" customHeight="1" x14ac:dyDescent="0.25"/>
    <row r="2425" ht="15.75" customHeight="1" x14ac:dyDescent="0.25"/>
    <row r="2426" ht="15.75" customHeight="1" x14ac:dyDescent="0.25"/>
    <row r="2427" ht="15.75" customHeight="1" x14ac:dyDescent="0.25"/>
    <row r="2428" ht="15.75" customHeight="1" x14ac:dyDescent="0.25"/>
    <row r="2429" ht="15.75" customHeight="1" x14ac:dyDescent="0.25"/>
    <row r="2430" ht="15.75" customHeight="1" x14ac:dyDescent="0.25"/>
    <row r="2431" ht="15.75" customHeight="1" x14ac:dyDescent="0.25"/>
    <row r="2432" ht="15.75" customHeight="1" x14ac:dyDescent="0.25"/>
    <row r="2433" ht="15.75" customHeight="1" x14ac:dyDescent="0.25"/>
    <row r="2434" ht="15.75" customHeight="1" x14ac:dyDescent="0.25"/>
    <row r="2435" ht="15.75" customHeight="1" x14ac:dyDescent="0.25"/>
    <row r="2436" ht="15.75" customHeight="1" x14ac:dyDescent="0.25"/>
    <row r="2437" ht="15.75" customHeight="1" x14ac:dyDescent="0.25"/>
    <row r="2438" ht="15.75" customHeight="1" x14ac:dyDescent="0.25"/>
    <row r="2439" ht="15.75" customHeight="1" x14ac:dyDescent="0.25"/>
    <row r="2440" ht="15.75" customHeight="1" x14ac:dyDescent="0.25"/>
    <row r="2441" ht="15.75" customHeight="1" x14ac:dyDescent="0.25"/>
    <row r="2442" ht="15.75" customHeight="1" x14ac:dyDescent="0.25"/>
    <row r="2443" ht="15.75" customHeight="1" x14ac:dyDescent="0.25"/>
    <row r="2444" ht="15.75" customHeight="1" x14ac:dyDescent="0.25"/>
    <row r="2445" ht="15.75" customHeight="1" x14ac:dyDescent="0.25"/>
    <row r="2446" ht="15.75" customHeight="1" x14ac:dyDescent="0.25"/>
    <row r="2447" ht="15.75" customHeight="1" x14ac:dyDescent="0.25"/>
    <row r="2448" ht="15.75" customHeight="1" x14ac:dyDescent="0.25"/>
    <row r="2449" ht="15.75" customHeight="1" x14ac:dyDescent="0.25"/>
    <row r="2450" ht="15.75" customHeight="1" x14ac:dyDescent="0.25"/>
    <row r="2451" ht="15.75" customHeight="1" x14ac:dyDescent="0.25"/>
    <row r="2452" ht="15.75" customHeight="1" x14ac:dyDescent="0.25"/>
    <row r="2453" ht="15.75" customHeight="1" x14ac:dyDescent="0.25"/>
    <row r="2454" ht="15.75" customHeight="1" x14ac:dyDescent="0.25"/>
    <row r="2455" ht="15.75" customHeight="1" x14ac:dyDescent="0.25"/>
    <row r="2456" ht="15.75" customHeight="1" x14ac:dyDescent="0.25"/>
    <row r="2457" ht="15.75" customHeight="1" x14ac:dyDescent="0.25"/>
    <row r="2458" ht="15.75" customHeight="1" x14ac:dyDescent="0.25"/>
    <row r="2459" ht="15.75" customHeight="1" x14ac:dyDescent="0.25"/>
    <row r="2460" ht="15.75" customHeight="1" x14ac:dyDescent="0.25"/>
    <row r="2461" ht="15.75" customHeight="1" x14ac:dyDescent="0.25"/>
    <row r="2462" ht="15.75" customHeight="1" x14ac:dyDescent="0.25"/>
    <row r="2463" ht="15.75" customHeight="1" x14ac:dyDescent="0.25"/>
    <row r="2464" ht="15.75" customHeight="1" x14ac:dyDescent="0.25"/>
    <row r="2465" ht="15.75" customHeight="1" x14ac:dyDescent="0.25"/>
    <row r="2466" ht="15.75" customHeight="1" x14ac:dyDescent="0.25"/>
    <row r="2467" ht="15.75" customHeight="1" x14ac:dyDescent="0.25"/>
    <row r="2468" ht="15.75" customHeight="1" x14ac:dyDescent="0.25"/>
    <row r="2469" ht="15.75" customHeight="1" x14ac:dyDescent="0.25"/>
    <row r="2470" ht="15.75" customHeight="1" x14ac:dyDescent="0.25"/>
    <row r="2471" ht="15.75" customHeight="1" x14ac:dyDescent="0.25"/>
    <row r="2472" ht="15.75" customHeight="1" x14ac:dyDescent="0.25"/>
    <row r="2473" ht="15.75" customHeight="1" x14ac:dyDescent="0.25"/>
    <row r="2474" ht="15.75" customHeight="1" x14ac:dyDescent="0.25"/>
    <row r="2475" ht="15.75" customHeight="1" x14ac:dyDescent="0.25"/>
    <row r="2476" ht="15.75" customHeight="1" x14ac:dyDescent="0.25"/>
    <row r="2477" ht="15.75" customHeight="1" x14ac:dyDescent="0.25"/>
    <row r="2478" ht="15.75" customHeight="1" x14ac:dyDescent="0.25"/>
    <row r="2479" ht="15.75" customHeight="1" x14ac:dyDescent="0.25"/>
    <row r="2480" ht="15.75" customHeight="1" x14ac:dyDescent="0.25"/>
    <row r="2481" ht="15.75" customHeight="1" x14ac:dyDescent="0.25"/>
    <row r="2482" ht="15.75" customHeight="1" x14ac:dyDescent="0.25"/>
    <row r="2483" ht="15.75" customHeight="1" x14ac:dyDescent="0.25"/>
    <row r="2484" ht="15.75" customHeight="1" x14ac:dyDescent="0.25"/>
    <row r="2485" ht="15.75" customHeight="1" x14ac:dyDescent="0.25"/>
    <row r="2486" ht="15.75" customHeight="1" x14ac:dyDescent="0.25"/>
    <row r="2487" ht="15.75" customHeight="1" x14ac:dyDescent="0.25"/>
    <row r="2488" ht="15.75" customHeight="1" x14ac:dyDescent="0.25"/>
    <row r="2489" ht="15.75" customHeight="1" x14ac:dyDescent="0.25"/>
    <row r="2490" ht="15.75" customHeight="1" x14ac:dyDescent="0.25"/>
    <row r="2491" ht="15.75" customHeight="1" x14ac:dyDescent="0.25"/>
    <row r="2492" ht="15.75" customHeight="1" x14ac:dyDescent="0.25"/>
    <row r="2493" ht="15.75" customHeight="1" x14ac:dyDescent="0.25"/>
    <row r="2494" ht="15.75" customHeight="1" x14ac:dyDescent="0.25"/>
    <row r="2495" ht="15.75" customHeight="1" x14ac:dyDescent="0.25"/>
    <row r="2496" ht="15.75" customHeight="1" x14ac:dyDescent="0.25"/>
    <row r="2497" ht="15.75" customHeight="1" x14ac:dyDescent="0.25"/>
    <row r="2498" ht="15.75" customHeight="1" x14ac:dyDescent="0.25"/>
    <row r="2499" ht="15.75" customHeight="1" x14ac:dyDescent="0.25"/>
    <row r="2500" ht="15.75" customHeight="1" x14ac:dyDescent="0.25"/>
    <row r="2501" ht="15.75" customHeight="1" x14ac:dyDescent="0.25"/>
    <row r="2502" ht="15.75" customHeight="1" x14ac:dyDescent="0.25"/>
    <row r="2503" ht="15.75" customHeight="1" x14ac:dyDescent="0.25"/>
    <row r="2504" ht="15.75" customHeight="1" x14ac:dyDescent="0.25"/>
    <row r="2505" ht="15.75" customHeight="1" x14ac:dyDescent="0.25"/>
    <row r="2506" ht="15.75" customHeight="1" x14ac:dyDescent="0.25"/>
    <row r="2507" ht="15.75" customHeight="1" x14ac:dyDescent="0.25"/>
    <row r="2508" ht="15.75" customHeight="1" x14ac:dyDescent="0.25"/>
    <row r="2509" ht="15.75" customHeight="1" x14ac:dyDescent="0.25"/>
    <row r="2510" ht="15.75" customHeight="1" x14ac:dyDescent="0.25"/>
    <row r="2511" ht="15.75" customHeight="1" x14ac:dyDescent="0.25"/>
    <row r="2512" ht="15.75" customHeight="1" x14ac:dyDescent="0.25"/>
    <row r="2513" ht="15.75" customHeight="1" x14ac:dyDescent="0.25"/>
    <row r="2514" ht="15.75" customHeight="1" x14ac:dyDescent="0.25"/>
    <row r="2515" ht="15.75" customHeight="1" x14ac:dyDescent="0.25"/>
    <row r="2516" ht="15.75" customHeight="1" x14ac:dyDescent="0.25"/>
    <row r="2517" ht="15.75" customHeight="1" x14ac:dyDescent="0.25"/>
    <row r="2518" ht="15.75" customHeight="1" x14ac:dyDescent="0.25"/>
    <row r="2519" ht="15.75" customHeight="1" x14ac:dyDescent="0.25"/>
    <row r="2520" ht="15.75" customHeight="1" x14ac:dyDescent="0.25"/>
    <row r="2521" ht="15.75" customHeight="1" x14ac:dyDescent="0.25"/>
    <row r="2522" ht="15.75" customHeight="1" x14ac:dyDescent="0.25"/>
    <row r="2523" ht="15.75" customHeight="1" x14ac:dyDescent="0.25"/>
    <row r="2524" ht="15.75" customHeight="1" x14ac:dyDescent="0.25"/>
    <row r="2525" ht="15.75" customHeight="1" x14ac:dyDescent="0.25"/>
    <row r="2526" ht="15.75" customHeight="1" x14ac:dyDescent="0.25"/>
    <row r="2527" ht="15.75" customHeight="1" x14ac:dyDescent="0.25"/>
    <row r="2528" ht="15.75" customHeight="1" x14ac:dyDescent="0.25"/>
    <row r="2529" ht="15.75" customHeight="1" x14ac:dyDescent="0.25"/>
    <row r="2530" ht="15.75" customHeight="1" x14ac:dyDescent="0.25"/>
    <row r="2531" ht="15.75" customHeight="1" x14ac:dyDescent="0.25"/>
    <row r="2532" ht="15.75" customHeight="1" x14ac:dyDescent="0.25"/>
    <row r="2533" ht="15.75" customHeight="1" x14ac:dyDescent="0.25"/>
    <row r="2534" ht="15.75" customHeight="1" x14ac:dyDescent="0.25"/>
    <row r="2535" ht="15.75" customHeight="1" x14ac:dyDescent="0.25"/>
    <row r="2536" ht="15.75" customHeight="1" x14ac:dyDescent="0.25"/>
    <row r="2537" ht="15.75" customHeight="1" x14ac:dyDescent="0.25"/>
    <row r="2538" ht="15.75" customHeight="1" x14ac:dyDescent="0.25"/>
    <row r="2539" ht="15.75" customHeight="1" x14ac:dyDescent="0.25"/>
    <row r="2540" ht="15.75" customHeight="1" x14ac:dyDescent="0.25"/>
    <row r="2541" ht="15.75" customHeight="1" x14ac:dyDescent="0.25"/>
    <row r="2542" ht="15.75" customHeight="1" x14ac:dyDescent="0.25"/>
    <row r="2543" ht="15.75" customHeight="1" x14ac:dyDescent="0.25"/>
    <row r="2544" ht="15.75" customHeight="1" x14ac:dyDescent="0.25"/>
    <row r="2545" ht="15.75" customHeight="1" x14ac:dyDescent="0.25"/>
    <row r="2546" ht="15.75" customHeight="1" x14ac:dyDescent="0.25"/>
    <row r="2547" ht="15.75" customHeight="1" x14ac:dyDescent="0.25"/>
    <row r="2548" ht="15.75" customHeight="1" x14ac:dyDescent="0.25"/>
    <row r="2549" ht="15.75" customHeight="1" x14ac:dyDescent="0.25"/>
    <row r="2550" ht="15.75" customHeight="1" x14ac:dyDescent="0.25"/>
    <row r="2551" ht="15.75" customHeight="1" x14ac:dyDescent="0.25"/>
    <row r="2552" ht="15.75" customHeight="1" x14ac:dyDescent="0.25"/>
    <row r="2553" ht="15.75" customHeight="1" x14ac:dyDescent="0.25"/>
    <row r="2554" ht="15.75" customHeight="1" x14ac:dyDescent="0.25"/>
    <row r="2555" ht="15.75" customHeight="1" x14ac:dyDescent="0.25"/>
    <row r="2556" ht="15.75" customHeight="1" x14ac:dyDescent="0.25"/>
    <row r="2557" ht="15.75" customHeight="1" x14ac:dyDescent="0.25"/>
    <row r="2558" ht="15.75" customHeight="1" x14ac:dyDescent="0.25"/>
    <row r="2559" ht="15.75" customHeight="1" x14ac:dyDescent="0.25"/>
    <row r="2560" ht="15.75" customHeight="1" x14ac:dyDescent="0.25"/>
    <row r="2561" ht="15.75" customHeight="1" x14ac:dyDescent="0.25"/>
    <row r="2562" ht="15.75" customHeight="1" x14ac:dyDescent="0.25"/>
    <row r="2563" ht="15.75" customHeight="1" x14ac:dyDescent="0.25"/>
    <row r="2564" ht="15.75" customHeight="1" x14ac:dyDescent="0.25"/>
    <row r="2565" ht="15.75" customHeight="1" x14ac:dyDescent="0.25"/>
    <row r="2566" ht="15.75" customHeight="1" x14ac:dyDescent="0.25"/>
    <row r="2567" ht="15.75" customHeight="1" x14ac:dyDescent="0.25"/>
    <row r="2568" ht="15.75" customHeight="1" x14ac:dyDescent="0.25"/>
    <row r="2569" ht="15.75" customHeight="1" x14ac:dyDescent="0.25"/>
    <row r="2570" ht="15.75" customHeight="1" x14ac:dyDescent="0.25"/>
    <row r="2571" ht="15.75" customHeight="1" x14ac:dyDescent="0.25"/>
    <row r="2572" ht="15.75" customHeight="1" x14ac:dyDescent="0.25"/>
    <row r="2573" ht="15.75" customHeight="1" x14ac:dyDescent="0.25"/>
    <row r="2574" ht="15.75" customHeight="1" x14ac:dyDescent="0.25"/>
    <row r="2575" ht="15.75" customHeight="1" x14ac:dyDescent="0.25"/>
    <row r="2576" ht="15.75" customHeight="1" x14ac:dyDescent="0.25"/>
    <row r="2577" ht="15.75" customHeight="1" x14ac:dyDescent="0.25"/>
    <row r="2578" ht="15.75" customHeight="1" x14ac:dyDescent="0.25"/>
    <row r="2579" ht="15.75" customHeight="1" x14ac:dyDescent="0.25"/>
    <row r="2580" ht="15.75" customHeight="1" x14ac:dyDescent="0.25"/>
    <row r="2581" ht="15.75" customHeight="1" x14ac:dyDescent="0.25"/>
    <row r="2582" ht="15.75" customHeight="1" x14ac:dyDescent="0.25"/>
    <row r="2583" ht="15.75" customHeight="1" x14ac:dyDescent="0.25"/>
    <row r="2584" ht="15.75" customHeight="1" x14ac:dyDescent="0.25"/>
    <row r="2585" ht="15.75" customHeight="1" x14ac:dyDescent="0.25"/>
    <row r="2586" ht="15.75" customHeight="1" x14ac:dyDescent="0.25"/>
    <row r="2587" ht="15.75" customHeight="1" x14ac:dyDescent="0.25"/>
    <row r="2588" ht="15.75" customHeight="1" x14ac:dyDescent="0.25"/>
    <row r="2589" ht="15.75" customHeight="1" x14ac:dyDescent="0.25"/>
    <row r="2590" ht="15.75" customHeight="1" x14ac:dyDescent="0.25"/>
    <row r="2591" ht="15.75" customHeight="1" x14ac:dyDescent="0.25"/>
    <row r="2592" ht="15.75" customHeight="1" x14ac:dyDescent="0.25"/>
    <row r="2593" ht="15.75" customHeight="1" x14ac:dyDescent="0.25"/>
    <row r="2594" ht="15.75" customHeight="1" x14ac:dyDescent="0.25"/>
    <row r="2595" ht="15.75" customHeight="1" x14ac:dyDescent="0.25"/>
    <row r="2596" ht="15.75" customHeight="1" x14ac:dyDescent="0.25"/>
    <row r="2597" ht="15.75" customHeight="1" x14ac:dyDescent="0.25"/>
    <row r="2598" ht="15.75" customHeight="1" x14ac:dyDescent="0.25"/>
    <row r="2599" ht="15.75" customHeight="1" x14ac:dyDescent="0.25"/>
    <row r="2600" ht="15.75" customHeight="1" x14ac:dyDescent="0.25"/>
    <row r="2601" ht="15.75" customHeight="1" x14ac:dyDescent="0.25"/>
    <row r="2602" ht="15.75" customHeight="1" x14ac:dyDescent="0.25"/>
    <row r="2603" ht="15.75" customHeight="1" x14ac:dyDescent="0.25"/>
    <row r="2604" ht="15.75" customHeight="1" x14ac:dyDescent="0.25"/>
    <row r="2605" ht="15.75" customHeight="1" x14ac:dyDescent="0.25"/>
    <row r="2606" ht="15.75" customHeight="1" x14ac:dyDescent="0.25"/>
    <row r="2607" ht="15.75" customHeight="1" x14ac:dyDescent="0.25"/>
    <row r="2608" ht="15.75" customHeight="1" x14ac:dyDescent="0.25"/>
    <row r="2609" ht="15.75" customHeight="1" x14ac:dyDescent="0.25"/>
    <row r="2610" ht="15.75" customHeight="1" x14ac:dyDescent="0.25"/>
    <row r="2611" ht="15.75" customHeight="1" x14ac:dyDescent="0.25"/>
    <row r="2612" ht="15.75" customHeight="1" x14ac:dyDescent="0.25"/>
    <row r="2613" ht="15.75" customHeight="1" x14ac:dyDescent="0.25"/>
    <row r="2614" ht="15.75" customHeight="1" x14ac:dyDescent="0.25"/>
    <row r="2615" ht="15.75" customHeight="1" x14ac:dyDescent="0.25"/>
    <row r="2616" ht="15.75" customHeight="1" x14ac:dyDescent="0.25"/>
    <row r="2617" ht="15.75" customHeight="1" x14ac:dyDescent="0.25"/>
    <row r="2618" ht="15.75" customHeight="1" x14ac:dyDescent="0.25"/>
    <row r="2619" ht="15.75" customHeight="1" x14ac:dyDescent="0.25"/>
    <row r="2620" ht="15.75" customHeight="1" x14ac:dyDescent="0.25"/>
    <row r="2621" ht="15.75" customHeight="1" x14ac:dyDescent="0.25"/>
    <row r="2622" ht="15.75" customHeight="1" x14ac:dyDescent="0.25"/>
    <row r="2623" ht="15.75" customHeight="1" x14ac:dyDescent="0.25"/>
    <row r="2624" ht="15.75" customHeight="1" x14ac:dyDescent="0.25"/>
    <row r="2625" ht="15.75" customHeight="1" x14ac:dyDescent="0.25"/>
    <row r="2626" ht="15.75" customHeight="1" x14ac:dyDescent="0.25"/>
    <row r="2627" ht="15.75" customHeight="1" x14ac:dyDescent="0.25"/>
    <row r="2628" ht="15.75" customHeight="1" x14ac:dyDescent="0.25"/>
    <row r="2629" ht="15.75" customHeight="1" x14ac:dyDescent="0.25"/>
    <row r="2630" ht="15.75" customHeight="1" x14ac:dyDescent="0.25"/>
    <row r="2631" ht="15.75" customHeight="1" x14ac:dyDescent="0.25"/>
    <row r="2632" ht="15.75" customHeight="1" x14ac:dyDescent="0.25"/>
    <row r="2633" ht="15.75" customHeight="1" x14ac:dyDescent="0.25"/>
    <row r="2634" ht="15.75" customHeight="1" x14ac:dyDescent="0.25"/>
    <row r="2635" ht="15.75" customHeight="1" x14ac:dyDescent="0.25"/>
    <row r="2636" ht="15.75" customHeight="1" x14ac:dyDescent="0.25"/>
    <row r="2637" ht="15.75" customHeight="1" x14ac:dyDescent="0.25"/>
    <row r="2638" ht="15.75" customHeight="1" x14ac:dyDescent="0.25"/>
    <row r="2639" ht="15.75" customHeight="1" x14ac:dyDescent="0.25"/>
    <row r="2640" ht="15.75" customHeight="1" x14ac:dyDescent="0.25"/>
    <row r="2641" ht="15.75" customHeight="1" x14ac:dyDescent="0.25"/>
    <row r="2642" ht="15.75" customHeight="1" x14ac:dyDescent="0.25"/>
    <row r="2643" ht="15.75" customHeight="1" x14ac:dyDescent="0.25"/>
    <row r="2644" ht="15.75" customHeight="1" x14ac:dyDescent="0.25"/>
    <row r="2645" ht="15.75" customHeight="1" x14ac:dyDescent="0.25"/>
    <row r="2646" ht="15.75" customHeight="1" x14ac:dyDescent="0.25"/>
    <row r="2647" ht="15.75" customHeight="1" x14ac:dyDescent="0.25"/>
    <row r="2648" ht="15.75" customHeight="1" x14ac:dyDescent="0.25"/>
    <row r="2649" ht="15.75" customHeight="1" x14ac:dyDescent="0.25"/>
    <row r="2650" ht="15.75" customHeight="1" x14ac:dyDescent="0.25"/>
    <row r="2651" ht="15.75" customHeight="1" x14ac:dyDescent="0.25"/>
    <row r="2652" ht="15.75" customHeight="1" x14ac:dyDescent="0.25"/>
    <row r="2653" ht="15.75" customHeight="1" x14ac:dyDescent="0.25"/>
    <row r="2654" ht="15.75" customHeight="1" x14ac:dyDescent="0.25"/>
    <row r="2655" ht="15.75" customHeight="1" x14ac:dyDescent="0.25"/>
    <row r="2656" ht="15.75" customHeight="1" x14ac:dyDescent="0.25"/>
    <row r="2657" ht="15.75" customHeight="1" x14ac:dyDescent="0.25"/>
    <row r="2658" ht="15.75" customHeight="1" x14ac:dyDescent="0.25"/>
    <row r="2659" ht="15.75" customHeight="1" x14ac:dyDescent="0.25"/>
    <row r="2660" ht="15.75" customHeight="1" x14ac:dyDescent="0.25"/>
    <row r="2661" ht="15.75" customHeight="1" x14ac:dyDescent="0.25"/>
    <row r="2662" ht="15.75" customHeight="1" x14ac:dyDescent="0.25"/>
    <row r="2663" ht="15.75" customHeight="1" x14ac:dyDescent="0.25"/>
    <row r="2664" ht="15.75" customHeight="1" x14ac:dyDescent="0.25"/>
    <row r="2665" ht="15.75" customHeight="1" x14ac:dyDescent="0.25"/>
    <row r="2666" ht="15.75" customHeight="1" x14ac:dyDescent="0.25"/>
    <row r="2667" ht="15.75" customHeight="1" x14ac:dyDescent="0.25"/>
    <row r="2668" ht="15.75" customHeight="1" x14ac:dyDescent="0.25"/>
    <row r="2669" ht="15.75" customHeight="1" x14ac:dyDescent="0.25"/>
    <row r="2670" ht="15.75" customHeight="1" x14ac:dyDescent="0.25"/>
    <row r="2671" ht="15.75" customHeight="1" x14ac:dyDescent="0.25"/>
    <row r="2672" ht="15.75" customHeight="1" x14ac:dyDescent="0.25"/>
    <row r="2673" ht="15.75" customHeight="1" x14ac:dyDescent="0.25"/>
    <row r="2674" ht="15.75" customHeight="1" x14ac:dyDescent="0.25"/>
    <row r="2675" ht="15.75" customHeight="1" x14ac:dyDescent="0.25"/>
    <row r="2676" ht="15.75" customHeight="1" x14ac:dyDescent="0.25"/>
    <row r="2677" ht="15.75" customHeight="1" x14ac:dyDescent="0.25"/>
    <row r="2678" ht="15.75" customHeight="1" x14ac:dyDescent="0.25"/>
    <row r="2679" ht="15.75" customHeight="1" x14ac:dyDescent="0.25"/>
    <row r="2680" ht="15.75" customHeight="1" x14ac:dyDescent="0.25"/>
    <row r="2681" ht="15.75" customHeight="1" x14ac:dyDescent="0.25"/>
    <row r="2682" ht="15.75" customHeight="1" x14ac:dyDescent="0.25"/>
    <row r="2683" ht="15.75" customHeight="1" x14ac:dyDescent="0.25"/>
    <row r="2684" ht="15.75" customHeight="1" x14ac:dyDescent="0.25"/>
    <row r="2685" ht="15.75" customHeight="1" x14ac:dyDescent="0.25"/>
    <row r="2686" ht="15.75" customHeight="1" x14ac:dyDescent="0.25"/>
    <row r="2687" ht="15.75" customHeight="1" x14ac:dyDescent="0.25"/>
    <row r="2688" ht="15.75" customHeight="1" x14ac:dyDescent="0.25"/>
    <row r="2689" ht="15.75" customHeight="1" x14ac:dyDescent="0.25"/>
    <row r="2690" ht="15.75" customHeight="1" x14ac:dyDescent="0.25"/>
    <row r="2691" ht="15.75" customHeight="1" x14ac:dyDescent="0.25"/>
    <row r="2692" ht="15.75" customHeight="1" x14ac:dyDescent="0.25"/>
    <row r="2693" ht="15.75" customHeight="1" x14ac:dyDescent="0.25"/>
    <row r="2694" ht="15.75" customHeight="1" x14ac:dyDescent="0.25"/>
    <row r="2695" ht="15.75" customHeight="1" x14ac:dyDescent="0.25"/>
    <row r="2696" ht="15.75" customHeight="1" x14ac:dyDescent="0.25"/>
    <row r="2697" ht="15.75" customHeight="1" x14ac:dyDescent="0.25"/>
    <row r="2698" ht="15.75" customHeight="1" x14ac:dyDescent="0.25"/>
    <row r="2699" ht="15.75" customHeight="1" x14ac:dyDescent="0.25"/>
    <row r="2700" ht="15.75" customHeight="1" x14ac:dyDescent="0.25"/>
    <row r="2701" ht="15.75" customHeight="1" x14ac:dyDescent="0.25"/>
    <row r="2702" ht="15.75" customHeight="1" x14ac:dyDescent="0.25"/>
    <row r="2703" ht="15.75" customHeight="1" x14ac:dyDescent="0.25"/>
    <row r="2704" ht="15.75" customHeight="1" x14ac:dyDescent="0.25"/>
    <row r="2705" ht="15.75" customHeight="1" x14ac:dyDescent="0.25"/>
    <row r="2706" ht="15.75" customHeight="1" x14ac:dyDescent="0.25"/>
    <row r="2707" ht="15.75" customHeight="1" x14ac:dyDescent="0.25"/>
    <row r="2708" ht="15.75" customHeight="1" x14ac:dyDescent="0.25"/>
    <row r="2709" ht="15.75" customHeight="1" x14ac:dyDescent="0.25"/>
    <row r="2710" ht="15.75" customHeight="1" x14ac:dyDescent="0.25"/>
    <row r="2711" ht="15.75" customHeight="1" x14ac:dyDescent="0.25"/>
    <row r="2712" ht="15.75" customHeight="1" x14ac:dyDescent="0.25"/>
    <row r="2713" ht="15.75" customHeight="1" x14ac:dyDescent="0.25"/>
    <row r="2714" ht="15.75" customHeight="1" x14ac:dyDescent="0.25"/>
    <row r="2715" ht="15.75" customHeight="1" x14ac:dyDescent="0.25"/>
    <row r="2716" ht="15.75" customHeight="1" x14ac:dyDescent="0.25"/>
    <row r="2717" ht="15.75" customHeight="1" x14ac:dyDescent="0.25"/>
    <row r="2718" ht="15.75" customHeight="1" x14ac:dyDescent="0.25"/>
    <row r="2719" ht="15.75" customHeight="1" x14ac:dyDescent="0.25"/>
    <row r="2720" ht="15.75" customHeight="1" x14ac:dyDescent="0.25"/>
    <row r="2721" ht="15.75" customHeight="1" x14ac:dyDescent="0.25"/>
    <row r="2722" ht="15.75" customHeight="1" x14ac:dyDescent="0.25"/>
    <row r="2723" ht="15.75" customHeight="1" x14ac:dyDescent="0.25"/>
    <row r="2724" ht="15.75" customHeight="1" x14ac:dyDescent="0.25"/>
    <row r="2725" ht="15.75" customHeight="1" x14ac:dyDescent="0.25"/>
    <row r="2726" ht="15.75" customHeight="1" x14ac:dyDescent="0.25"/>
    <row r="2727" ht="15.75" customHeight="1" x14ac:dyDescent="0.25"/>
    <row r="2728" ht="15.75" customHeight="1" x14ac:dyDescent="0.25"/>
    <row r="2729" ht="15.75" customHeight="1" x14ac:dyDescent="0.25"/>
    <row r="2730" ht="15.75" customHeight="1" x14ac:dyDescent="0.25"/>
    <row r="2731" ht="15.75" customHeight="1" x14ac:dyDescent="0.25"/>
    <row r="2732" ht="15.75" customHeight="1" x14ac:dyDescent="0.25"/>
    <row r="2733" ht="15.75" customHeight="1" x14ac:dyDescent="0.25"/>
    <row r="2734" ht="15.75" customHeight="1" x14ac:dyDescent="0.25"/>
    <row r="2735" ht="15.75" customHeight="1" x14ac:dyDescent="0.25"/>
    <row r="2736" ht="15.75" customHeight="1" x14ac:dyDescent="0.25"/>
    <row r="2737" ht="15.75" customHeight="1" x14ac:dyDescent="0.25"/>
    <row r="2738" ht="15.75" customHeight="1" x14ac:dyDescent="0.25"/>
    <row r="2739" ht="15.75" customHeight="1" x14ac:dyDescent="0.25"/>
    <row r="2740" ht="15.75" customHeight="1" x14ac:dyDescent="0.25"/>
    <row r="2741" ht="15.75" customHeight="1" x14ac:dyDescent="0.25"/>
    <row r="2742" ht="15.75" customHeight="1" x14ac:dyDescent="0.25"/>
    <row r="2743" ht="15.75" customHeight="1" x14ac:dyDescent="0.25"/>
    <row r="2744" ht="15.75" customHeight="1" x14ac:dyDescent="0.25"/>
    <row r="2745" ht="15.75" customHeight="1" x14ac:dyDescent="0.25"/>
    <row r="2746" ht="15.75" customHeight="1" x14ac:dyDescent="0.25"/>
    <row r="2747" ht="15.75" customHeight="1" x14ac:dyDescent="0.25"/>
    <row r="2748" ht="15.75" customHeight="1" x14ac:dyDescent="0.25"/>
    <row r="2749" ht="15.75" customHeight="1" x14ac:dyDescent="0.25"/>
    <row r="2750" ht="15.75" customHeight="1" x14ac:dyDescent="0.25"/>
    <row r="2751" ht="15.75" customHeight="1" x14ac:dyDescent="0.25"/>
    <row r="2752" ht="15.75" customHeight="1" x14ac:dyDescent="0.25"/>
    <row r="2753" ht="15.75" customHeight="1" x14ac:dyDescent="0.25"/>
    <row r="2754" ht="15.75" customHeight="1" x14ac:dyDescent="0.25"/>
    <row r="2755" ht="15.75" customHeight="1" x14ac:dyDescent="0.25"/>
    <row r="2756" ht="15.75" customHeight="1" x14ac:dyDescent="0.25"/>
    <row r="2757" ht="15.75" customHeight="1" x14ac:dyDescent="0.25"/>
    <row r="2758" ht="15.75" customHeight="1" x14ac:dyDescent="0.25"/>
    <row r="2759" ht="15.75" customHeight="1" x14ac:dyDescent="0.25"/>
    <row r="2760" ht="15.75" customHeight="1" x14ac:dyDescent="0.25"/>
    <row r="2761" ht="15.75" customHeight="1" x14ac:dyDescent="0.25"/>
    <row r="2762" ht="15.75" customHeight="1" x14ac:dyDescent="0.25"/>
    <row r="2763" ht="15.75" customHeight="1" x14ac:dyDescent="0.25"/>
    <row r="2764" ht="15.75" customHeight="1" x14ac:dyDescent="0.25"/>
    <row r="2765" ht="15.75" customHeight="1" x14ac:dyDescent="0.25"/>
    <row r="2766" ht="15.75" customHeight="1" x14ac:dyDescent="0.25"/>
    <row r="2767" ht="15.75" customHeight="1" x14ac:dyDescent="0.25"/>
    <row r="2768" ht="15.75" customHeight="1" x14ac:dyDescent="0.25"/>
    <row r="2769" ht="15.75" customHeight="1" x14ac:dyDescent="0.25"/>
    <row r="2770" ht="15.75" customHeight="1" x14ac:dyDescent="0.25"/>
    <row r="2771" ht="15.75" customHeight="1" x14ac:dyDescent="0.25"/>
    <row r="2772" ht="15.75" customHeight="1" x14ac:dyDescent="0.25"/>
    <row r="2773" ht="15.75" customHeight="1" x14ac:dyDescent="0.25"/>
    <row r="2774" ht="15.75" customHeight="1" x14ac:dyDescent="0.25"/>
    <row r="2775" ht="15.75" customHeight="1" x14ac:dyDescent="0.25"/>
    <row r="2776" ht="15.75" customHeight="1" x14ac:dyDescent="0.25"/>
    <row r="2777" ht="15.75" customHeight="1" x14ac:dyDescent="0.25"/>
    <row r="2778" ht="15.75" customHeight="1" x14ac:dyDescent="0.25"/>
    <row r="2779" ht="15.75" customHeight="1" x14ac:dyDescent="0.25"/>
    <row r="2780" ht="15.75" customHeight="1" x14ac:dyDescent="0.25"/>
    <row r="2781" ht="15.75" customHeight="1" x14ac:dyDescent="0.25"/>
    <row r="2782" ht="15.75" customHeight="1" x14ac:dyDescent="0.25"/>
    <row r="2783" ht="15.75" customHeight="1" x14ac:dyDescent="0.25"/>
    <row r="2784" ht="15.75" customHeight="1" x14ac:dyDescent="0.25"/>
    <row r="2785" ht="15.75" customHeight="1" x14ac:dyDescent="0.25"/>
    <row r="2786" ht="15.75" customHeight="1" x14ac:dyDescent="0.25"/>
    <row r="2787" ht="15.75" customHeight="1" x14ac:dyDescent="0.25"/>
    <row r="2788" ht="15.75" customHeight="1" x14ac:dyDescent="0.25"/>
    <row r="2789" ht="15.75" customHeight="1" x14ac:dyDescent="0.25"/>
    <row r="2790" ht="15.75" customHeight="1" x14ac:dyDescent="0.25"/>
    <row r="2791" ht="15.75" customHeight="1" x14ac:dyDescent="0.25"/>
    <row r="2792" ht="15.75" customHeight="1" x14ac:dyDescent="0.25"/>
    <row r="2793" ht="15.75" customHeight="1" x14ac:dyDescent="0.25"/>
    <row r="2794" ht="15.75" customHeight="1" x14ac:dyDescent="0.25"/>
    <row r="2795" ht="15.75" customHeight="1" x14ac:dyDescent="0.25"/>
    <row r="2796" ht="15.75" customHeight="1" x14ac:dyDescent="0.25"/>
    <row r="2797" ht="15.75" customHeight="1" x14ac:dyDescent="0.25"/>
    <row r="2798" ht="15.75" customHeight="1" x14ac:dyDescent="0.25"/>
    <row r="2799" ht="15.75" customHeight="1" x14ac:dyDescent="0.25"/>
    <row r="2800" ht="15.75" customHeight="1" x14ac:dyDescent="0.25"/>
    <row r="2801" ht="15.75" customHeight="1" x14ac:dyDescent="0.25"/>
    <row r="2802" ht="15.75" customHeight="1" x14ac:dyDescent="0.25"/>
    <row r="2803" ht="15.75" customHeight="1" x14ac:dyDescent="0.25"/>
    <row r="2804" ht="15.75" customHeight="1" x14ac:dyDescent="0.25"/>
    <row r="2805" ht="15.75" customHeight="1" x14ac:dyDescent="0.25"/>
    <row r="2806" ht="15.75" customHeight="1" x14ac:dyDescent="0.25"/>
    <row r="2807" ht="15.75" customHeight="1" x14ac:dyDescent="0.25"/>
    <row r="2808" ht="15.75" customHeight="1" x14ac:dyDescent="0.25"/>
    <row r="2809" ht="15.75" customHeight="1" x14ac:dyDescent="0.25"/>
    <row r="2810" ht="15.75" customHeight="1" x14ac:dyDescent="0.25"/>
    <row r="2811" ht="15.75" customHeight="1" x14ac:dyDescent="0.25"/>
    <row r="2812" ht="15.75" customHeight="1" x14ac:dyDescent="0.25"/>
    <row r="2813" ht="15.75" customHeight="1" x14ac:dyDescent="0.25"/>
    <row r="2814" ht="15.75" customHeight="1" x14ac:dyDescent="0.25"/>
    <row r="2815" ht="15.75" customHeight="1" x14ac:dyDescent="0.25"/>
    <row r="2816" ht="15.75" customHeight="1" x14ac:dyDescent="0.25"/>
    <row r="2817" ht="15.75" customHeight="1" x14ac:dyDescent="0.25"/>
    <row r="2818" ht="15.75" customHeight="1" x14ac:dyDescent="0.25"/>
    <row r="2819" ht="15.75" customHeight="1" x14ac:dyDescent="0.25"/>
    <row r="2820" ht="15.75" customHeight="1" x14ac:dyDescent="0.25"/>
    <row r="2821" ht="15.75" customHeight="1" x14ac:dyDescent="0.25"/>
    <row r="2822" ht="15.75" customHeight="1" x14ac:dyDescent="0.25"/>
    <row r="2823" ht="15.75" customHeight="1" x14ac:dyDescent="0.25"/>
    <row r="2824" ht="15.75" customHeight="1" x14ac:dyDescent="0.25"/>
    <row r="2825" ht="15.75" customHeight="1" x14ac:dyDescent="0.25"/>
    <row r="2826" ht="15.75" customHeight="1" x14ac:dyDescent="0.25"/>
    <row r="2827" ht="15.75" customHeight="1" x14ac:dyDescent="0.25"/>
    <row r="2828" ht="15.75" customHeight="1" x14ac:dyDescent="0.25"/>
    <row r="2829" ht="15.75" customHeight="1" x14ac:dyDescent="0.25"/>
    <row r="2830" ht="15.75" customHeight="1" x14ac:dyDescent="0.25"/>
    <row r="2831" ht="15.75" customHeight="1" x14ac:dyDescent="0.25"/>
    <row r="2832" ht="15.75" customHeight="1" x14ac:dyDescent="0.25"/>
    <row r="2833" ht="15.75" customHeight="1" x14ac:dyDescent="0.25"/>
    <row r="2834" ht="15.75" customHeight="1" x14ac:dyDescent="0.25"/>
    <row r="2835" ht="15.75" customHeight="1" x14ac:dyDescent="0.25"/>
    <row r="2836" ht="15.75" customHeight="1" x14ac:dyDescent="0.25"/>
    <row r="2837" ht="15.75" customHeight="1" x14ac:dyDescent="0.25"/>
    <row r="2838" ht="15.75" customHeight="1" x14ac:dyDescent="0.25"/>
    <row r="2839" ht="15.75" customHeight="1" x14ac:dyDescent="0.25"/>
    <row r="2840" ht="15.75" customHeight="1" x14ac:dyDescent="0.25"/>
    <row r="2841" ht="15.75" customHeight="1" x14ac:dyDescent="0.25"/>
    <row r="2842" ht="15.75" customHeight="1" x14ac:dyDescent="0.25"/>
    <row r="2843" ht="15.75" customHeight="1" x14ac:dyDescent="0.25"/>
    <row r="2844" ht="15.75" customHeight="1" x14ac:dyDescent="0.25"/>
    <row r="2845" ht="15.75" customHeight="1" x14ac:dyDescent="0.25"/>
    <row r="2846" ht="15.75" customHeight="1" x14ac:dyDescent="0.25"/>
    <row r="2847" ht="15.75" customHeight="1" x14ac:dyDescent="0.25"/>
    <row r="2848" ht="15.75" customHeight="1" x14ac:dyDescent="0.25"/>
    <row r="2849" ht="15.75" customHeight="1" x14ac:dyDescent="0.25"/>
    <row r="2850" ht="15.75" customHeight="1" x14ac:dyDescent="0.25"/>
    <row r="2851" ht="15.75" customHeight="1" x14ac:dyDescent="0.25"/>
    <row r="2852" ht="15.75" customHeight="1" x14ac:dyDescent="0.25"/>
    <row r="2853" ht="15.75" customHeight="1" x14ac:dyDescent="0.25"/>
    <row r="2854" ht="15.75" customHeight="1" x14ac:dyDescent="0.25"/>
    <row r="2855" ht="15.75" customHeight="1" x14ac:dyDescent="0.25"/>
    <row r="2856" ht="15.75" customHeight="1" x14ac:dyDescent="0.25"/>
    <row r="2857" ht="15.75" customHeight="1" x14ac:dyDescent="0.25"/>
    <row r="2858" ht="15.75" customHeight="1" x14ac:dyDescent="0.25"/>
    <row r="2859" ht="15.75" customHeight="1" x14ac:dyDescent="0.25"/>
    <row r="2860" ht="15.75" customHeight="1" x14ac:dyDescent="0.25"/>
    <row r="2861" ht="15.75" customHeight="1" x14ac:dyDescent="0.25"/>
    <row r="2862" ht="15.75" customHeight="1" x14ac:dyDescent="0.25"/>
    <row r="2863" ht="15.75" customHeight="1" x14ac:dyDescent="0.25"/>
    <row r="2864" ht="15.75" customHeight="1" x14ac:dyDescent="0.25"/>
    <row r="2865" ht="15.75" customHeight="1" x14ac:dyDescent="0.25"/>
    <row r="2866" ht="15.75" customHeight="1" x14ac:dyDescent="0.25"/>
    <row r="2867" ht="15.75" customHeight="1" x14ac:dyDescent="0.25"/>
    <row r="2868" ht="15.75" customHeight="1" x14ac:dyDescent="0.25"/>
    <row r="2869" ht="15.75" customHeight="1" x14ac:dyDescent="0.25"/>
    <row r="2870" ht="15.75" customHeight="1" x14ac:dyDescent="0.25"/>
    <row r="2871" ht="15.75" customHeight="1" x14ac:dyDescent="0.25"/>
    <row r="2872" ht="15.75" customHeight="1" x14ac:dyDescent="0.25"/>
    <row r="2873" ht="15.75" customHeight="1" x14ac:dyDescent="0.25"/>
    <row r="2874" ht="15.75" customHeight="1" x14ac:dyDescent="0.25"/>
    <row r="2875" ht="15.75" customHeight="1" x14ac:dyDescent="0.25"/>
    <row r="2876" ht="15.75" customHeight="1" x14ac:dyDescent="0.25"/>
    <row r="2877" ht="15.75" customHeight="1" x14ac:dyDescent="0.25"/>
    <row r="2878" ht="15.75" customHeight="1" x14ac:dyDescent="0.25"/>
    <row r="2879" ht="15.75" customHeight="1" x14ac:dyDescent="0.25"/>
    <row r="2880" ht="15.75" customHeight="1" x14ac:dyDescent="0.25"/>
    <row r="2881" ht="15.75" customHeight="1" x14ac:dyDescent="0.25"/>
    <row r="2882" ht="15.75" customHeight="1" x14ac:dyDescent="0.25"/>
    <row r="2883" ht="15.75" customHeight="1" x14ac:dyDescent="0.25"/>
    <row r="2884" ht="15.75" customHeight="1" x14ac:dyDescent="0.25"/>
    <row r="2885" ht="15.75" customHeight="1" x14ac:dyDescent="0.25"/>
    <row r="2886" ht="15.75" customHeight="1" x14ac:dyDescent="0.25"/>
    <row r="2887" ht="15.75" customHeight="1" x14ac:dyDescent="0.25"/>
    <row r="2888" ht="15.75" customHeight="1" x14ac:dyDescent="0.25"/>
    <row r="2889" ht="15.75" customHeight="1" x14ac:dyDescent="0.25"/>
    <row r="2890" ht="15.75" customHeight="1" x14ac:dyDescent="0.25"/>
    <row r="2891" ht="15.75" customHeight="1" x14ac:dyDescent="0.25"/>
    <row r="2892" ht="15.75" customHeight="1" x14ac:dyDescent="0.25"/>
    <row r="2893" ht="15.75" customHeight="1" x14ac:dyDescent="0.25"/>
    <row r="2894" ht="15.75" customHeight="1" x14ac:dyDescent="0.25"/>
    <row r="2895" ht="15.75" customHeight="1" x14ac:dyDescent="0.25"/>
    <row r="2896" ht="15.75" customHeight="1" x14ac:dyDescent="0.25"/>
    <row r="2897" ht="15.75" customHeight="1" x14ac:dyDescent="0.25"/>
    <row r="2898" ht="15.75" customHeight="1" x14ac:dyDescent="0.25"/>
    <row r="2899" ht="15.75" customHeight="1" x14ac:dyDescent="0.25"/>
    <row r="2900" ht="15.75" customHeight="1" x14ac:dyDescent="0.25"/>
    <row r="2901" ht="15.75" customHeight="1" x14ac:dyDescent="0.25"/>
    <row r="2902" ht="15.75" customHeight="1" x14ac:dyDescent="0.25"/>
    <row r="2903" ht="15.75" customHeight="1" x14ac:dyDescent="0.25"/>
    <row r="2904" ht="15.75" customHeight="1" x14ac:dyDescent="0.25"/>
    <row r="2905" ht="15.75" customHeight="1" x14ac:dyDescent="0.25"/>
    <row r="2906" ht="15.75" customHeight="1" x14ac:dyDescent="0.25"/>
    <row r="2907" ht="15.75" customHeight="1" x14ac:dyDescent="0.25"/>
    <row r="2908" ht="15.75" customHeight="1" x14ac:dyDescent="0.25"/>
    <row r="2909" ht="15.75" customHeight="1" x14ac:dyDescent="0.25"/>
    <row r="2910" ht="15.75" customHeight="1" x14ac:dyDescent="0.25"/>
    <row r="2911" ht="15.75" customHeight="1" x14ac:dyDescent="0.25"/>
    <row r="2912" ht="15.75" customHeight="1" x14ac:dyDescent="0.25"/>
    <row r="2913" ht="15.75" customHeight="1" x14ac:dyDescent="0.25"/>
    <row r="2914" ht="15.75" customHeight="1" x14ac:dyDescent="0.25"/>
    <row r="2915" ht="15.75" customHeight="1" x14ac:dyDescent="0.25"/>
    <row r="2916" ht="15.75" customHeight="1" x14ac:dyDescent="0.25"/>
    <row r="2917" ht="15.75" customHeight="1" x14ac:dyDescent="0.25"/>
    <row r="2918" ht="15.75" customHeight="1" x14ac:dyDescent="0.25"/>
    <row r="2919" ht="15.75" customHeight="1" x14ac:dyDescent="0.25"/>
    <row r="2920" ht="15.75" customHeight="1" x14ac:dyDescent="0.25"/>
    <row r="2921" ht="15.75" customHeight="1" x14ac:dyDescent="0.25"/>
    <row r="2922" ht="15.75" customHeight="1" x14ac:dyDescent="0.25"/>
    <row r="2923" ht="15.75" customHeight="1" x14ac:dyDescent="0.25"/>
    <row r="2924" ht="15.75" customHeight="1" x14ac:dyDescent="0.25"/>
    <row r="2925" ht="15.75" customHeight="1" x14ac:dyDescent="0.25"/>
    <row r="2926" ht="15.75" customHeight="1" x14ac:dyDescent="0.25"/>
    <row r="2927" ht="15.75" customHeight="1" x14ac:dyDescent="0.25"/>
    <row r="2928" ht="15.75" customHeight="1" x14ac:dyDescent="0.25"/>
    <row r="2929" ht="15.75" customHeight="1" x14ac:dyDescent="0.25"/>
    <row r="2930" ht="15.75" customHeight="1" x14ac:dyDescent="0.25"/>
    <row r="2931" ht="15.75" customHeight="1" x14ac:dyDescent="0.25"/>
    <row r="2932" ht="15.75" customHeight="1" x14ac:dyDescent="0.25"/>
    <row r="2933" ht="15.75" customHeight="1" x14ac:dyDescent="0.25"/>
    <row r="2934" ht="15.75" customHeight="1" x14ac:dyDescent="0.25"/>
    <row r="2935" ht="15.75" customHeight="1" x14ac:dyDescent="0.25"/>
    <row r="2936" ht="15.75" customHeight="1" x14ac:dyDescent="0.25"/>
    <row r="2937" ht="15.75" customHeight="1" x14ac:dyDescent="0.25"/>
    <row r="2938" ht="15.75" customHeight="1" x14ac:dyDescent="0.25"/>
    <row r="2939" ht="15.75" customHeight="1" x14ac:dyDescent="0.25"/>
    <row r="2940" ht="15.75" customHeight="1" x14ac:dyDescent="0.25"/>
    <row r="2941" ht="15.75" customHeight="1" x14ac:dyDescent="0.25"/>
    <row r="2942" ht="15.75" customHeight="1" x14ac:dyDescent="0.25"/>
    <row r="2943" ht="15.75" customHeight="1" x14ac:dyDescent="0.25"/>
    <row r="2944" ht="15.75" customHeight="1" x14ac:dyDescent="0.25"/>
    <row r="2945" ht="15.75" customHeight="1" x14ac:dyDescent="0.25"/>
    <row r="2946" ht="15.75" customHeight="1" x14ac:dyDescent="0.25"/>
    <row r="2947" ht="15.75" customHeight="1" x14ac:dyDescent="0.25"/>
    <row r="2948" ht="15.75" customHeight="1" x14ac:dyDescent="0.25"/>
    <row r="2949" ht="15.75" customHeight="1" x14ac:dyDescent="0.25"/>
    <row r="2950" ht="15.75" customHeight="1" x14ac:dyDescent="0.25"/>
    <row r="2951" ht="15.75" customHeight="1" x14ac:dyDescent="0.25"/>
    <row r="2952" ht="15.75" customHeight="1" x14ac:dyDescent="0.25"/>
    <row r="2953" ht="15.75" customHeight="1" x14ac:dyDescent="0.25"/>
    <row r="2954" ht="15.75" customHeight="1" x14ac:dyDescent="0.25"/>
    <row r="2955" ht="15.75" customHeight="1" x14ac:dyDescent="0.25"/>
    <row r="2956" ht="15.75" customHeight="1" x14ac:dyDescent="0.25"/>
    <row r="2957" ht="15.75" customHeight="1" x14ac:dyDescent="0.25"/>
    <row r="2958" ht="15.75" customHeight="1" x14ac:dyDescent="0.25"/>
    <row r="2959" ht="15.75" customHeight="1" x14ac:dyDescent="0.25"/>
    <row r="2960" ht="15.75" customHeight="1" x14ac:dyDescent="0.25"/>
    <row r="2961" ht="15.75" customHeight="1" x14ac:dyDescent="0.25"/>
    <row r="2962" ht="15.75" customHeight="1" x14ac:dyDescent="0.25"/>
    <row r="2963" ht="15.75" customHeight="1" x14ac:dyDescent="0.25"/>
    <row r="2964" ht="15.75" customHeight="1" x14ac:dyDescent="0.25"/>
    <row r="2965" ht="15.75" customHeight="1" x14ac:dyDescent="0.25"/>
    <row r="2966" ht="15.75" customHeight="1" x14ac:dyDescent="0.25"/>
    <row r="2967" ht="15.75" customHeight="1" x14ac:dyDescent="0.25"/>
    <row r="2968" ht="15.75" customHeight="1" x14ac:dyDescent="0.25"/>
    <row r="2969" ht="15.75" customHeight="1" x14ac:dyDescent="0.25"/>
    <row r="2970" ht="15.75" customHeight="1" x14ac:dyDescent="0.25"/>
    <row r="2971" ht="15.75" customHeight="1" x14ac:dyDescent="0.25"/>
    <row r="2972" ht="15.75" customHeight="1" x14ac:dyDescent="0.25"/>
    <row r="2973" ht="15.75" customHeight="1" x14ac:dyDescent="0.25"/>
    <row r="2974" ht="15.75" customHeight="1" x14ac:dyDescent="0.25"/>
    <row r="2975" ht="15.75" customHeight="1" x14ac:dyDescent="0.25"/>
    <row r="2976" ht="15.75" customHeight="1" x14ac:dyDescent="0.25"/>
    <row r="2977" ht="15.75" customHeight="1" x14ac:dyDescent="0.25"/>
    <row r="2978" ht="15.75" customHeight="1" x14ac:dyDescent="0.25"/>
    <row r="2979" ht="15.75" customHeight="1" x14ac:dyDescent="0.25"/>
    <row r="2980" ht="15.75" customHeight="1" x14ac:dyDescent="0.25"/>
    <row r="2981" ht="15.75" customHeight="1" x14ac:dyDescent="0.25"/>
    <row r="2982" ht="15.75" customHeight="1" x14ac:dyDescent="0.25"/>
    <row r="2983" ht="15.75" customHeight="1" x14ac:dyDescent="0.25"/>
    <row r="2984" ht="15.75" customHeight="1" x14ac:dyDescent="0.25"/>
    <row r="2985" ht="15.75" customHeight="1" x14ac:dyDescent="0.25"/>
    <row r="2986" ht="15.75" customHeight="1" x14ac:dyDescent="0.25"/>
    <row r="2987" ht="15.75" customHeight="1" x14ac:dyDescent="0.25"/>
    <row r="2988" ht="15.75" customHeight="1" x14ac:dyDescent="0.25"/>
    <row r="2989" ht="15.75" customHeight="1" x14ac:dyDescent="0.25"/>
    <row r="2990" ht="15.75" customHeight="1" x14ac:dyDescent="0.25"/>
    <row r="2991" ht="15.75" customHeight="1" x14ac:dyDescent="0.25"/>
    <row r="2992" ht="15.75" customHeight="1" x14ac:dyDescent="0.25"/>
    <row r="2993" ht="15.75" customHeight="1" x14ac:dyDescent="0.25"/>
    <row r="2994" ht="15.75" customHeight="1" x14ac:dyDescent="0.25"/>
    <row r="2995" ht="15.75" customHeight="1" x14ac:dyDescent="0.25"/>
    <row r="2996" ht="15.75" customHeight="1" x14ac:dyDescent="0.25"/>
    <row r="2997" ht="15.75" customHeight="1" x14ac:dyDescent="0.25"/>
    <row r="2998" ht="15.75" customHeight="1" x14ac:dyDescent="0.25"/>
    <row r="2999" ht="15.75" customHeight="1" x14ac:dyDescent="0.25"/>
    <row r="3000" ht="15.75" customHeight="1" x14ac:dyDescent="0.25"/>
    <row r="3001" ht="15.75" customHeight="1" x14ac:dyDescent="0.25"/>
    <row r="3002" ht="15.75" customHeight="1" x14ac:dyDescent="0.25"/>
    <row r="3003" ht="15.75" customHeight="1" x14ac:dyDescent="0.25"/>
    <row r="3004" ht="15.75" customHeight="1" x14ac:dyDescent="0.25"/>
    <row r="3005" ht="15.75" customHeight="1" x14ac:dyDescent="0.25"/>
    <row r="3006" ht="15.75" customHeight="1" x14ac:dyDescent="0.25"/>
    <row r="3007" ht="15.75" customHeight="1" x14ac:dyDescent="0.25"/>
    <row r="3008" ht="15.75" customHeight="1" x14ac:dyDescent="0.25"/>
    <row r="3009" ht="15.75" customHeight="1" x14ac:dyDescent="0.25"/>
    <row r="3010" ht="15.75" customHeight="1" x14ac:dyDescent="0.25"/>
    <row r="3011" ht="15.75" customHeight="1" x14ac:dyDescent="0.25"/>
    <row r="3012" ht="15.75" customHeight="1" x14ac:dyDescent="0.25"/>
    <row r="3013" ht="15.75" customHeight="1" x14ac:dyDescent="0.25"/>
    <row r="3014" ht="15.75" customHeight="1" x14ac:dyDescent="0.25"/>
    <row r="3015" ht="15.75" customHeight="1" x14ac:dyDescent="0.25"/>
    <row r="3016" ht="15.75" customHeight="1" x14ac:dyDescent="0.25"/>
    <row r="3017" ht="15.75" customHeight="1" x14ac:dyDescent="0.25"/>
    <row r="3018" ht="15.75" customHeight="1" x14ac:dyDescent="0.25"/>
    <row r="3019" ht="15.75" customHeight="1" x14ac:dyDescent="0.25"/>
    <row r="3020" ht="15.75" customHeight="1" x14ac:dyDescent="0.25"/>
    <row r="3021" ht="15.75" customHeight="1" x14ac:dyDescent="0.25"/>
    <row r="3022" ht="15.75" customHeight="1" x14ac:dyDescent="0.25"/>
    <row r="3023" ht="15.75" customHeight="1" x14ac:dyDescent="0.25"/>
    <row r="3024" ht="15.75" customHeight="1" x14ac:dyDescent="0.25"/>
    <row r="3025" ht="15.75" customHeight="1" x14ac:dyDescent="0.25"/>
    <row r="3026" ht="15.75" customHeight="1" x14ac:dyDescent="0.25"/>
    <row r="3027" ht="15.75" customHeight="1" x14ac:dyDescent="0.25"/>
    <row r="3028" ht="15.75" customHeight="1" x14ac:dyDescent="0.25"/>
    <row r="3029" ht="15.75" customHeight="1" x14ac:dyDescent="0.25"/>
    <row r="3030" ht="15.75" customHeight="1" x14ac:dyDescent="0.25"/>
    <row r="3031" ht="15.75" customHeight="1" x14ac:dyDescent="0.25"/>
    <row r="3032" ht="15.75" customHeight="1" x14ac:dyDescent="0.25"/>
    <row r="3033" ht="15.75" customHeight="1" x14ac:dyDescent="0.25"/>
    <row r="3034" ht="15.75" customHeight="1" x14ac:dyDescent="0.25"/>
    <row r="3035" ht="15.75" customHeight="1" x14ac:dyDescent="0.25"/>
    <row r="3036" ht="15.75" customHeight="1" x14ac:dyDescent="0.25"/>
    <row r="3037" ht="15.75" customHeight="1" x14ac:dyDescent="0.25"/>
    <row r="3038" ht="15.75" customHeight="1" x14ac:dyDescent="0.25"/>
    <row r="3039" ht="15.75" customHeight="1" x14ac:dyDescent="0.25"/>
    <row r="3040" ht="15.75" customHeight="1" x14ac:dyDescent="0.25"/>
    <row r="3041" ht="15.75" customHeight="1" x14ac:dyDescent="0.25"/>
    <row r="3042" ht="15.75" customHeight="1" x14ac:dyDescent="0.25"/>
    <row r="3043" ht="15.75" customHeight="1" x14ac:dyDescent="0.25"/>
    <row r="3044" ht="15.75" customHeight="1" x14ac:dyDescent="0.25"/>
    <row r="3045" ht="15.75" customHeight="1" x14ac:dyDescent="0.25"/>
    <row r="3046" ht="15.75" customHeight="1" x14ac:dyDescent="0.25"/>
    <row r="3047" ht="15.75" customHeight="1" x14ac:dyDescent="0.25"/>
    <row r="3048" ht="15.75" customHeight="1" x14ac:dyDescent="0.25"/>
    <row r="3049" ht="15.75" customHeight="1" x14ac:dyDescent="0.25"/>
    <row r="3050" ht="15.75" customHeight="1" x14ac:dyDescent="0.25"/>
    <row r="3051" ht="15.75" customHeight="1" x14ac:dyDescent="0.25"/>
    <row r="3052" ht="15.75" customHeight="1" x14ac:dyDescent="0.25"/>
    <row r="3053" ht="15.75" customHeight="1" x14ac:dyDescent="0.25"/>
    <row r="3054" ht="15.75" customHeight="1" x14ac:dyDescent="0.25"/>
    <row r="3055" ht="15.75" customHeight="1" x14ac:dyDescent="0.25"/>
    <row r="3056" ht="15.75" customHeight="1" x14ac:dyDescent="0.25"/>
    <row r="3057" ht="15.75" customHeight="1" x14ac:dyDescent="0.25"/>
    <row r="3058" ht="15.75" customHeight="1" x14ac:dyDescent="0.25"/>
    <row r="3059" ht="15.75" customHeight="1" x14ac:dyDescent="0.25"/>
    <row r="3060" ht="15.75" customHeight="1" x14ac:dyDescent="0.25"/>
    <row r="3061" ht="15.75" customHeight="1" x14ac:dyDescent="0.25"/>
    <row r="3062" ht="15.75" customHeight="1" x14ac:dyDescent="0.25"/>
    <row r="3063" ht="15.75" customHeight="1" x14ac:dyDescent="0.25"/>
    <row r="3064" ht="15.75" customHeight="1" x14ac:dyDescent="0.25"/>
    <row r="3065" ht="15.75" customHeight="1" x14ac:dyDescent="0.25"/>
    <row r="3066" ht="15.75" customHeight="1" x14ac:dyDescent="0.25"/>
    <row r="3067" ht="15.75" customHeight="1" x14ac:dyDescent="0.25"/>
    <row r="3068" ht="15.75" customHeight="1" x14ac:dyDescent="0.25"/>
    <row r="3069" ht="15.75" customHeight="1" x14ac:dyDescent="0.25"/>
    <row r="3070" ht="15.75" customHeight="1" x14ac:dyDescent="0.25"/>
    <row r="3071" ht="15.75" customHeight="1" x14ac:dyDescent="0.25"/>
    <row r="3072" ht="15.75" customHeight="1" x14ac:dyDescent="0.25"/>
    <row r="3073" ht="15.75" customHeight="1" x14ac:dyDescent="0.25"/>
    <row r="3074" ht="15.75" customHeight="1" x14ac:dyDescent="0.25"/>
    <row r="3075" ht="15.75" customHeight="1" x14ac:dyDescent="0.25"/>
    <row r="3076" ht="15.75" customHeight="1" x14ac:dyDescent="0.25"/>
    <row r="3077" ht="15.75" customHeight="1" x14ac:dyDescent="0.25"/>
    <row r="3078" ht="15.75" customHeight="1" x14ac:dyDescent="0.25"/>
    <row r="3079" ht="15.75" customHeight="1" x14ac:dyDescent="0.25"/>
    <row r="3080" ht="15.75" customHeight="1" x14ac:dyDescent="0.25"/>
    <row r="3081" ht="15.75" customHeight="1" x14ac:dyDescent="0.25"/>
    <row r="3082" ht="15.75" customHeight="1" x14ac:dyDescent="0.25"/>
    <row r="3083" ht="15.75" customHeight="1" x14ac:dyDescent="0.25"/>
    <row r="3084" ht="15.75" customHeight="1" x14ac:dyDescent="0.25"/>
    <row r="3085" ht="15.75" customHeight="1" x14ac:dyDescent="0.25"/>
    <row r="3086" ht="15.75" customHeight="1" x14ac:dyDescent="0.25"/>
    <row r="3087" ht="15.75" customHeight="1" x14ac:dyDescent="0.25"/>
    <row r="3088" ht="15.75" customHeight="1" x14ac:dyDescent="0.25"/>
    <row r="3089" ht="15.75" customHeight="1" x14ac:dyDescent="0.25"/>
    <row r="3090" ht="15.75" customHeight="1" x14ac:dyDescent="0.25"/>
    <row r="3091" ht="15.75" customHeight="1" x14ac:dyDescent="0.25"/>
    <row r="3092" ht="15.75" customHeight="1" x14ac:dyDescent="0.25"/>
    <row r="3093" ht="15.75" customHeight="1" x14ac:dyDescent="0.25"/>
    <row r="3094" ht="15.75" customHeight="1" x14ac:dyDescent="0.25"/>
    <row r="3095" ht="15.75" customHeight="1" x14ac:dyDescent="0.25"/>
    <row r="3096" ht="15.75" customHeight="1" x14ac:dyDescent="0.25"/>
    <row r="3097" ht="15.75" customHeight="1" x14ac:dyDescent="0.25"/>
    <row r="3098" ht="15.75" customHeight="1" x14ac:dyDescent="0.25"/>
    <row r="3099" ht="15.75" customHeight="1" x14ac:dyDescent="0.25"/>
    <row r="3100" ht="15.75" customHeight="1" x14ac:dyDescent="0.25"/>
    <row r="3101" ht="15.75" customHeight="1" x14ac:dyDescent="0.25"/>
    <row r="3102" ht="15.75" customHeight="1" x14ac:dyDescent="0.25"/>
    <row r="3103" ht="15.75" customHeight="1" x14ac:dyDescent="0.25"/>
    <row r="3104" ht="15.75" customHeight="1" x14ac:dyDescent="0.25"/>
    <row r="3105" ht="15.75" customHeight="1" x14ac:dyDescent="0.25"/>
    <row r="3106" ht="15.75" customHeight="1" x14ac:dyDescent="0.25"/>
    <row r="3107" ht="15.75" customHeight="1" x14ac:dyDescent="0.25"/>
    <row r="3108" ht="15.75" customHeight="1" x14ac:dyDescent="0.25"/>
    <row r="3109" ht="15.75" customHeight="1" x14ac:dyDescent="0.25"/>
    <row r="3110" ht="15.75" customHeight="1" x14ac:dyDescent="0.25"/>
    <row r="3111" ht="15.75" customHeight="1" x14ac:dyDescent="0.25"/>
    <row r="3112" ht="15.75" customHeight="1" x14ac:dyDescent="0.25"/>
    <row r="3113" ht="15.75" customHeight="1" x14ac:dyDescent="0.25"/>
    <row r="3114" ht="15.75" customHeight="1" x14ac:dyDescent="0.25"/>
    <row r="3115" ht="15.75" customHeight="1" x14ac:dyDescent="0.25"/>
    <row r="3116" ht="15.75" customHeight="1" x14ac:dyDescent="0.25"/>
    <row r="3117" ht="15.75" customHeight="1" x14ac:dyDescent="0.25"/>
    <row r="3118" ht="15.75" customHeight="1" x14ac:dyDescent="0.25"/>
    <row r="3119" ht="15.75" customHeight="1" x14ac:dyDescent="0.25"/>
    <row r="3120" ht="15.75" customHeight="1" x14ac:dyDescent="0.25"/>
    <row r="3121" ht="15.75" customHeight="1" x14ac:dyDescent="0.25"/>
    <row r="3122" ht="15.75" customHeight="1" x14ac:dyDescent="0.25"/>
    <row r="3123" ht="15.75" customHeight="1" x14ac:dyDescent="0.25"/>
    <row r="3124" ht="15.75" customHeight="1" x14ac:dyDescent="0.25"/>
    <row r="3125" ht="15.75" customHeight="1" x14ac:dyDescent="0.25"/>
    <row r="3126" ht="15.75" customHeight="1" x14ac:dyDescent="0.25"/>
    <row r="3127" ht="15.75" customHeight="1" x14ac:dyDescent="0.25"/>
    <row r="3128" ht="15.75" customHeight="1" x14ac:dyDescent="0.25"/>
    <row r="3129" ht="15.75" customHeight="1" x14ac:dyDescent="0.25"/>
    <row r="3130" ht="15.75" customHeight="1" x14ac:dyDescent="0.25"/>
    <row r="3131" ht="15.75" customHeight="1" x14ac:dyDescent="0.25"/>
    <row r="3132" ht="15.75" customHeight="1" x14ac:dyDescent="0.25"/>
    <row r="3133" ht="15.75" customHeight="1" x14ac:dyDescent="0.25"/>
    <row r="3134" ht="15.75" customHeight="1" x14ac:dyDescent="0.25"/>
    <row r="3135" ht="15.75" customHeight="1" x14ac:dyDescent="0.25"/>
    <row r="3136" ht="15.75" customHeight="1" x14ac:dyDescent="0.25"/>
    <row r="3137" ht="15.75" customHeight="1" x14ac:dyDescent="0.25"/>
    <row r="3138" ht="15.75" customHeight="1" x14ac:dyDescent="0.25"/>
    <row r="3139" ht="15.75" customHeight="1" x14ac:dyDescent="0.25"/>
    <row r="3140" ht="15.75" customHeight="1" x14ac:dyDescent="0.25"/>
    <row r="3141" ht="15.75" customHeight="1" x14ac:dyDescent="0.25"/>
    <row r="3142" ht="15.75" customHeight="1" x14ac:dyDescent="0.25"/>
    <row r="3143" ht="15.75" customHeight="1" x14ac:dyDescent="0.25"/>
    <row r="3144" ht="15.75" customHeight="1" x14ac:dyDescent="0.25"/>
    <row r="3145" ht="15.75" customHeight="1" x14ac:dyDescent="0.25"/>
    <row r="3146" ht="15.75" customHeight="1" x14ac:dyDescent="0.25"/>
    <row r="3147" ht="15.75" customHeight="1" x14ac:dyDescent="0.25"/>
    <row r="3148" ht="15.75" customHeight="1" x14ac:dyDescent="0.25"/>
    <row r="3149" ht="15.75" customHeight="1" x14ac:dyDescent="0.25"/>
    <row r="3150" ht="15.75" customHeight="1" x14ac:dyDescent="0.25"/>
    <row r="3151" ht="15.75" customHeight="1" x14ac:dyDescent="0.25"/>
    <row r="3152" ht="15.75" customHeight="1" x14ac:dyDescent="0.25"/>
    <row r="3153" ht="15.75" customHeight="1" x14ac:dyDescent="0.25"/>
    <row r="3154" ht="15.75" customHeight="1" x14ac:dyDescent="0.25"/>
    <row r="3155" ht="15.75" customHeight="1" x14ac:dyDescent="0.25"/>
    <row r="3156" ht="15.75" customHeight="1" x14ac:dyDescent="0.25"/>
    <row r="3157" ht="15.75" customHeight="1" x14ac:dyDescent="0.25"/>
    <row r="3158" ht="15.75" customHeight="1" x14ac:dyDescent="0.25"/>
    <row r="3159" ht="15.75" customHeight="1" x14ac:dyDescent="0.25"/>
    <row r="3160" ht="15.75" customHeight="1" x14ac:dyDescent="0.25"/>
    <row r="3161" ht="15.75" customHeight="1" x14ac:dyDescent="0.25"/>
    <row r="3162" ht="15.75" customHeight="1" x14ac:dyDescent="0.25"/>
    <row r="3163" ht="15.75" customHeight="1" x14ac:dyDescent="0.25"/>
    <row r="3164" ht="15.75" customHeight="1" x14ac:dyDescent="0.25"/>
    <row r="3165" ht="15.75" customHeight="1" x14ac:dyDescent="0.25"/>
    <row r="3166" ht="15.75" customHeight="1" x14ac:dyDescent="0.25"/>
    <row r="3167" ht="15.75" customHeight="1" x14ac:dyDescent="0.25"/>
    <row r="3168" ht="15.75" customHeight="1" x14ac:dyDescent="0.25"/>
    <row r="3169" ht="15.75" customHeight="1" x14ac:dyDescent="0.25"/>
    <row r="3170" ht="15.75" customHeight="1" x14ac:dyDescent="0.25"/>
    <row r="3171" ht="15.75" customHeight="1" x14ac:dyDescent="0.25"/>
    <row r="3172" ht="15.75" customHeight="1" x14ac:dyDescent="0.25"/>
    <row r="3173" ht="15.75" customHeight="1" x14ac:dyDescent="0.25"/>
    <row r="3174" ht="15.75" customHeight="1" x14ac:dyDescent="0.25"/>
    <row r="3175" ht="15.75" customHeight="1" x14ac:dyDescent="0.25"/>
    <row r="3176" ht="15.75" customHeight="1" x14ac:dyDescent="0.25"/>
    <row r="3177" ht="15.75" customHeight="1" x14ac:dyDescent="0.25"/>
    <row r="3178" ht="15.75" customHeight="1" x14ac:dyDescent="0.25"/>
    <row r="3179" ht="15.75" customHeight="1" x14ac:dyDescent="0.25"/>
    <row r="3180" ht="15.75" customHeight="1" x14ac:dyDescent="0.25"/>
    <row r="3181" ht="15.75" customHeight="1" x14ac:dyDescent="0.25"/>
    <row r="3182" ht="15.75" customHeight="1" x14ac:dyDescent="0.25"/>
    <row r="3183" ht="15.75" customHeight="1" x14ac:dyDescent="0.25"/>
    <row r="3184" ht="15.75" customHeight="1" x14ac:dyDescent="0.25"/>
    <row r="3185" ht="15.75" customHeight="1" x14ac:dyDescent="0.25"/>
    <row r="3186" ht="15.75" customHeight="1" x14ac:dyDescent="0.25"/>
    <row r="3187" ht="15.75" customHeight="1" x14ac:dyDescent="0.25"/>
    <row r="3188" ht="15.75" customHeight="1" x14ac:dyDescent="0.25"/>
    <row r="3189" ht="15.75" customHeight="1" x14ac:dyDescent="0.25"/>
    <row r="3190" ht="15.75" customHeight="1" x14ac:dyDescent="0.25"/>
    <row r="3191" ht="15.75" customHeight="1" x14ac:dyDescent="0.25"/>
    <row r="3192" ht="15.75" customHeight="1" x14ac:dyDescent="0.25"/>
    <row r="3193" ht="15.75" customHeight="1" x14ac:dyDescent="0.25"/>
    <row r="3194" ht="15.75" customHeight="1" x14ac:dyDescent="0.25"/>
    <row r="3195" ht="15.75" customHeight="1" x14ac:dyDescent="0.25"/>
    <row r="3196" ht="15.75" customHeight="1" x14ac:dyDescent="0.25"/>
    <row r="3197" ht="15.75" customHeight="1" x14ac:dyDescent="0.25"/>
    <row r="3198" ht="15.75" customHeight="1" x14ac:dyDescent="0.25"/>
    <row r="3199" ht="15.75" customHeight="1" x14ac:dyDescent="0.25"/>
    <row r="3200" ht="15.75" customHeight="1" x14ac:dyDescent="0.25"/>
    <row r="3201" ht="15.75" customHeight="1" x14ac:dyDescent="0.25"/>
    <row r="3202" ht="15.75" customHeight="1" x14ac:dyDescent="0.25"/>
    <row r="3203" ht="15.75" customHeight="1" x14ac:dyDescent="0.25"/>
    <row r="3204" ht="15.75" customHeight="1" x14ac:dyDescent="0.25"/>
    <row r="3205" ht="15.75" customHeight="1" x14ac:dyDescent="0.25"/>
    <row r="3206" ht="15.75" customHeight="1" x14ac:dyDescent="0.25"/>
    <row r="3207" ht="15.75" customHeight="1" x14ac:dyDescent="0.25"/>
    <row r="3208" ht="15.75" customHeight="1" x14ac:dyDescent="0.25"/>
    <row r="3209" ht="15.75" customHeight="1" x14ac:dyDescent="0.25"/>
    <row r="3210" ht="15.75" customHeight="1" x14ac:dyDescent="0.25"/>
    <row r="3211" ht="15.75" customHeight="1" x14ac:dyDescent="0.25"/>
    <row r="3212" ht="15.75" customHeight="1" x14ac:dyDescent="0.25"/>
    <row r="3213" ht="15.75" customHeight="1" x14ac:dyDescent="0.25"/>
    <row r="3214" ht="15.75" customHeight="1" x14ac:dyDescent="0.25"/>
    <row r="3215" ht="15.75" customHeight="1" x14ac:dyDescent="0.25"/>
    <row r="3216" ht="15.75" customHeight="1" x14ac:dyDescent="0.25"/>
    <row r="3217" ht="15.75" customHeight="1" x14ac:dyDescent="0.25"/>
    <row r="3218" ht="15.75" customHeight="1" x14ac:dyDescent="0.25"/>
    <row r="3219" ht="15.75" customHeight="1" x14ac:dyDescent="0.25"/>
    <row r="3220" ht="15.75" customHeight="1" x14ac:dyDescent="0.25"/>
    <row r="3221" ht="15.75" customHeight="1" x14ac:dyDescent="0.25"/>
    <row r="3222" ht="15.75" customHeight="1" x14ac:dyDescent="0.25"/>
    <row r="3223" ht="15.75" customHeight="1" x14ac:dyDescent="0.25"/>
    <row r="3224" ht="15.75" customHeight="1" x14ac:dyDescent="0.25"/>
    <row r="3225" ht="15.75" customHeight="1" x14ac:dyDescent="0.25"/>
    <row r="3226" ht="15.75" customHeight="1" x14ac:dyDescent="0.25"/>
    <row r="3227" ht="15.75" customHeight="1" x14ac:dyDescent="0.25"/>
    <row r="3228" ht="15.75" customHeight="1" x14ac:dyDescent="0.25"/>
    <row r="3229" ht="15.75" customHeight="1" x14ac:dyDescent="0.25"/>
    <row r="3230" ht="15.75" customHeight="1" x14ac:dyDescent="0.25"/>
    <row r="3231" ht="15.75" customHeight="1" x14ac:dyDescent="0.25"/>
    <row r="3232" ht="15.75" customHeight="1" x14ac:dyDescent="0.25"/>
    <row r="3233" ht="15.75" customHeight="1" x14ac:dyDescent="0.25"/>
    <row r="3234" ht="15.75" customHeight="1" x14ac:dyDescent="0.25"/>
    <row r="3235" ht="15.75" customHeight="1" x14ac:dyDescent="0.25"/>
    <row r="3236" ht="15.75" customHeight="1" x14ac:dyDescent="0.25"/>
    <row r="3237" ht="15.75" customHeight="1" x14ac:dyDescent="0.25"/>
    <row r="3238" ht="15.75" customHeight="1" x14ac:dyDescent="0.25"/>
    <row r="3239" ht="15.75" customHeight="1" x14ac:dyDescent="0.25"/>
    <row r="3240" ht="15.75" customHeight="1" x14ac:dyDescent="0.25"/>
    <row r="3241" ht="15.75" customHeight="1" x14ac:dyDescent="0.25"/>
    <row r="3242" ht="15.75" customHeight="1" x14ac:dyDescent="0.25"/>
    <row r="3243" ht="15.75" customHeight="1" x14ac:dyDescent="0.25"/>
    <row r="3244" ht="15.75" customHeight="1" x14ac:dyDescent="0.25"/>
    <row r="3245" ht="15.75" customHeight="1" x14ac:dyDescent="0.25"/>
    <row r="3246" ht="15.75" customHeight="1" x14ac:dyDescent="0.25"/>
    <row r="3247" ht="15.75" customHeight="1" x14ac:dyDescent="0.25"/>
    <row r="3248" ht="15.75" customHeight="1" x14ac:dyDescent="0.25"/>
    <row r="3249" ht="15.75" customHeight="1" x14ac:dyDescent="0.25"/>
    <row r="3250" ht="15.75" customHeight="1" x14ac:dyDescent="0.25"/>
    <row r="3251" ht="15.75" customHeight="1" x14ac:dyDescent="0.25"/>
    <row r="3252" ht="15.75" customHeight="1" x14ac:dyDescent="0.25"/>
    <row r="3253" ht="15.75" customHeight="1" x14ac:dyDescent="0.25"/>
    <row r="3254" ht="15.75" customHeight="1" x14ac:dyDescent="0.25"/>
    <row r="3255" ht="15.75" customHeight="1" x14ac:dyDescent="0.25"/>
    <row r="3256" ht="15.75" customHeight="1" x14ac:dyDescent="0.25"/>
    <row r="3257" ht="15.75" customHeight="1" x14ac:dyDescent="0.25"/>
    <row r="3258" ht="15.75" customHeight="1" x14ac:dyDescent="0.25"/>
    <row r="3259" ht="15.75" customHeight="1" x14ac:dyDescent="0.25"/>
    <row r="3260" ht="15.75" customHeight="1" x14ac:dyDescent="0.25"/>
    <row r="3261" ht="15.75" customHeight="1" x14ac:dyDescent="0.25"/>
    <row r="3262" ht="15.75" customHeight="1" x14ac:dyDescent="0.25"/>
    <row r="3263" ht="15.75" customHeight="1" x14ac:dyDescent="0.25"/>
    <row r="3264" ht="15.75" customHeight="1" x14ac:dyDescent="0.25"/>
    <row r="3265" ht="15.75" customHeight="1" x14ac:dyDescent="0.25"/>
    <row r="3266" ht="15.75" customHeight="1" x14ac:dyDescent="0.25"/>
    <row r="3267" ht="15.75" customHeight="1" x14ac:dyDescent="0.25"/>
    <row r="3268" ht="15.75" customHeight="1" x14ac:dyDescent="0.25"/>
    <row r="3269" ht="15.75" customHeight="1" x14ac:dyDescent="0.25"/>
    <row r="3270" ht="15.75" customHeight="1" x14ac:dyDescent="0.25"/>
    <row r="3271" ht="15.75" customHeight="1" x14ac:dyDescent="0.25"/>
    <row r="3272" ht="15.75" customHeight="1" x14ac:dyDescent="0.25"/>
    <row r="3273" ht="15.75" customHeight="1" x14ac:dyDescent="0.25"/>
    <row r="3274" ht="15.75" customHeight="1" x14ac:dyDescent="0.25"/>
    <row r="3275" ht="15.75" customHeight="1" x14ac:dyDescent="0.25"/>
    <row r="3276" ht="15.75" customHeight="1" x14ac:dyDescent="0.25"/>
    <row r="3277" ht="15.75" customHeight="1" x14ac:dyDescent="0.25"/>
    <row r="3278" ht="15.75" customHeight="1" x14ac:dyDescent="0.25"/>
    <row r="3279" ht="15.75" customHeight="1" x14ac:dyDescent="0.25"/>
    <row r="3280" ht="15.75" customHeight="1" x14ac:dyDescent="0.25"/>
    <row r="3281" ht="15.75" customHeight="1" x14ac:dyDescent="0.25"/>
    <row r="3282" ht="15.75" customHeight="1" x14ac:dyDescent="0.25"/>
    <row r="3283" ht="15.75" customHeight="1" x14ac:dyDescent="0.25"/>
    <row r="3284" ht="15.75" customHeight="1" x14ac:dyDescent="0.25"/>
    <row r="3285" ht="15.75" customHeight="1" x14ac:dyDescent="0.25"/>
    <row r="3286" ht="15.75" customHeight="1" x14ac:dyDescent="0.25"/>
    <row r="3287" ht="15.75" customHeight="1" x14ac:dyDescent="0.25"/>
    <row r="3288" ht="15.75" customHeight="1" x14ac:dyDescent="0.25"/>
    <row r="3289" ht="15.75" customHeight="1" x14ac:dyDescent="0.25"/>
    <row r="3290" ht="15.75" customHeight="1" x14ac:dyDescent="0.25"/>
    <row r="3291" ht="15.75" customHeight="1" x14ac:dyDescent="0.25"/>
    <row r="3292" ht="15.75" customHeight="1" x14ac:dyDescent="0.25"/>
    <row r="3293" ht="15.75" customHeight="1" x14ac:dyDescent="0.25"/>
    <row r="3294" ht="15.75" customHeight="1" x14ac:dyDescent="0.25"/>
    <row r="3295" ht="15.75" customHeight="1" x14ac:dyDescent="0.25"/>
    <row r="3296" ht="15.75" customHeight="1" x14ac:dyDescent="0.25"/>
    <row r="3297" ht="15.75" customHeight="1" x14ac:dyDescent="0.25"/>
    <row r="3298" ht="15.75" customHeight="1" x14ac:dyDescent="0.25"/>
    <row r="3299" ht="15.75" customHeight="1" x14ac:dyDescent="0.25"/>
    <row r="3300" ht="15.75" customHeight="1" x14ac:dyDescent="0.25"/>
    <row r="3301" ht="15.75" customHeight="1" x14ac:dyDescent="0.25"/>
    <row r="3302" ht="15.75" customHeight="1" x14ac:dyDescent="0.25"/>
    <row r="3303" ht="15.75" customHeight="1" x14ac:dyDescent="0.25"/>
    <row r="3304" ht="15.75" customHeight="1" x14ac:dyDescent="0.25"/>
    <row r="3305" ht="15.75" customHeight="1" x14ac:dyDescent="0.25"/>
    <row r="3306" ht="15.75" customHeight="1" x14ac:dyDescent="0.25"/>
    <row r="3307" ht="15.75" customHeight="1" x14ac:dyDescent="0.25"/>
    <row r="3308" ht="15.75" customHeight="1" x14ac:dyDescent="0.25"/>
    <row r="3309" ht="15.75" customHeight="1" x14ac:dyDescent="0.25"/>
    <row r="3310" ht="15.75" customHeight="1" x14ac:dyDescent="0.25"/>
    <row r="3311" ht="15.75" customHeight="1" x14ac:dyDescent="0.25"/>
    <row r="3312" ht="15.75" customHeight="1" x14ac:dyDescent="0.25"/>
    <row r="3313" ht="15.75" customHeight="1" x14ac:dyDescent="0.25"/>
    <row r="3314" ht="15.75" customHeight="1" x14ac:dyDescent="0.25"/>
    <row r="3315" ht="15.75" customHeight="1" x14ac:dyDescent="0.25"/>
    <row r="3316" ht="15.75" customHeight="1" x14ac:dyDescent="0.25"/>
    <row r="3317" ht="15.75" customHeight="1" x14ac:dyDescent="0.25"/>
    <row r="3318" ht="15.75" customHeight="1" x14ac:dyDescent="0.25"/>
    <row r="3319" ht="15.75" customHeight="1" x14ac:dyDescent="0.25"/>
    <row r="3320" ht="15.75" customHeight="1" x14ac:dyDescent="0.25"/>
    <row r="3321" ht="15.75" customHeight="1" x14ac:dyDescent="0.25"/>
    <row r="3322" ht="15.75" customHeight="1" x14ac:dyDescent="0.25"/>
    <row r="3323" ht="15.75" customHeight="1" x14ac:dyDescent="0.25"/>
    <row r="3324" ht="15.75" customHeight="1" x14ac:dyDescent="0.25"/>
    <row r="3325" ht="15.75" customHeight="1" x14ac:dyDescent="0.25"/>
    <row r="3326" ht="15.75" customHeight="1" x14ac:dyDescent="0.25"/>
    <row r="3327" ht="15.75" customHeight="1" x14ac:dyDescent="0.25"/>
    <row r="3328" ht="15.75" customHeight="1" x14ac:dyDescent="0.25"/>
    <row r="3329" ht="15.75" customHeight="1" x14ac:dyDescent="0.25"/>
    <row r="3330" ht="15.75" customHeight="1" x14ac:dyDescent="0.25"/>
    <row r="3331" ht="15.75" customHeight="1" x14ac:dyDescent="0.25"/>
    <row r="3332" ht="15.75" customHeight="1" x14ac:dyDescent="0.25"/>
    <row r="3333" ht="15.75" customHeight="1" x14ac:dyDescent="0.25"/>
    <row r="3334" ht="15.75" customHeight="1" x14ac:dyDescent="0.25"/>
    <row r="3335" ht="15.75" customHeight="1" x14ac:dyDescent="0.25"/>
    <row r="3336" ht="15.75" customHeight="1" x14ac:dyDescent="0.25"/>
    <row r="3337" ht="15.75" customHeight="1" x14ac:dyDescent="0.25"/>
    <row r="3338" ht="15.75" customHeight="1" x14ac:dyDescent="0.25"/>
    <row r="3339" ht="15.75" customHeight="1" x14ac:dyDescent="0.25"/>
    <row r="3340" ht="15.75" customHeight="1" x14ac:dyDescent="0.25"/>
    <row r="3341" ht="15.75" customHeight="1" x14ac:dyDescent="0.25"/>
    <row r="3342" ht="15.75" customHeight="1" x14ac:dyDescent="0.25"/>
    <row r="3343" ht="15.75" customHeight="1" x14ac:dyDescent="0.25"/>
    <row r="3344" ht="15.75" customHeight="1" x14ac:dyDescent="0.25"/>
    <row r="3345" ht="15.75" customHeight="1" x14ac:dyDescent="0.25"/>
    <row r="3346" ht="15.75" customHeight="1" x14ac:dyDescent="0.25"/>
    <row r="3347" ht="15.75" customHeight="1" x14ac:dyDescent="0.25"/>
    <row r="3348" ht="15.75" customHeight="1" x14ac:dyDescent="0.25"/>
    <row r="3349" ht="15.75" customHeight="1" x14ac:dyDescent="0.25"/>
    <row r="3350" ht="15.75" customHeight="1" x14ac:dyDescent="0.25"/>
    <row r="3351" ht="15.75" customHeight="1" x14ac:dyDescent="0.25"/>
    <row r="3352" ht="15.75" customHeight="1" x14ac:dyDescent="0.25"/>
    <row r="3353" ht="15.75" customHeight="1" x14ac:dyDescent="0.25"/>
    <row r="3354" ht="15.75" customHeight="1" x14ac:dyDescent="0.25"/>
    <row r="3355" ht="15.75" customHeight="1" x14ac:dyDescent="0.25"/>
    <row r="3356" ht="15.75" customHeight="1" x14ac:dyDescent="0.25"/>
    <row r="3357" ht="15.75" customHeight="1" x14ac:dyDescent="0.25"/>
    <row r="3358" ht="15.75" customHeight="1" x14ac:dyDescent="0.25"/>
    <row r="3359" ht="15.75" customHeight="1" x14ac:dyDescent="0.25"/>
    <row r="3360" ht="15.75" customHeight="1" x14ac:dyDescent="0.25"/>
    <row r="3361" ht="15.75" customHeight="1" x14ac:dyDescent="0.25"/>
    <row r="3362" ht="15.75" customHeight="1" x14ac:dyDescent="0.25"/>
    <row r="3363" ht="15.75" customHeight="1" x14ac:dyDescent="0.25"/>
    <row r="3364" ht="15.75" customHeight="1" x14ac:dyDescent="0.25"/>
    <row r="3365" ht="15.75" customHeight="1" x14ac:dyDescent="0.25"/>
    <row r="3366" ht="15.75" customHeight="1" x14ac:dyDescent="0.25"/>
    <row r="3367" ht="15.75" customHeight="1" x14ac:dyDescent="0.25"/>
    <row r="3368" ht="15.75" customHeight="1" x14ac:dyDescent="0.25"/>
    <row r="3369" ht="15.75" customHeight="1" x14ac:dyDescent="0.25"/>
    <row r="3370" ht="15.75" customHeight="1" x14ac:dyDescent="0.25"/>
    <row r="3371" ht="15.75" customHeight="1" x14ac:dyDescent="0.25"/>
    <row r="3372" ht="15.75" customHeight="1" x14ac:dyDescent="0.25"/>
    <row r="3373" ht="15.75" customHeight="1" x14ac:dyDescent="0.25"/>
    <row r="3374" ht="15.75" customHeight="1" x14ac:dyDescent="0.25"/>
    <row r="3375" ht="15.75" customHeight="1" x14ac:dyDescent="0.25"/>
    <row r="3376" ht="15.75" customHeight="1" x14ac:dyDescent="0.25"/>
    <row r="3377" ht="15.75" customHeight="1" x14ac:dyDescent="0.25"/>
    <row r="3378" ht="15.75" customHeight="1" x14ac:dyDescent="0.25"/>
    <row r="3379" ht="15.75" customHeight="1" x14ac:dyDescent="0.25"/>
    <row r="3380" ht="15.75" customHeight="1" x14ac:dyDescent="0.25"/>
    <row r="3381" ht="15.75" customHeight="1" x14ac:dyDescent="0.25"/>
    <row r="3382" ht="15.75" customHeight="1" x14ac:dyDescent="0.25"/>
    <row r="3383" ht="15.75" customHeight="1" x14ac:dyDescent="0.25"/>
    <row r="3384" ht="15.75" customHeight="1" x14ac:dyDescent="0.25"/>
    <row r="3385" ht="15.75" customHeight="1" x14ac:dyDescent="0.25"/>
    <row r="3386" ht="15.75" customHeight="1" x14ac:dyDescent="0.25"/>
    <row r="3387" ht="15.75" customHeight="1" x14ac:dyDescent="0.25"/>
    <row r="3388" ht="15.75" customHeight="1" x14ac:dyDescent="0.25"/>
    <row r="3389" ht="15.75" customHeight="1" x14ac:dyDescent="0.25"/>
    <row r="3390" ht="15.75" customHeight="1" x14ac:dyDescent="0.25"/>
    <row r="3391" ht="15.75" customHeight="1" x14ac:dyDescent="0.25"/>
    <row r="3392" ht="15.75" customHeight="1" x14ac:dyDescent="0.25"/>
    <row r="3393" ht="15.75" customHeight="1" x14ac:dyDescent="0.25"/>
    <row r="3394" ht="15.75" customHeight="1" x14ac:dyDescent="0.25"/>
    <row r="3395" ht="15.75" customHeight="1" x14ac:dyDescent="0.25"/>
    <row r="3396" ht="15.75" customHeight="1" x14ac:dyDescent="0.25"/>
    <row r="3397" ht="15.75" customHeight="1" x14ac:dyDescent="0.25"/>
    <row r="3398" ht="15.75" customHeight="1" x14ac:dyDescent="0.25"/>
    <row r="3399" ht="15.75" customHeight="1" x14ac:dyDescent="0.25"/>
    <row r="3400" ht="15.75" customHeight="1" x14ac:dyDescent="0.25"/>
    <row r="3401" ht="15.75" customHeight="1" x14ac:dyDescent="0.25"/>
    <row r="3402" ht="15.75" customHeight="1" x14ac:dyDescent="0.25"/>
    <row r="3403" ht="15.75" customHeight="1" x14ac:dyDescent="0.25"/>
    <row r="3404" ht="15.75" customHeight="1" x14ac:dyDescent="0.25"/>
    <row r="3405" ht="15.75" customHeight="1" x14ac:dyDescent="0.25"/>
    <row r="3406" ht="15.75" customHeight="1" x14ac:dyDescent="0.25"/>
    <row r="3407" ht="15.75" customHeight="1" x14ac:dyDescent="0.25"/>
    <row r="3408" ht="15.75" customHeight="1" x14ac:dyDescent="0.25"/>
    <row r="3409" ht="15.75" customHeight="1" x14ac:dyDescent="0.25"/>
    <row r="3410" ht="15.75" customHeight="1" x14ac:dyDescent="0.25"/>
    <row r="3411" ht="15.75" customHeight="1" x14ac:dyDescent="0.25"/>
    <row r="3412" ht="15.75" customHeight="1" x14ac:dyDescent="0.25"/>
    <row r="3413" ht="15.75" customHeight="1" x14ac:dyDescent="0.25"/>
    <row r="3414" ht="15.75" customHeight="1" x14ac:dyDescent="0.25"/>
    <row r="3415" ht="15.75" customHeight="1" x14ac:dyDescent="0.25"/>
    <row r="3416" ht="15.75" customHeight="1" x14ac:dyDescent="0.25"/>
    <row r="3417" ht="15.75" customHeight="1" x14ac:dyDescent="0.25"/>
    <row r="3418" ht="15.75" customHeight="1" x14ac:dyDescent="0.25"/>
    <row r="3419" ht="15.75" customHeight="1" x14ac:dyDescent="0.25"/>
    <row r="3420" ht="15.75" customHeight="1" x14ac:dyDescent="0.25"/>
    <row r="3421" ht="15.75" customHeight="1" x14ac:dyDescent="0.25"/>
    <row r="3422" ht="15.75" customHeight="1" x14ac:dyDescent="0.25"/>
    <row r="3423" ht="15.75" customHeight="1" x14ac:dyDescent="0.25"/>
    <row r="3424" ht="15.75" customHeight="1" x14ac:dyDescent="0.25"/>
    <row r="3425" ht="15.75" customHeight="1" x14ac:dyDescent="0.25"/>
    <row r="3426" ht="15.75" customHeight="1" x14ac:dyDescent="0.25"/>
    <row r="3427" ht="15.75" customHeight="1" x14ac:dyDescent="0.25"/>
    <row r="3428" ht="15.75" customHeight="1" x14ac:dyDescent="0.25"/>
    <row r="3429" ht="15.75" customHeight="1" x14ac:dyDescent="0.25"/>
    <row r="3430" ht="15.75" customHeight="1" x14ac:dyDescent="0.25"/>
    <row r="3431" ht="15.75" customHeight="1" x14ac:dyDescent="0.25"/>
    <row r="3432" ht="15.75" customHeight="1" x14ac:dyDescent="0.25"/>
    <row r="3433" ht="15.75" customHeight="1" x14ac:dyDescent="0.25"/>
    <row r="3434" ht="15.75" customHeight="1" x14ac:dyDescent="0.25"/>
    <row r="3435" ht="15.75" customHeight="1" x14ac:dyDescent="0.25"/>
    <row r="3436" ht="15.75" customHeight="1" x14ac:dyDescent="0.25"/>
    <row r="3437" ht="15.75" customHeight="1" x14ac:dyDescent="0.25"/>
    <row r="3438" ht="15.75" customHeight="1" x14ac:dyDescent="0.25"/>
    <row r="3439" ht="15.75" customHeight="1" x14ac:dyDescent="0.25"/>
    <row r="3440" ht="15.75" customHeight="1" x14ac:dyDescent="0.25"/>
    <row r="3441" ht="15.75" customHeight="1" x14ac:dyDescent="0.25"/>
    <row r="3442" ht="15.75" customHeight="1" x14ac:dyDescent="0.25"/>
    <row r="3443" ht="15.75" customHeight="1" x14ac:dyDescent="0.25"/>
    <row r="3444" ht="15.75" customHeight="1" x14ac:dyDescent="0.25"/>
    <row r="3445" ht="15.75" customHeight="1" x14ac:dyDescent="0.25"/>
    <row r="3446" ht="15.75" customHeight="1" x14ac:dyDescent="0.25"/>
    <row r="3447" ht="15.75" customHeight="1" x14ac:dyDescent="0.25"/>
    <row r="3448" ht="15.75" customHeight="1" x14ac:dyDescent="0.25"/>
    <row r="3449" ht="15.75" customHeight="1" x14ac:dyDescent="0.25"/>
    <row r="3450" ht="15.75" customHeight="1" x14ac:dyDescent="0.25"/>
    <row r="3451" ht="15.75" customHeight="1" x14ac:dyDescent="0.25"/>
    <row r="3452" ht="15.75" customHeight="1" x14ac:dyDescent="0.25"/>
    <row r="3453" ht="15.75" customHeight="1" x14ac:dyDescent="0.25"/>
    <row r="3454" ht="15.75" customHeight="1" x14ac:dyDescent="0.25"/>
    <row r="3455" ht="15.75" customHeight="1" x14ac:dyDescent="0.25"/>
    <row r="3456" ht="15.75" customHeight="1" x14ac:dyDescent="0.25"/>
    <row r="3457" ht="15.75" customHeight="1" x14ac:dyDescent="0.25"/>
    <row r="3458" ht="15.75" customHeight="1" x14ac:dyDescent="0.25"/>
    <row r="3459" ht="15.75" customHeight="1" x14ac:dyDescent="0.25"/>
    <row r="3460" ht="15.75" customHeight="1" x14ac:dyDescent="0.25"/>
    <row r="3461" ht="15.75" customHeight="1" x14ac:dyDescent="0.25"/>
    <row r="3462" ht="15.75" customHeight="1" x14ac:dyDescent="0.25"/>
    <row r="3463" ht="15.75" customHeight="1" x14ac:dyDescent="0.25"/>
    <row r="3464" ht="15.75" customHeight="1" x14ac:dyDescent="0.25"/>
    <row r="3465" ht="15.75" customHeight="1" x14ac:dyDescent="0.25"/>
    <row r="3466" ht="15.75" customHeight="1" x14ac:dyDescent="0.25"/>
    <row r="3467" ht="15.75" customHeight="1" x14ac:dyDescent="0.25"/>
    <row r="3468" ht="15.75" customHeight="1" x14ac:dyDescent="0.25"/>
    <row r="3469" ht="15.75" customHeight="1" x14ac:dyDescent="0.25"/>
    <row r="3470" ht="15.75" customHeight="1" x14ac:dyDescent="0.25"/>
    <row r="3471" ht="15.75" customHeight="1" x14ac:dyDescent="0.25"/>
    <row r="3472" ht="15.75" customHeight="1" x14ac:dyDescent="0.25"/>
    <row r="3473" ht="15.75" customHeight="1" x14ac:dyDescent="0.25"/>
    <row r="3474" ht="15.75" customHeight="1" x14ac:dyDescent="0.25"/>
    <row r="3475" ht="15.75" customHeight="1" x14ac:dyDescent="0.25"/>
    <row r="3476" ht="15.75" customHeight="1" x14ac:dyDescent="0.25"/>
    <row r="3477" ht="15.75" customHeight="1" x14ac:dyDescent="0.25"/>
    <row r="3478" ht="15.75" customHeight="1" x14ac:dyDescent="0.25"/>
    <row r="3479" ht="15.75" customHeight="1" x14ac:dyDescent="0.25"/>
    <row r="3480" ht="15.75" customHeight="1" x14ac:dyDescent="0.25"/>
    <row r="3481" ht="15.75" customHeight="1" x14ac:dyDescent="0.25"/>
    <row r="3482" ht="15.75" customHeight="1" x14ac:dyDescent="0.25"/>
    <row r="3483" ht="15.75" customHeight="1" x14ac:dyDescent="0.25"/>
    <row r="3484" ht="15.75" customHeight="1" x14ac:dyDescent="0.25"/>
    <row r="3485" ht="15.75" customHeight="1" x14ac:dyDescent="0.25"/>
    <row r="3486" ht="15.75" customHeight="1" x14ac:dyDescent="0.25"/>
    <row r="3487" ht="15.75" customHeight="1" x14ac:dyDescent="0.25"/>
    <row r="3488" ht="15.75" customHeight="1" x14ac:dyDescent="0.25"/>
    <row r="3489" ht="15.75" customHeight="1" x14ac:dyDescent="0.25"/>
    <row r="3490" ht="15.75" customHeight="1" x14ac:dyDescent="0.25"/>
    <row r="3491" ht="15.75" customHeight="1" x14ac:dyDescent="0.25"/>
    <row r="3492" ht="15.75" customHeight="1" x14ac:dyDescent="0.25"/>
    <row r="3493" ht="15.75" customHeight="1" x14ac:dyDescent="0.25"/>
    <row r="3494" ht="15.75" customHeight="1" x14ac:dyDescent="0.25"/>
    <row r="3495" ht="15.75" customHeight="1" x14ac:dyDescent="0.25"/>
    <row r="3496" ht="15.75" customHeight="1" x14ac:dyDescent="0.25"/>
    <row r="3497" ht="15.75" customHeight="1" x14ac:dyDescent="0.25"/>
    <row r="3498" ht="15.75" customHeight="1" x14ac:dyDescent="0.25"/>
    <row r="3499" ht="15.75" customHeight="1" x14ac:dyDescent="0.25"/>
    <row r="3500" ht="15.75" customHeight="1" x14ac:dyDescent="0.25"/>
    <row r="3501" ht="15.75" customHeight="1" x14ac:dyDescent="0.25"/>
    <row r="3502" ht="15.75" customHeight="1" x14ac:dyDescent="0.25"/>
    <row r="3503" ht="15.75" customHeight="1" x14ac:dyDescent="0.25"/>
    <row r="3504" ht="15.75" customHeight="1" x14ac:dyDescent="0.25"/>
    <row r="3505" ht="15.75" customHeight="1" x14ac:dyDescent="0.25"/>
    <row r="3506" ht="15.75" customHeight="1" x14ac:dyDescent="0.25"/>
    <row r="3507" ht="15.75" customHeight="1" x14ac:dyDescent="0.25"/>
    <row r="3508" ht="15.75" customHeight="1" x14ac:dyDescent="0.25"/>
    <row r="3509" ht="15.75" customHeight="1" x14ac:dyDescent="0.25"/>
    <row r="3510" ht="15.75" customHeight="1" x14ac:dyDescent="0.25"/>
    <row r="3511" ht="15.75" customHeight="1" x14ac:dyDescent="0.25"/>
    <row r="3512" ht="15.75" customHeight="1" x14ac:dyDescent="0.25"/>
    <row r="3513" ht="15.75" customHeight="1" x14ac:dyDescent="0.25"/>
    <row r="3514" ht="15.75" customHeight="1" x14ac:dyDescent="0.25"/>
    <row r="3515" ht="15.75" customHeight="1" x14ac:dyDescent="0.25"/>
    <row r="3516" ht="15.75" customHeight="1" x14ac:dyDescent="0.25"/>
    <row r="3517" ht="15.75" customHeight="1" x14ac:dyDescent="0.25"/>
    <row r="3518" ht="15.75" customHeight="1" x14ac:dyDescent="0.25"/>
    <row r="3519" ht="15.75" customHeight="1" x14ac:dyDescent="0.25"/>
    <row r="3520" ht="15.75" customHeight="1" x14ac:dyDescent="0.25"/>
    <row r="3521" ht="15.75" customHeight="1" x14ac:dyDescent="0.25"/>
    <row r="3522" ht="15.75" customHeight="1" x14ac:dyDescent="0.25"/>
    <row r="3523" ht="15.75" customHeight="1" x14ac:dyDescent="0.25"/>
    <row r="3524" ht="15.75" customHeight="1" x14ac:dyDescent="0.25"/>
    <row r="3525" ht="15.75" customHeight="1" x14ac:dyDescent="0.25"/>
    <row r="3526" ht="15.75" customHeight="1" x14ac:dyDescent="0.25"/>
    <row r="3527" ht="15.75" customHeight="1" x14ac:dyDescent="0.25"/>
    <row r="3528" ht="15.75" customHeight="1" x14ac:dyDescent="0.25"/>
    <row r="3529" ht="15.75" customHeight="1" x14ac:dyDescent="0.25"/>
    <row r="3530" ht="15.75" customHeight="1" x14ac:dyDescent="0.25"/>
    <row r="3531" ht="15.75" customHeight="1" x14ac:dyDescent="0.25"/>
    <row r="3532" ht="15.75" customHeight="1" x14ac:dyDescent="0.25"/>
    <row r="3533" ht="15.75" customHeight="1" x14ac:dyDescent="0.25"/>
    <row r="3534" ht="15.75" customHeight="1" x14ac:dyDescent="0.25"/>
    <row r="3535" ht="15.75" customHeight="1" x14ac:dyDescent="0.25"/>
    <row r="3536" ht="15.75" customHeight="1" x14ac:dyDescent="0.25"/>
    <row r="3537" ht="15.75" customHeight="1" x14ac:dyDescent="0.25"/>
    <row r="3538" ht="15.75" customHeight="1" x14ac:dyDescent="0.25"/>
    <row r="3539" ht="15.75" customHeight="1" x14ac:dyDescent="0.25"/>
    <row r="3540" ht="15.75" customHeight="1" x14ac:dyDescent="0.25"/>
    <row r="3541" ht="15.75" customHeight="1" x14ac:dyDescent="0.25"/>
    <row r="3542" ht="15.75" customHeight="1" x14ac:dyDescent="0.25"/>
    <row r="3543" ht="15.75" customHeight="1" x14ac:dyDescent="0.25"/>
    <row r="3544" ht="15.75" customHeight="1" x14ac:dyDescent="0.25"/>
    <row r="3545" ht="15.75" customHeight="1" x14ac:dyDescent="0.25"/>
    <row r="3546" ht="15.75" customHeight="1" x14ac:dyDescent="0.25"/>
    <row r="3547" ht="15.75" customHeight="1" x14ac:dyDescent="0.25"/>
    <row r="3548" ht="15.75" customHeight="1" x14ac:dyDescent="0.25"/>
    <row r="3549" ht="15.75" customHeight="1" x14ac:dyDescent="0.25"/>
    <row r="3550" ht="15.75" customHeight="1" x14ac:dyDescent="0.25"/>
    <row r="3551" ht="15.75" customHeight="1" x14ac:dyDescent="0.25"/>
    <row r="3552" ht="15.75" customHeight="1" x14ac:dyDescent="0.25"/>
    <row r="3553" ht="15.75" customHeight="1" x14ac:dyDescent="0.25"/>
    <row r="3554" ht="15.75" customHeight="1" x14ac:dyDescent="0.25"/>
    <row r="3555" ht="15.75" customHeight="1" x14ac:dyDescent="0.25"/>
    <row r="3556" ht="15.75" customHeight="1" x14ac:dyDescent="0.25"/>
    <row r="3557" ht="15.75" customHeight="1" x14ac:dyDescent="0.25"/>
    <row r="3558" ht="15.75" customHeight="1" x14ac:dyDescent="0.25"/>
    <row r="3559" ht="15.75" customHeight="1" x14ac:dyDescent="0.25"/>
    <row r="3560" ht="15.75" customHeight="1" x14ac:dyDescent="0.25"/>
    <row r="3561" ht="15.75" customHeight="1" x14ac:dyDescent="0.25"/>
    <row r="3562" ht="15.75" customHeight="1" x14ac:dyDescent="0.25"/>
    <row r="3563" ht="15.75" customHeight="1" x14ac:dyDescent="0.25"/>
    <row r="3564" ht="15.75" customHeight="1" x14ac:dyDescent="0.25"/>
    <row r="3565" ht="15.75" customHeight="1" x14ac:dyDescent="0.25"/>
    <row r="3566" ht="15.75" customHeight="1" x14ac:dyDescent="0.25"/>
    <row r="3567" ht="15.75" customHeight="1" x14ac:dyDescent="0.25"/>
    <row r="3568" ht="15.75" customHeight="1" x14ac:dyDescent="0.25"/>
    <row r="3569" ht="15.75" customHeight="1" x14ac:dyDescent="0.25"/>
    <row r="3570" ht="15.75" customHeight="1" x14ac:dyDescent="0.25"/>
    <row r="3571" ht="15.75" customHeight="1" x14ac:dyDescent="0.25"/>
    <row r="3572" ht="15.75" customHeight="1" x14ac:dyDescent="0.25"/>
    <row r="3573" ht="15.75" customHeight="1" x14ac:dyDescent="0.25"/>
    <row r="3574" ht="15.75" customHeight="1" x14ac:dyDescent="0.25"/>
    <row r="3575" ht="15.75" customHeight="1" x14ac:dyDescent="0.25"/>
    <row r="3576" ht="15.75" customHeight="1" x14ac:dyDescent="0.25"/>
    <row r="3577" ht="15.75" customHeight="1" x14ac:dyDescent="0.25"/>
    <row r="3578" ht="15.75" customHeight="1" x14ac:dyDescent="0.25"/>
    <row r="3579" ht="15.75" customHeight="1" x14ac:dyDescent="0.25"/>
    <row r="3580" ht="15.75" customHeight="1" x14ac:dyDescent="0.25"/>
    <row r="3581" ht="15.75" customHeight="1" x14ac:dyDescent="0.25"/>
    <row r="3582" ht="15.75" customHeight="1" x14ac:dyDescent="0.25"/>
    <row r="3583" ht="15.75" customHeight="1" x14ac:dyDescent="0.25"/>
    <row r="3584" ht="15.75" customHeight="1" x14ac:dyDescent="0.25"/>
    <row r="3585" ht="15.75" customHeight="1" x14ac:dyDescent="0.25"/>
    <row r="3586" ht="15.75" customHeight="1" x14ac:dyDescent="0.25"/>
    <row r="3587" ht="15.75" customHeight="1" x14ac:dyDescent="0.25"/>
    <row r="3588" ht="15.75" customHeight="1" x14ac:dyDescent="0.25"/>
    <row r="3589" ht="15.75" customHeight="1" x14ac:dyDescent="0.25"/>
    <row r="3590" ht="15.75" customHeight="1" x14ac:dyDescent="0.25"/>
    <row r="3591" ht="15.75" customHeight="1" x14ac:dyDescent="0.25"/>
    <row r="3592" ht="15.75" customHeight="1" x14ac:dyDescent="0.25"/>
    <row r="3593" ht="15.75" customHeight="1" x14ac:dyDescent="0.25"/>
    <row r="3594" ht="15.75" customHeight="1" x14ac:dyDescent="0.25"/>
    <row r="3595" ht="15.75" customHeight="1" x14ac:dyDescent="0.25"/>
    <row r="3596" ht="15.75" customHeight="1" x14ac:dyDescent="0.25"/>
    <row r="3597" ht="15.75" customHeight="1" x14ac:dyDescent="0.25"/>
    <row r="3598" ht="15.75" customHeight="1" x14ac:dyDescent="0.25"/>
    <row r="3599" ht="15.75" customHeight="1" x14ac:dyDescent="0.25"/>
    <row r="3600" ht="15.75" customHeight="1" x14ac:dyDescent="0.25"/>
    <row r="3601" ht="15.75" customHeight="1" x14ac:dyDescent="0.25"/>
    <row r="3602" ht="15.75" customHeight="1" x14ac:dyDescent="0.25"/>
    <row r="3603" ht="15.75" customHeight="1" x14ac:dyDescent="0.25"/>
    <row r="3604" ht="15.75" customHeight="1" x14ac:dyDescent="0.25"/>
    <row r="3605" ht="15.75" customHeight="1" x14ac:dyDescent="0.25"/>
    <row r="3606" ht="15.75" customHeight="1" x14ac:dyDescent="0.25"/>
    <row r="3607" ht="15.75" customHeight="1" x14ac:dyDescent="0.25"/>
    <row r="3608" ht="15.75" customHeight="1" x14ac:dyDescent="0.25"/>
    <row r="3609" ht="15.75" customHeight="1" x14ac:dyDescent="0.25"/>
    <row r="3610" ht="15.75" customHeight="1" x14ac:dyDescent="0.25"/>
    <row r="3611" ht="15.75" customHeight="1" x14ac:dyDescent="0.25"/>
    <row r="3612" ht="15.75" customHeight="1" x14ac:dyDescent="0.25"/>
    <row r="3613" ht="15.75" customHeight="1" x14ac:dyDescent="0.25"/>
    <row r="3614" ht="15.75" customHeight="1" x14ac:dyDescent="0.25"/>
    <row r="3615" ht="15.75" customHeight="1" x14ac:dyDescent="0.25"/>
    <row r="3616" ht="15.75" customHeight="1" x14ac:dyDescent="0.25"/>
    <row r="3617" spans="9:9" ht="15.75" customHeight="1" x14ac:dyDescent="0.25"/>
    <row r="3618" spans="9:9" ht="15.75" customHeight="1" x14ac:dyDescent="0.25"/>
    <row r="3619" spans="9:9" ht="15.75" customHeight="1" x14ac:dyDescent="0.25"/>
    <row r="3620" spans="9:9" ht="15.75" customHeight="1" x14ac:dyDescent="0.25"/>
    <row r="3621" spans="9:9" ht="12" customHeight="1" x14ac:dyDescent="0.25">
      <c r="I3621" s="335" t="s">
        <v>225</v>
      </c>
    </row>
    <row r="3622" spans="9:9" ht="12" customHeight="1" x14ac:dyDescent="0.25">
      <c r="I3622" s="335"/>
    </row>
    <row r="3623" spans="9:9" ht="12" customHeight="1" x14ac:dyDescent="0.25">
      <c r="I3623" s="335"/>
    </row>
    <row r="3624" spans="9:9" ht="12" customHeight="1" x14ac:dyDescent="0.25">
      <c r="I3624" s="335"/>
    </row>
    <row r="3625" spans="9:9" ht="12" customHeight="1" x14ac:dyDescent="0.25">
      <c r="I3625" s="335"/>
    </row>
    <row r="3626" spans="9:9" ht="12" customHeight="1" x14ac:dyDescent="0.25">
      <c r="I3626" s="335"/>
    </row>
    <row r="3627" spans="9:9" ht="12" customHeight="1" x14ac:dyDescent="0.25">
      <c r="I3627" s="335"/>
    </row>
    <row r="3628" spans="9:9" ht="12" customHeight="1" x14ac:dyDescent="0.25">
      <c r="I3628" s="335"/>
    </row>
    <row r="3629" spans="9:9" ht="12" customHeight="1" x14ac:dyDescent="0.25">
      <c r="I3629" s="335"/>
    </row>
    <row r="3630" spans="9:9" ht="12" customHeight="1" x14ac:dyDescent="0.25">
      <c r="I3630" s="335" t="s">
        <v>226</v>
      </c>
    </row>
    <row r="3631" spans="9:9" ht="15.75" customHeight="1" x14ac:dyDescent="0.25"/>
    <row r="3632" spans="9:9" ht="15.75" customHeight="1" x14ac:dyDescent="0.25"/>
    <row r="3633" spans="9:9" ht="12" customHeight="1" x14ac:dyDescent="0.25">
      <c r="I3633" s="335" t="s">
        <v>226</v>
      </c>
    </row>
    <row r="3634" spans="9:9" ht="12" customHeight="1" x14ac:dyDescent="0.25">
      <c r="I3634" s="335"/>
    </row>
    <row r="3635" spans="9:9" ht="12" customHeight="1" x14ac:dyDescent="0.25">
      <c r="I3635" s="335"/>
    </row>
    <row r="3636" spans="9:9" ht="12" customHeight="1" x14ac:dyDescent="0.25">
      <c r="I3636" s="335"/>
    </row>
    <row r="3637" spans="9:9" ht="12" customHeight="1" x14ac:dyDescent="0.25">
      <c r="I3637" s="335"/>
    </row>
    <row r="3638" spans="9:9" ht="12" customHeight="1" x14ac:dyDescent="0.25">
      <c r="I3638" s="335"/>
    </row>
    <row r="3639" spans="9:9" ht="12" customHeight="1" x14ac:dyDescent="0.25">
      <c r="I3639" s="335" t="s">
        <v>226</v>
      </c>
    </row>
    <row r="3640" spans="9:9" ht="12" customHeight="1" x14ac:dyDescent="0.25">
      <c r="I3640" s="335" t="s">
        <v>226</v>
      </c>
    </row>
    <row r="3641" spans="9:9" ht="12" customHeight="1" x14ac:dyDescent="0.25">
      <c r="I3641" s="335"/>
    </row>
    <row r="3642" spans="9:9" ht="12" customHeight="1" x14ac:dyDescent="0.25">
      <c r="I3642" s="335"/>
    </row>
    <row r="3643" spans="9:9" ht="12" customHeight="1" x14ac:dyDescent="0.25">
      <c r="I3643" s="335"/>
    </row>
    <row r="3644" spans="9:9" ht="12" customHeight="1" x14ac:dyDescent="0.25">
      <c r="I3644" s="335" t="s">
        <v>226</v>
      </c>
    </row>
    <row r="3645" spans="9:9" ht="12" customHeight="1" x14ac:dyDescent="0.25">
      <c r="I3645" s="335" t="s">
        <v>225</v>
      </c>
    </row>
    <row r="3646" spans="9:9" ht="12" customHeight="1" x14ac:dyDescent="0.25">
      <c r="I3646" s="335" t="s">
        <v>225</v>
      </c>
    </row>
    <row r="3647" spans="9:9" ht="15.75" customHeight="1" x14ac:dyDescent="0.25"/>
    <row r="3648" spans="9:9" ht="15.75" customHeight="1" x14ac:dyDescent="0.25"/>
    <row r="3649" spans="9:9" ht="12" customHeight="1" x14ac:dyDescent="0.25">
      <c r="I3649" s="335" t="s">
        <v>225</v>
      </c>
    </row>
    <row r="3650" spans="9:9" ht="12" customHeight="1" x14ac:dyDescent="0.25">
      <c r="I3650" s="335"/>
    </row>
    <row r="3651" spans="9:9" ht="12" customHeight="1" x14ac:dyDescent="0.25">
      <c r="I3651" s="335" t="s">
        <v>226</v>
      </c>
    </row>
    <row r="3652" spans="9:9" ht="12" customHeight="1" x14ac:dyDescent="0.25">
      <c r="I3652" s="335"/>
    </row>
    <row r="3653" spans="9:9" ht="12" customHeight="1" x14ac:dyDescent="0.25">
      <c r="I3653" s="335"/>
    </row>
    <row r="3654" spans="9:9" ht="12" customHeight="1" x14ac:dyDescent="0.25">
      <c r="I3654" s="335" t="s">
        <v>226</v>
      </c>
    </row>
    <row r="3655" spans="9:9" ht="12" customHeight="1" x14ac:dyDescent="0.25">
      <c r="I3655" s="335"/>
    </row>
    <row r="3656" spans="9:9" ht="12" customHeight="1" x14ac:dyDescent="0.25">
      <c r="I3656" s="335" t="s">
        <v>226</v>
      </c>
    </row>
    <row r="3657" spans="9:9" ht="15.75" customHeight="1" x14ac:dyDescent="0.25"/>
    <row r="3658" spans="9:9" ht="15.75" customHeight="1" x14ac:dyDescent="0.25"/>
    <row r="3659" spans="9:9" ht="15.75" customHeight="1" x14ac:dyDescent="0.25"/>
    <row r="3660" spans="9:9" ht="15.75" customHeight="1" x14ac:dyDescent="0.25"/>
    <row r="3661" spans="9:9" ht="15.75" customHeight="1" x14ac:dyDescent="0.25"/>
    <row r="3662" spans="9:9" ht="15.75" customHeight="1" x14ac:dyDescent="0.25"/>
    <row r="3663" spans="9:9" ht="15.75" customHeight="1" x14ac:dyDescent="0.25"/>
    <row r="3664" spans="9:9" ht="15.75" customHeight="1" x14ac:dyDescent="0.25"/>
    <row r="3665" spans="9:9" ht="12" customHeight="1" x14ac:dyDescent="0.25">
      <c r="I3665" s="335" t="s">
        <v>226</v>
      </c>
    </row>
    <row r="3666" spans="9:9" ht="12" customHeight="1" x14ac:dyDescent="0.25">
      <c r="I3666" s="335"/>
    </row>
    <row r="3667" spans="9:9" ht="12" customHeight="1" x14ac:dyDescent="0.25">
      <c r="I3667" s="335" t="s">
        <v>225</v>
      </c>
    </row>
    <row r="3668" spans="9:9" ht="12" customHeight="1" x14ac:dyDescent="0.25">
      <c r="I3668" s="335"/>
    </row>
    <row r="3669" spans="9:9" ht="12" customHeight="1" x14ac:dyDescent="0.25">
      <c r="I3669" s="335" t="s">
        <v>226</v>
      </c>
    </row>
    <row r="3670" spans="9:9" ht="12" customHeight="1" x14ac:dyDescent="0.25">
      <c r="I3670" s="335" t="s">
        <v>225</v>
      </c>
    </row>
    <row r="3671" spans="9:9" ht="15.75" customHeight="1" x14ac:dyDescent="0.25"/>
    <row r="3672" spans="9:9" ht="15.75" customHeight="1" x14ac:dyDescent="0.25"/>
    <row r="3673" spans="9:9" ht="15.75" customHeight="1" x14ac:dyDescent="0.25"/>
    <row r="3674" spans="9:9" ht="15.75" customHeight="1" x14ac:dyDescent="0.25"/>
    <row r="3675" spans="9:9" ht="15.75" customHeight="1" x14ac:dyDescent="0.25"/>
    <row r="3676" spans="9:9" ht="15.75" customHeight="1" x14ac:dyDescent="0.25"/>
    <row r="3677" spans="9:9" ht="15.75" customHeight="1" x14ac:dyDescent="0.25"/>
    <row r="3678" spans="9:9" ht="15.75" customHeight="1" x14ac:dyDescent="0.25"/>
    <row r="3679" spans="9:9" ht="15.75" customHeight="1" x14ac:dyDescent="0.25"/>
    <row r="3680" spans="9:9" ht="15.75" customHeight="1" x14ac:dyDescent="0.25"/>
    <row r="3681" spans="9:9" ht="15.75" customHeight="1" x14ac:dyDescent="0.25"/>
    <row r="3682" spans="9:9" ht="15.75" customHeight="1" x14ac:dyDescent="0.25"/>
    <row r="3683" spans="9:9" ht="15.75" customHeight="1" x14ac:dyDescent="0.25"/>
    <row r="3684" spans="9:9" ht="15.75" customHeight="1" x14ac:dyDescent="0.25"/>
    <row r="3685" spans="9:9" ht="15.75" customHeight="1" x14ac:dyDescent="0.25"/>
    <row r="3686" spans="9:9" ht="15.75" customHeight="1" x14ac:dyDescent="0.25"/>
    <row r="3687" spans="9:9" ht="15.75" customHeight="1" x14ac:dyDescent="0.25"/>
    <row r="3688" spans="9:9" ht="15.75" customHeight="1" x14ac:dyDescent="0.25"/>
    <row r="3689" spans="9:9" ht="12" customHeight="1" x14ac:dyDescent="0.25">
      <c r="I3689" s="335" t="s">
        <v>226</v>
      </c>
    </row>
  </sheetData>
  <autoFilter ref="A1:G1891" xr:uid="{00000000-0009-0000-0000-000006000000}"/>
  <mergeCells count="5">
    <mergeCell ref="A1:B1"/>
    <mergeCell ref="E1:F1"/>
    <mergeCell ref="Q1:R1"/>
    <mergeCell ref="E2:F2"/>
    <mergeCell ref="E3:F3"/>
  </mergeCells>
  <conditionalFormatting sqref="I1 I4:I3689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88"/>
  <sheetViews>
    <sheetView workbookViewId="0">
      <pane ySplit="1" topLeftCell="A2" activePane="bottomLeft" state="frozen"/>
      <selection pane="bottomLeft" activeCell="D19" sqref="D19"/>
    </sheetView>
  </sheetViews>
  <sheetFormatPr defaultColWidth="14.42578125" defaultRowHeight="15" customHeight="1" x14ac:dyDescent="0.25"/>
  <cols>
    <col min="1" max="1" width="14.140625" customWidth="1"/>
    <col min="2" max="2" width="12" customWidth="1"/>
    <col min="3" max="3" width="43.85546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28515625" customWidth="1"/>
    <col min="20" max="21" width="12.7109375" customWidth="1"/>
    <col min="22" max="22" width="10" customWidth="1"/>
    <col min="23" max="23" width="11" customWidth="1"/>
    <col min="24" max="25" width="10" customWidth="1"/>
    <col min="26" max="27" width="12.140625" customWidth="1"/>
    <col min="28" max="29" width="10" customWidth="1"/>
  </cols>
  <sheetData>
    <row r="1" spans="1:29" ht="14.25" customHeight="1" x14ac:dyDescent="0.25">
      <c r="A1" s="338" t="s">
        <v>488</v>
      </c>
      <c r="B1" s="339"/>
      <c r="C1" s="340"/>
      <c r="D1" s="564" t="s">
        <v>489</v>
      </c>
      <c r="E1" s="559"/>
      <c r="F1" s="565" t="s">
        <v>490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25">
      <c r="A2" s="341">
        <f t="shared" ref="A2:A3" si="0">SUM(G2,E2,U2,I2,S2,O2,K2,M2,Q2,W2,Y2,AA2,AC2)</f>
        <v>13543.699999999999</v>
      </c>
      <c r="B2" s="339"/>
      <c r="C2" s="340"/>
      <c r="D2" s="342" t="s">
        <v>491</v>
      </c>
      <c r="E2" s="343">
        <f>E3-E146</f>
        <v>29724.139999999996</v>
      </c>
      <c r="F2" s="344" t="s">
        <v>491</v>
      </c>
      <c r="G2" s="345">
        <f>G3-G146</f>
        <v>1355.21</v>
      </c>
      <c r="H2" s="343" t="s">
        <v>491</v>
      </c>
      <c r="I2" s="343">
        <f>I3-I146</f>
        <v>1883.3599999999997</v>
      </c>
      <c r="J2" s="344" t="s">
        <v>491</v>
      </c>
      <c r="K2" s="345">
        <f>K3-K146</f>
        <v>1041</v>
      </c>
      <c r="L2" s="343" t="s">
        <v>491</v>
      </c>
      <c r="M2" s="343">
        <f>M3-M146</f>
        <v>-10.789999999999964</v>
      </c>
      <c r="N2" s="345" t="s">
        <v>491</v>
      </c>
      <c r="O2" s="345">
        <f>O3-O146</f>
        <v>-10.789999999999964</v>
      </c>
      <c r="P2" s="343" t="s">
        <v>491</v>
      </c>
      <c r="Q2" s="343">
        <f>Q3-Q146</f>
        <v>75.720000000000027</v>
      </c>
      <c r="R2" s="345" t="s">
        <v>491</v>
      </c>
      <c r="S2" s="345">
        <f>S3-S146</f>
        <v>-2641.09</v>
      </c>
      <c r="T2" s="346" t="s">
        <v>491</v>
      </c>
      <c r="U2" s="343">
        <f>U3-U146</f>
        <v>-19150.499999999993</v>
      </c>
      <c r="V2" s="345" t="s">
        <v>491</v>
      </c>
      <c r="W2" s="345">
        <f>W3-W146</f>
        <v>1000</v>
      </c>
      <c r="X2" s="343" t="s">
        <v>491</v>
      </c>
      <c r="Y2" s="343">
        <f>Y3-Y146</f>
        <v>349.5</v>
      </c>
      <c r="Z2" s="345" t="s">
        <v>491</v>
      </c>
      <c r="AA2" s="345">
        <f>AA3-AA146</f>
        <v>-147.7800000000002</v>
      </c>
      <c r="AB2" s="343" t="s">
        <v>491</v>
      </c>
      <c r="AC2" s="343">
        <f>AC3-AC146</f>
        <v>75.720000000000027</v>
      </c>
    </row>
    <row r="3" spans="1:29" ht="14.25" customHeight="1" x14ac:dyDescent="0.25">
      <c r="A3" s="341">
        <f t="shared" si="0"/>
        <v>25784.190000000006</v>
      </c>
      <c r="B3" s="347"/>
      <c r="C3" s="340"/>
      <c r="D3" s="342" t="s">
        <v>492</v>
      </c>
      <c r="E3" s="343">
        <f>SUM(E6:E146)-SUM(D6:D146)</f>
        <v>31434.629999999997</v>
      </c>
      <c r="F3" s="345" t="s">
        <v>492</v>
      </c>
      <c r="G3" s="345">
        <f>SUM(G6:G146)-SUM(F6:F146)</f>
        <v>1855.21</v>
      </c>
      <c r="H3" s="343" t="s">
        <v>492</v>
      </c>
      <c r="I3" s="343">
        <f>SUM(I6:I146)-SUM(H6:H146)</f>
        <v>3883.3599999999997</v>
      </c>
      <c r="J3" s="345" t="s">
        <v>492</v>
      </c>
      <c r="K3" s="345">
        <f>SUM(K6:K146)-SUM(J6:J146)</f>
        <v>2041</v>
      </c>
      <c r="L3" s="343" t="s">
        <v>492</v>
      </c>
      <c r="M3" s="343">
        <f>SUM(M6:M146)-SUM(L6:L146)</f>
        <v>54.210000000000036</v>
      </c>
      <c r="N3" s="345" t="s">
        <v>492</v>
      </c>
      <c r="O3" s="345">
        <f>SUM(O6:O146)-SUM(N6:N146)</f>
        <v>54.210000000000036</v>
      </c>
      <c r="P3" s="343" t="s">
        <v>492</v>
      </c>
      <c r="Q3" s="343">
        <f>SUM(Q6:Q146)-SUM(P6:P146)</f>
        <v>175.72000000000003</v>
      </c>
      <c r="R3" s="345" t="s">
        <v>492</v>
      </c>
      <c r="S3" s="345">
        <f>SUM(S6:S146)-SUM(R6:R146)</f>
        <v>-641.09000000000015</v>
      </c>
      <c r="T3" s="343" t="s">
        <v>492</v>
      </c>
      <c r="U3" s="343">
        <f>SUM(U6:U146)-SUM(T6:T146)</f>
        <v>-16650.499999999993</v>
      </c>
      <c r="V3" s="345" t="s">
        <v>492</v>
      </c>
      <c r="W3" s="345">
        <f>SUM(W6:W146)-SUM(V6:V146)</f>
        <v>1500</v>
      </c>
      <c r="X3" s="343" t="s">
        <v>492</v>
      </c>
      <c r="Y3" s="343">
        <f>SUM(Y6:Y146)-SUM(X6:X146)</f>
        <v>549.5</v>
      </c>
      <c r="Z3" s="345" t="s">
        <v>492</v>
      </c>
      <c r="AA3" s="345">
        <f>SUM(AA6:AA146)-SUM(Z6:Z146)</f>
        <v>1352.2199999999998</v>
      </c>
      <c r="AB3" s="343" t="s">
        <v>492</v>
      </c>
      <c r="AC3" s="343">
        <f>SUM(AC6:AC146)-SUM(AB6:AB146)</f>
        <v>175.72000000000003</v>
      </c>
    </row>
    <row r="4" spans="1:29" ht="14.25" customHeight="1" x14ac:dyDescent="0.25">
      <c r="A4" s="338" t="s">
        <v>493</v>
      </c>
      <c r="B4" s="347"/>
      <c r="C4" s="340"/>
      <c r="D4" s="564" t="s">
        <v>494</v>
      </c>
      <c r="E4" s="559"/>
      <c r="F4" s="565" t="s">
        <v>494</v>
      </c>
      <c r="G4" s="559"/>
      <c r="H4" s="564" t="s">
        <v>494</v>
      </c>
      <c r="I4" s="559"/>
      <c r="J4" s="565" t="s">
        <v>494</v>
      </c>
      <c r="K4" s="559"/>
      <c r="L4" s="564" t="s">
        <v>494</v>
      </c>
      <c r="M4" s="559"/>
      <c r="N4" s="565" t="s">
        <v>494</v>
      </c>
      <c r="O4" s="559"/>
      <c r="P4" s="564" t="s">
        <v>494</v>
      </c>
      <c r="Q4" s="559"/>
      <c r="R4" s="565" t="s">
        <v>495</v>
      </c>
      <c r="S4" s="559"/>
      <c r="T4" s="564" t="s">
        <v>496</v>
      </c>
      <c r="U4" s="559"/>
      <c r="V4" s="565" t="s">
        <v>494</v>
      </c>
      <c r="W4" s="559"/>
      <c r="X4" s="564" t="s">
        <v>494</v>
      </c>
      <c r="Y4" s="559"/>
      <c r="Z4" s="565" t="s">
        <v>494</v>
      </c>
      <c r="AA4" s="559"/>
      <c r="AB4" s="564" t="s">
        <v>494</v>
      </c>
      <c r="AC4" s="559"/>
    </row>
    <row r="5" spans="1:29" ht="14.25" customHeight="1" x14ac:dyDescent="0.25">
      <c r="A5" s="338" t="s">
        <v>497</v>
      </c>
      <c r="B5" s="347"/>
      <c r="C5" s="340"/>
      <c r="D5" s="342">
        <f t="shared" ref="D5:AC5" si="1">SUM(D6:D145)</f>
        <v>21300.18</v>
      </c>
      <c r="E5" s="343">
        <f t="shared" si="1"/>
        <v>51024.32</v>
      </c>
      <c r="F5" s="345">
        <f t="shared" si="1"/>
        <v>69.69</v>
      </c>
      <c r="G5" s="345">
        <f t="shared" si="1"/>
        <v>1424.9</v>
      </c>
      <c r="H5" s="343">
        <f t="shared" si="1"/>
        <v>1616.6400000000003</v>
      </c>
      <c r="I5" s="343">
        <f t="shared" si="1"/>
        <v>3500</v>
      </c>
      <c r="J5" s="345">
        <f t="shared" si="1"/>
        <v>2159</v>
      </c>
      <c r="K5" s="345">
        <f t="shared" si="1"/>
        <v>3200</v>
      </c>
      <c r="L5" s="343">
        <f t="shared" si="1"/>
        <v>260.78999999999996</v>
      </c>
      <c r="M5" s="343">
        <f t="shared" si="1"/>
        <v>250</v>
      </c>
      <c r="N5" s="345">
        <f t="shared" si="1"/>
        <v>260.78999999999996</v>
      </c>
      <c r="O5" s="345">
        <f t="shared" si="1"/>
        <v>250</v>
      </c>
      <c r="P5" s="343">
        <f t="shared" si="1"/>
        <v>374.28</v>
      </c>
      <c r="Q5" s="343">
        <f t="shared" si="1"/>
        <v>450</v>
      </c>
      <c r="R5" s="345">
        <f t="shared" si="1"/>
        <v>6641.09</v>
      </c>
      <c r="S5" s="345">
        <f t="shared" si="1"/>
        <v>4000</v>
      </c>
      <c r="T5" s="343">
        <f t="shared" si="1"/>
        <v>22900.499999999993</v>
      </c>
      <c r="U5" s="343">
        <f t="shared" si="1"/>
        <v>3750</v>
      </c>
      <c r="V5" s="345">
        <f t="shared" si="1"/>
        <v>0</v>
      </c>
      <c r="W5" s="345">
        <f t="shared" si="1"/>
        <v>1000</v>
      </c>
      <c r="X5" s="343">
        <f t="shared" si="1"/>
        <v>500.5</v>
      </c>
      <c r="Y5" s="343">
        <f t="shared" si="1"/>
        <v>850</v>
      </c>
      <c r="Z5" s="345">
        <f t="shared" si="1"/>
        <v>2447.7800000000002</v>
      </c>
      <c r="AA5" s="345">
        <f t="shared" si="1"/>
        <v>2300</v>
      </c>
      <c r="AB5" s="343">
        <f t="shared" si="1"/>
        <v>374.28</v>
      </c>
      <c r="AC5" s="343">
        <f t="shared" si="1"/>
        <v>450</v>
      </c>
    </row>
    <row r="6" spans="1:29" ht="14.25" customHeight="1" x14ac:dyDescent="0.25">
      <c r="A6" s="338" t="s">
        <v>498</v>
      </c>
      <c r="B6" s="347" t="s">
        <v>499</v>
      </c>
      <c r="C6" s="284" t="s">
        <v>500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25">
      <c r="A7" s="338">
        <v>46326</v>
      </c>
      <c r="B7" s="347">
        <f t="shared" ref="B7:B74" si="2">SUM(E7,U7,K7,G7,I7,S7,O7,M7,Q7,W7,Y7,AA7,AC7)-SUM(D7,F7,T7,H7,R7,N7,J7,L7,P7,V7,X7,Z7,AB7)</f>
        <v>2000</v>
      </c>
      <c r="C7" s="348" t="s">
        <v>1126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25">
      <c r="A8" s="338">
        <v>46326</v>
      </c>
      <c r="B8" s="347">
        <f t="shared" si="2"/>
        <v>0.71</v>
      </c>
      <c r="C8" s="348" t="s">
        <v>503</v>
      </c>
      <c r="D8" s="342"/>
      <c r="E8" s="343"/>
      <c r="F8" s="345"/>
      <c r="G8" s="345">
        <v>0.71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25">
      <c r="A9" s="338">
        <v>46326</v>
      </c>
      <c r="B9" s="347">
        <f t="shared" si="2"/>
        <v>83.34</v>
      </c>
      <c r="C9" s="348" t="s">
        <v>507</v>
      </c>
      <c r="D9" s="342"/>
      <c r="E9" s="343"/>
      <c r="F9" s="345"/>
      <c r="G9" s="345">
        <v>83.34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25">
      <c r="A10" s="338">
        <v>46323</v>
      </c>
      <c r="B10" s="347">
        <f t="shared" si="2"/>
        <v>-69.69</v>
      </c>
      <c r="C10" s="348" t="s">
        <v>1119</v>
      </c>
      <c r="D10" s="342"/>
      <c r="E10" s="343"/>
      <c r="F10" s="345">
        <v>69.69</v>
      </c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25">
      <c r="A11" s="338">
        <v>46323</v>
      </c>
      <c r="B11" s="347">
        <f t="shared" si="2"/>
        <v>1705</v>
      </c>
      <c r="C11" s="348" t="s">
        <v>1118</v>
      </c>
      <c r="D11" s="342"/>
      <c r="E11" s="343">
        <v>1705</v>
      </c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25">
      <c r="A12" s="338">
        <v>46322</v>
      </c>
      <c r="B12" s="347">
        <f t="shared" si="2"/>
        <v>-230.39</v>
      </c>
      <c r="C12" s="348" t="s">
        <v>1127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230.39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25">
      <c r="A13" s="338">
        <v>46321</v>
      </c>
      <c r="B13" s="347">
        <f t="shared" si="2"/>
        <v>781</v>
      </c>
      <c r="C13" s="348" t="s">
        <v>1111</v>
      </c>
      <c r="D13" s="342"/>
      <c r="E13" s="343">
        <v>781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25">
      <c r="A14" s="338">
        <v>46321</v>
      </c>
      <c r="B14" s="347">
        <f t="shared" si="2"/>
        <v>-134.52000000000001</v>
      </c>
      <c r="C14" s="348" t="s">
        <v>315</v>
      </c>
      <c r="D14" s="342"/>
      <c r="E14" s="343"/>
      <c r="F14" s="345"/>
      <c r="G14" s="345"/>
      <c r="H14" s="343"/>
      <c r="I14" s="343"/>
      <c r="J14" s="345"/>
      <c r="K14" s="345"/>
      <c r="L14" s="343">
        <v>67.260000000000005</v>
      </c>
      <c r="M14" s="343"/>
      <c r="N14" s="345">
        <v>67.260000000000005</v>
      </c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25">
      <c r="A15" s="338">
        <v>46314</v>
      </c>
      <c r="B15" s="347">
        <f t="shared" si="2"/>
        <v>54.24</v>
      </c>
      <c r="C15" s="348" t="s">
        <v>502</v>
      </c>
      <c r="D15" s="342"/>
      <c r="E15" s="343"/>
      <c r="F15" s="345"/>
      <c r="G15" s="345">
        <v>54.24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25">
      <c r="A16" s="338">
        <v>46304</v>
      </c>
      <c r="B16" s="347">
        <f t="shared" si="2"/>
        <v>-959.8</v>
      </c>
      <c r="C16" s="348" t="s">
        <v>899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959.8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25">
      <c r="A17" s="338">
        <v>46304</v>
      </c>
      <c r="B17" s="347">
        <f t="shared" si="2"/>
        <v>1000</v>
      </c>
      <c r="C17" s="348" t="s">
        <v>1092</v>
      </c>
      <c r="D17" s="342"/>
      <c r="E17" s="343">
        <v>1000</v>
      </c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25">
      <c r="A18" s="338">
        <v>46304</v>
      </c>
      <c r="B18" s="347">
        <f t="shared" si="2"/>
        <v>-80.89</v>
      </c>
      <c r="C18" s="348" t="s">
        <v>856</v>
      </c>
      <c r="D18" s="342">
        <v>80.89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25">
      <c r="A19" s="338">
        <v>46303</v>
      </c>
      <c r="B19" s="347">
        <f t="shared" si="2"/>
        <v>-960</v>
      </c>
      <c r="C19" s="348" t="s">
        <v>899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960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25">
      <c r="A20" s="338">
        <v>46300</v>
      </c>
      <c r="B20" s="347">
        <f t="shared" si="2"/>
        <v>292</v>
      </c>
      <c r="C20" s="348" t="s">
        <v>1087</v>
      </c>
      <c r="D20" s="342">
        <v>1508</v>
      </c>
      <c r="E20" s="343">
        <v>1800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25">
      <c r="A21" s="338">
        <v>46297</v>
      </c>
      <c r="B21" s="347">
        <f t="shared" si="2"/>
        <v>-112.25</v>
      </c>
      <c r="C21" s="348" t="s">
        <v>1085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112.25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25">
      <c r="A22" s="338">
        <v>46295</v>
      </c>
      <c r="B22" s="347">
        <f t="shared" si="2"/>
        <v>2768.7</v>
      </c>
      <c r="C22" s="348" t="s">
        <v>1080</v>
      </c>
      <c r="D22" s="342"/>
      <c r="E22" s="343">
        <v>2768.7</v>
      </c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25">
      <c r="A23" s="338">
        <v>46295</v>
      </c>
      <c r="B23" s="347">
        <f t="shared" si="2"/>
        <v>2000</v>
      </c>
      <c r="C23" s="348" t="s">
        <v>1074</v>
      </c>
      <c r="D23" s="342"/>
      <c r="E23" s="343"/>
      <c r="F23" s="345"/>
      <c r="G23" s="345"/>
      <c r="H23" s="343"/>
      <c r="I23" s="343">
        <v>350</v>
      </c>
      <c r="J23" s="345"/>
      <c r="K23" s="345">
        <v>320</v>
      </c>
      <c r="L23" s="343"/>
      <c r="M23" s="343">
        <v>25</v>
      </c>
      <c r="N23" s="345"/>
      <c r="O23" s="345">
        <v>25</v>
      </c>
      <c r="P23" s="343"/>
      <c r="Q23" s="343">
        <v>45</v>
      </c>
      <c r="R23" s="345"/>
      <c r="S23" s="345">
        <v>400</v>
      </c>
      <c r="T23" s="343"/>
      <c r="U23" s="343">
        <v>375</v>
      </c>
      <c r="V23" s="345"/>
      <c r="W23" s="345">
        <v>100</v>
      </c>
      <c r="X23" s="343"/>
      <c r="Y23" s="343">
        <v>85</v>
      </c>
      <c r="Z23" s="345"/>
      <c r="AA23" s="345">
        <v>230</v>
      </c>
      <c r="AB23" s="343"/>
      <c r="AC23" s="343">
        <v>45</v>
      </c>
    </row>
    <row r="24" spans="1:29" ht="14.25" customHeight="1" x14ac:dyDescent="0.25">
      <c r="A24" s="338">
        <v>46295</v>
      </c>
      <c r="B24" s="347">
        <f t="shared" si="2"/>
        <v>0.6</v>
      </c>
      <c r="C24" s="348" t="s">
        <v>503</v>
      </c>
      <c r="D24" s="342"/>
      <c r="E24" s="343"/>
      <c r="F24" s="345"/>
      <c r="G24" s="345">
        <v>0.6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25">
      <c r="A25" s="338">
        <v>46295</v>
      </c>
      <c r="B25" s="347">
        <f t="shared" si="2"/>
        <v>60.95</v>
      </c>
      <c r="C25" s="348" t="s">
        <v>507</v>
      </c>
      <c r="D25" s="342"/>
      <c r="E25" s="343"/>
      <c r="F25" s="345"/>
      <c r="G25" s="345">
        <v>60.95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25">
      <c r="A26" s="338">
        <v>46279</v>
      </c>
      <c r="B26" s="347">
        <f t="shared" si="2"/>
        <v>-1360</v>
      </c>
      <c r="C26" s="348" t="s">
        <v>1055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1360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25">
      <c r="A27" s="338">
        <v>46273</v>
      </c>
      <c r="B27" s="347">
        <f t="shared" si="2"/>
        <v>-960</v>
      </c>
      <c r="C27" s="348" t="s">
        <v>899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960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25">
      <c r="A28" s="338">
        <v>46272</v>
      </c>
      <c r="B28" s="347">
        <f t="shared" si="2"/>
        <v>-600</v>
      </c>
      <c r="C28" s="348" t="s">
        <v>527</v>
      </c>
      <c r="D28" s="342">
        <v>600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25">
      <c r="A29" s="338">
        <v>46265</v>
      </c>
      <c r="B29" s="347">
        <f t="shared" si="2"/>
        <v>6794.38</v>
      </c>
      <c r="C29" s="348" t="s">
        <v>1035</v>
      </c>
      <c r="D29" s="342"/>
      <c r="E29" s="343">
        <v>6794.38</v>
      </c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25">
      <c r="A30" s="338">
        <v>46265</v>
      </c>
      <c r="B30" s="347">
        <f t="shared" si="2"/>
        <v>2000</v>
      </c>
      <c r="C30" s="348" t="s">
        <v>1031</v>
      </c>
      <c r="D30" s="342"/>
      <c r="E30" s="343"/>
      <c r="F30" s="345"/>
      <c r="G30" s="345"/>
      <c r="H30" s="343"/>
      <c r="I30" s="343">
        <v>350</v>
      </c>
      <c r="J30" s="345"/>
      <c r="K30" s="345">
        <v>320</v>
      </c>
      <c r="L30" s="343"/>
      <c r="M30" s="343">
        <v>25</v>
      </c>
      <c r="N30" s="345"/>
      <c r="O30" s="345">
        <v>25</v>
      </c>
      <c r="P30" s="343"/>
      <c r="Q30" s="343">
        <v>45</v>
      </c>
      <c r="R30" s="345"/>
      <c r="S30" s="345">
        <v>400</v>
      </c>
      <c r="T30" s="343"/>
      <c r="U30" s="343">
        <v>375</v>
      </c>
      <c r="V30" s="345"/>
      <c r="W30" s="345">
        <v>100</v>
      </c>
      <c r="X30" s="343"/>
      <c r="Y30" s="343">
        <v>85</v>
      </c>
      <c r="Z30" s="345"/>
      <c r="AA30" s="345">
        <v>230</v>
      </c>
      <c r="AB30" s="343"/>
      <c r="AC30" s="343">
        <v>45</v>
      </c>
    </row>
    <row r="31" spans="1:29" ht="14.25" customHeight="1" x14ac:dyDescent="0.25">
      <c r="A31" s="338">
        <v>46265</v>
      </c>
      <c r="B31" s="347">
        <f t="shared" si="2"/>
        <v>53.41</v>
      </c>
      <c r="C31" s="348" t="s">
        <v>502</v>
      </c>
      <c r="D31" s="342"/>
      <c r="E31" s="343"/>
      <c r="F31" s="345"/>
      <c r="G31" s="345">
        <v>53.41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25">
      <c r="A32" s="338">
        <v>46265</v>
      </c>
      <c r="B32" s="347">
        <f t="shared" si="2"/>
        <v>0.41</v>
      </c>
      <c r="C32" s="348" t="s">
        <v>503</v>
      </c>
      <c r="D32" s="342"/>
      <c r="E32" s="343"/>
      <c r="F32" s="345"/>
      <c r="G32" s="345">
        <v>0.41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25">
      <c r="A33" s="338">
        <v>46265</v>
      </c>
      <c r="B33" s="347">
        <f t="shared" si="2"/>
        <v>-191.64</v>
      </c>
      <c r="C33" s="348" t="s">
        <v>422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>
        <v>95.82</v>
      </c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>
        <v>95.82</v>
      </c>
      <c r="AC33" s="343"/>
    </row>
    <row r="34" spans="1:29" ht="14.25" customHeight="1" x14ac:dyDescent="0.25">
      <c r="A34" s="338">
        <v>46261</v>
      </c>
      <c r="B34" s="347">
        <f t="shared" si="2"/>
        <v>99.61</v>
      </c>
      <c r="C34" s="348" t="s">
        <v>507</v>
      </c>
      <c r="D34" s="342"/>
      <c r="E34" s="343"/>
      <c r="F34" s="345"/>
      <c r="G34" s="345">
        <v>99.61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25">
      <c r="A35" s="338">
        <v>46253</v>
      </c>
      <c r="B35" s="347">
        <f t="shared" si="2"/>
        <v>-219.38</v>
      </c>
      <c r="C35" s="348" t="s">
        <v>1032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219.38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25">
      <c r="A36" s="338">
        <v>46244</v>
      </c>
      <c r="B36" s="347">
        <f t="shared" si="2"/>
        <v>-960</v>
      </c>
      <c r="C36" s="348" t="s">
        <v>899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>
        <v>960</v>
      </c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25">
      <c r="A37" s="338">
        <v>46243</v>
      </c>
      <c r="B37" s="347">
        <f t="shared" si="2"/>
        <v>-116.04</v>
      </c>
      <c r="C37" s="348" t="s">
        <v>856</v>
      </c>
      <c r="D37" s="342">
        <v>116.04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25">
      <c r="A38" s="338">
        <v>46240</v>
      </c>
      <c r="B38" s="347">
        <f t="shared" si="2"/>
        <v>52.8</v>
      </c>
      <c r="C38" s="348" t="s">
        <v>507</v>
      </c>
      <c r="D38" s="342"/>
      <c r="E38" s="343"/>
      <c r="F38" s="345"/>
      <c r="G38" s="345">
        <v>52.8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25">
      <c r="A39" s="338">
        <v>46238</v>
      </c>
      <c r="B39" s="347">
        <f t="shared" si="2"/>
        <v>-500</v>
      </c>
      <c r="C39" s="348" t="s">
        <v>894</v>
      </c>
      <c r="D39" s="342">
        <v>500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25">
      <c r="A40" s="338">
        <v>46238</v>
      </c>
      <c r="B40" s="347">
        <f t="shared" si="2"/>
        <v>-500</v>
      </c>
      <c r="C40" s="348" t="s">
        <v>895</v>
      </c>
      <c r="D40" s="342">
        <v>500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25">
      <c r="A41" s="338">
        <v>46238</v>
      </c>
      <c r="B41" s="347">
        <f t="shared" si="2"/>
        <v>-121.4</v>
      </c>
      <c r="C41" s="348" t="s">
        <v>531</v>
      </c>
      <c r="D41" s="342"/>
      <c r="E41" s="343"/>
      <c r="F41" s="345"/>
      <c r="G41" s="345"/>
      <c r="H41" s="343">
        <v>121.4</v>
      </c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25">
      <c r="A42" s="338">
        <v>46234</v>
      </c>
      <c r="B42" s="347">
        <f t="shared" si="2"/>
        <v>8746.27</v>
      </c>
      <c r="C42" s="348" t="s">
        <v>1002</v>
      </c>
      <c r="D42" s="342"/>
      <c r="E42" s="343">
        <v>8746.27</v>
      </c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25">
      <c r="A43" s="338">
        <v>46234</v>
      </c>
      <c r="B43" s="347">
        <f t="shared" si="2"/>
        <v>2000</v>
      </c>
      <c r="C43" s="348" t="s">
        <v>1003</v>
      </c>
      <c r="D43" s="342"/>
      <c r="E43" s="343"/>
      <c r="F43" s="345"/>
      <c r="G43" s="345"/>
      <c r="H43" s="343"/>
      <c r="I43" s="343">
        <v>350</v>
      </c>
      <c r="J43" s="345"/>
      <c r="K43" s="345">
        <v>320</v>
      </c>
      <c r="L43" s="343"/>
      <c r="M43" s="343">
        <v>25</v>
      </c>
      <c r="N43" s="345"/>
      <c r="O43" s="345">
        <v>25</v>
      </c>
      <c r="P43" s="343"/>
      <c r="Q43" s="343">
        <v>45</v>
      </c>
      <c r="R43" s="345"/>
      <c r="S43" s="345">
        <v>400</v>
      </c>
      <c r="T43" s="343"/>
      <c r="U43" s="343">
        <v>375</v>
      </c>
      <c r="V43" s="345"/>
      <c r="W43" s="345">
        <v>100</v>
      </c>
      <c r="X43" s="343"/>
      <c r="Y43" s="343">
        <v>85</v>
      </c>
      <c r="Z43" s="345"/>
      <c r="AA43" s="345">
        <v>230</v>
      </c>
      <c r="AB43" s="343"/>
      <c r="AC43" s="343">
        <v>45</v>
      </c>
    </row>
    <row r="44" spans="1:29" ht="14.25" customHeight="1" x14ac:dyDescent="0.25">
      <c r="A44" s="338">
        <v>46234</v>
      </c>
      <c r="B44" s="347">
        <f t="shared" si="2"/>
        <v>0.22</v>
      </c>
      <c r="C44" s="348" t="s">
        <v>503</v>
      </c>
      <c r="D44" s="342"/>
      <c r="E44" s="343"/>
      <c r="F44" s="345"/>
      <c r="G44" s="345">
        <v>0.22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25">
      <c r="A45" s="338">
        <v>46232</v>
      </c>
      <c r="B45" s="347">
        <f t="shared" si="2"/>
        <v>52.7</v>
      </c>
      <c r="C45" s="348" t="s">
        <v>502</v>
      </c>
      <c r="D45" s="342"/>
      <c r="E45" s="343"/>
      <c r="F45" s="345"/>
      <c r="G45" s="345">
        <v>52.7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25">
      <c r="A46" s="338">
        <v>46231</v>
      </c>
      <c r="B46" s="347">
        <f t="shared" si="2"/>
        <v>-1171.3800000000001</v>
      </c>
      <c r="C46" s="348" t="s">
        <v>523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>
        <v>1171.3800000000001</v>
      </c>
      <c r="AA46" s="345"/>
      <c r="AB46" s="343"/>
      <c r="AC46" s="343"/>
    </row>
    <row r="47" spans="1:29" ht="14.25" customHeight="1" x14ac:dyDescent="0.25">
      <c r="A47" s="338">
        <v>46226</v>
      </c>
      <c r="B47" s="347">
        <f t="shared" si="2"/>
        <v>-133.13999999999999</v>
      </c>
      <c r="C47" s="348" t="s">
        <v>315</v>
      </c>
      <c r="D47" s="342"/>
      <c r="E47" s="343"/>
      <c r="F47" s="345"/>
      <c r="G47" s="345"/>
      <c r="H47" s="343"/>
      <c r="I47" s="343"/>
      <c r="J47" s="345"/>
      <c r="K47" s="345"/>
      <c r="L47" s="343">
        <v>66.569999999999993</v>
      </c>
      <c r="M47" s="343"/>
      <c r="N47" s="345">
        <v>66.569999999999993</v>
      </c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25">
      <c r="A48" s="338">
        <v>46214</v>
      </c>
      <c r="B48" s="347">
        <f t="shared" si="2"/>
        <v>53.11</v>
      </c>
      <c r="C48" s="348" t="s">
        <v>507</v>
      </c>
      <c r="D48" s="342"/>
      <c r="E48" s="343"/>
      <c r="F48" s="345"/>
      <c r="G48" s="345">
        <v>53.11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25">
      <c r="A49" s="338">
        <v>46212</v>
      </c>
      <c r="B49" s="347">
        <f t="shared" si="2"/>
        <v>300</v>
      </c>
      <c r="C49" s="348" t="s">
        <v>971</v>
      </c>
      <c r="D49" s="342"/>
      <c r="E49" s="343">
        <v>300</v>
      </c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25">
      <c r="A50" s="338">
        <v>46211</v>
      </c>
      <c r="B50" s="347">
        <f t="shared" si="2"/>
        <v>-960</v>
      </c>
      <c r="C50" s="348" t="s">
        <v>899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960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25">
      <c r="A51" s="338">
        <v>46209</v>
      </c>
      <c r="B51" s="347">
        <f t="shared" si="2"/>
        <v>-1182.68</v>
      </c>
      <c r="C51" s="348" t="s">
        <v>1000</v>
      </c>
      <c r="D51" s="342">
        <v>1182.68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25">
      <c r="A52" s="338">
        <v>46209</v>
      </c>
      <c r="B52" s="347">
        <f t="shared" si="2"/>
        <v>350</v>
      </c>
      <c r="C52" s="348" t="s">
        <v>969</v>
      </c>
      <c r="D52" s="342"/>
      <c r="E52" s="343">
        <v>350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25">
      <c r="A53" s="338">
        <v>46209</v>
      </c>
      <c r="B53" s="347">
        <f t="shared" si="2"/>
        <v>-8500</v>
      </c>
      <c r="C53" s="348" t="s">
        <v>955</v>
      </c>
      <c r="D53" s="342">
        <v>8500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25">
      <c r="A54" s="338">
        <v>46209</v>
      </c>
      <c r="B54" s="347">
        <f t="shared" si="2"/>
        <v>-150</v>
      </c>
      <c r="C54" s="348" t="s">
        <v>970</v>
      </c>
      <c r="D54" s="342"/>
      <c r="E54" s="343"/>
      <c r="F54" s="345"/>
      <c r="G54" s="345"/>
      <c r="H54" s="343">
        <v>150</v>
      </c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25">
      <c r="A55" s="338">
        <v>46205</v>
      </c>
      <c r="B55" s="347">
        <f t="shared" si="2"/>
        <v>-783</v>
      </c>
      <c r="C55" s="348" t="s">
        <v>999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783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25">
      <c r="A56" s="338">
        <v>46203</v>
      </c>
      <c r="B56" s="347">
        <f t="shared" si="2"/>
        <v>6487.16</v>
      </c>
      <c r="C56" s="348" t="s">
        <v>968</v>
      </c>
      <c r="D56" s="342"/>
      <c r="E56" s="343">
        <v>6487.16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25">
      <c r="A57" s="338">
        <v>46203</v>
      </c>
      <c r="B57" s="347">
        <f t="shared" si="2"/>
        <v>2000</v>
      </c>
      <c r="C57" s="348" t="s">
        <v>942</v>
      </c>
      <c r="D57" s="342"/>
      <c r="E57" s="343"/>
      <c r="F57" s="345"/>
      <c r="G57" s="345"/>
      <c r="H57" s="343"/>
      <c r="I57" s="343">
        <v>350</v>
      </c>
      <c r="J57" s="345"/>
      <c r="K57" s="345">
        <v>320</v>
      </c>
      <c r="L57" s="343"/>
      <c r="M57" s="343">
        <v>25</v>
      </c>
      <c r="N57" s="345"/>
      <c r="O57" s="345">
        <v>25</v>
      </c>
      <c r="P57" s="343"/>
      <c r="Q57" s="343">
        <v>45</v>
      </c>
      <c r="R57" s="345"/>
      <c r="S57" s="345">
        <v>400</v>
      </c>
      <c r="T57" s="343"/>
      <c r="U57" s="343">
        <v>375</v>
      </c>
      <c r="V57" s="345"/>
      <c r="W57" s="345">
        <v>100</v>
      </c>
      <c r="X57" s="343"/>
      <c r="Y57" s="343">
        <v>85</v>
      </c>
      <c r="Z57" s="345"/>
      <c r="AA57" s="345">
        <v>230</v>
      </c>
      <c r="AB57" s="343"/>
      <c r="AC57" s="343">
        <v>45</v>
      </c>
    </row>
    <row r="58" spans="1:29" ht="14.25" customHeight="1" x14ac:dyDescent="0.25">
      <c r="A58" s="338">
        <v>46203</v>
      </c>
      <c r="B58" s="347">
        <f t="shared" si="2"/>
        <v>0.35</v>
      </c>
      <c r="C58" s="348" t="s">
        <v>503</v>
      </c>
      <c r="D58" s="342"/>
      <c r="E58" s="343"/>
      <c r="F58" s="345"/>
      <c r="G58" s="345">
        <v>0.35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25">
      <c r="A59" s="338">
        <v>46203</v>
      </c>
      <c r="B59" s="347">
        <f t="shared" si="2"/>
        <v>-580</v>
      </c>
      <c r="C59" s="348" t="s">
        <v>947</v>
      </c>
      <c r="D59" s="342">
        <v>580</v>
      </c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25">
      <c r="A60" s="338">
        <v>46203</v>
      </c>
      <c r="B60" s="347">
        <f t="shared" si="2"/>
        <v>-185.64</v>
      </c>
      <c r="C60" s="348" t="s">
        <v>422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>
        <v>92.82</v>
      </c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>
        <v>92.82</v>
      </c>
      <c r="AC60" s="343"/>
    </row>
    <row r="61" spans="1:29" ht="14.25" customHeight="1" x14ac:dyDescent="0.25">
      <c r="A61" s="338">
        <v>46203</v>
      </c>
      <c r="B61" s="347">
        <f t="shared" si="2"/>
        <v>51.56</v>
      </c>
      <c r="C61" s="348" t="s">
        <v>507</v>
      </c>
      <c r="D61" s="342"/>
      <c r="E61" s="343"/>
      <c r="F61" s="345"/>
      <c r="G61" s="345">
        <v>51.56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25">
      <c r="A62" s="338">
        <v>46203</v>
      </c>
      <c r="B62" s="347">
        <f t="shared" si="2"/>
        <v>53.44</v>
      </c>
      <c r="C62" s="348" t="s">
        <v>502</v>
      </c>
      <c r="D62" s="342"/>
      <c r="E62" s="343"/>
      <c r="F62" s="345"/>
      <c r="G62" s="345">
        <v>53.44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25">
      <c r="A63" s="338">
        <v>46203</v>
      </c>
      <c r="B63" s="347">
        <f t="shared" si="2"/>
        <v>-207.96</v>
      </c>
      <c r="C63" s="348" t="s">
        <v>944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>
        <v>207.96</v>
      </c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25">
      <c r="A64" s="338">
        <v>46203</v>
      </c>
      <c r="B64" s="347">
        <f t="shared" si="2"/>
        <v>-1713.1</v>
      </c>
      <c r="C64" s="348" t="s">
        <v>529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>
        <v>1713.1</v>
      </c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25">
      <c r="A65" s="338">
        <v>46189</v>
      </c>
      <c r="B65" s="347">
        <f t="shared" si="2"/>
        <v>53.17</v>
      </c>
      <c r="C65" s="348" t="s">
        <v>507</v>
      </c>
      <c r="D65" s="342"/>
      <c r="E65" s="343"/>
      <c r="F65" s="345"/>
      <c r="G65" s="345">
        <v>53.17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25">
      <c r="A66" s="338">
        <v>46186</v>
      </c>
      <c r="B66" s="347">
        <f t="shared" si="2"/>
        <v>57.38</v>
      </c>
      <c r="C66" s="348" t="s">
        <v>507</v>
      </c>
      <c r="D66" s="342"/>
      <c r="E66" s="343"/>
      <c r="F66" s="345"/>
      <c r="G66" s="345">
        <v>57.38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25">
      <c r="A67" s="338">
        <v>46184</v>
      </c>
      <c r="B67" s="347">
        <f t="shared" si="2"/>
        <v>-2159</v>
      </c>
      <c r="C67" s="348" t="s">
        <v>909</v>
      </c>
      <c r="D67" s="342"/>
      <c r="E67" s="343"/>
      <c r="F67" s="345"/>
      <c r="G67" s="345"/>
      <c r="H67" s="343"/>
      <c r="I67" s="343"/>
      <c r="J67" s="345">
        <v>2159</v>
      </c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25">
      <c r="A68" s="338">
        <v>46183</v>
      </c>
      <c r="B68" s="347">
        <f t="shared" si="2"/>
        <v>-816.19</v>
      </c>
      <c r="C68" s="348" t="s">
        <v>910</v>
      </c>
      <c r="D68" s="342"/>
      <c r="E68" s="343"/>
      <c r="F68" s="345"/>
      <c r="G68" s="345"/>
      <c r="H68" s="343">
        <v>816.19</v>
      </c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25">
      <c r="A69" s="338">
        <v>46180</v>
      </c>
      <c r="B69" s="347">
        <f t="shared" si="2"/>
        <v>-313.77999999999997</v>
      </c>
      <c r="C69" s="348" t="s">
        <v>888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313.77999999999997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25">
      <c r="A70" s="338">
        <v>46176</v>
      </c>
      <c r="B70" s="347">
        <f t="shared" si="2"/>
        <v>-1000</v>
      </c>
      <c r="C70" s="348" t="s">
        <v>899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>
        <v>1000</v>
      </c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25">
      <c r="A71" s="338">
        <v>46174</v>
      </c>
      <c r="B71" s="347">
        <f t="shared" si="2"/>
        <v>-320</v>
      </c>
      <c r="C71" s="348" t="s">
        <v>911</v>
      </c>
      <c r="D71" s="342">
        <v>320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25">
      <c r="A72" s="338">
        <v>46173</v>
      </c>
      <c r="B72" s="347">
        <f t="shared" si="2"/>
        <v>-3000</v>
      </c>
      <c r="C72" s="348" t="s">
        <v>895</v>
      </c>
      <c r="D72" s="342">
        <v>3000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25">
      <c r="A73" s="338">
        <v>46173</v>
      </c>
      <c r="B73" s="347">
        <f t="shared" si="2"/>
        <v>-1000</v>
      </c>
      <c r="C73" s="348" t="s">
        <v>894</v>
      </c>
      <c r="D73" s="342">
        <v>1000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25">
      <c r="A74" s="338">
        <v>46173</v>
      </c>
      <c r="B74" s="347">
        <f t="shared" si="2"/>
        <v>1160.3599999999999</v>
      </c>
      <c r="C74" s="348" t="s">
        <v>893</v>
      </c>
      <c r="D74" s="342"/>
      <c r="E74" s="343">
        <v>1160.3599999999999</v>
      </c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25">
      <c r="A75" s="338">
        <v>46173</v>
      </c>
      <c r="B75" s="347">
        <f t="shared" ref="B75:B146" si="3">SUM(E75,U75,K75,G75,I75,S75,O75,M75,Q75,W75,Y75,AA75,AC75)-SUM(D75,F75,T75,H75,R75,N75,J75,L75,P75,V75,X75,Z75,AB75)</f>
        <v>2000</v>
      </c>
      <c r="C75" s="348" t="s">
        <v>884</v>
      </c>
      <c r="D75" s="342"/>
      <c r="E75" s="343"/>
      <c r="F75" s="345"/>
      <c r="G75" s="345"/>
      <c r="H75" s="343"/>
      <c r="I75" s="343">
        <v>350</v>
      </c>
      <c r="J75" s="345"/>
      <c r="K75" s="345">
        <v>320</v>
      </c>
      <c r="L75" s="343"/>
      <c r="M75" s="343">
        <v>25</v>
      </c>
      <c r="N75" s="345"/>
      <c r="O75" s="345">
        <v>25</v>
      </c>
      <c r="P75" s="343"/>
      <c r="Q75" s="343">
        <v>45</v>
      </c>
      <c r="R75" s="345"/>
      <c r="S75" s="345">
        <v>400</v>
      </c>
      <c r="T75" s="343"/>
      <c r="U75" s="343">
        <v>375</v>
      </c>
      <c r="V75" s="345"/>
      <c r="W75" s="345">
        <v>100</v>
      </c>
      <c r="X75" s="343"/>
      <c r="Y75" s="343">
        <v>85</v>
      </c>
      <c r="Z75" s="345"/>
      <c r="AA75" s="345">
        <v>230</v>
      </c>
      <c r="AB75" s="343"/>
      <c r="AC75" s="343">
        <v>45</v>
      </c>
    </row>
    <row r="76" spans="1:29" ht="14.25" customHeight="1" x14ac:dyDescent="0.25">
      <c r="A76" s="338">
        <v>46173</v>
      </c>
      <c r="B76" s="347">
        <f t="shared" si="3"/>
        <v>0.63</v>
      </c>
      <c r="C76" s="348" t="s">
        <v>503</v>
      </c>
      <c r="D76" s="342"/>
      <c r="E76" s="343"/>
      <c r="F76" s="345"/>
      <c r="G76" s="345">
        <v>0.63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25">
      <c r="A77" s="338">
        <v>46172</v>
      </c>
      <c r="B77" s="347">
        <f t="shared" si="3"/>
        <v>-530.36</v>
      </c>
      <c r="C77" s="348" t="s">
        <v>888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>
        <v>530.36</v>
      </c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25">
      <c r="A78" s="338">
        <v>46168</v>
      </c>
      <c r="B78" s="347">
        <f t="shared" si="3"/>
        <v>0</v>
      </c>
      <c r="C78" s="348" t="s">
        <v>885</v>
      </c>
      <c r="D78" s="342">
        <v>400</v>
      </c>
      <c r="E78" s="343">
        <v>400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25">
      <c r="A79" s="338">
        <v>46170</v>
      </c>
      <c r="B79" s="347">
        <f t="shared" si="3"/>
        <v>87.5</v>
      </c>
      <c r="C79" s="348" t="s">
        <v>507</v>
      </c>
      <c r="D79" s="342"/>
      <c r="E79" s="343"/>
      <c r="F79" s="345"/>
      <c r="G79" s="345">
        <v>87.5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25">
      <c r="A80" s="338">
        <v>46170</v>
      </c>
      <c r="B80" s="347">
        <f t="shared" si="3"/>
        <v>56.18</v>
      </c>
      <c r="C80" s="348" t="s">
        <v>502</v>
      </c>
      <c r="D80" s="342"/>
      <c r="E80" s="343"/>
      <c r="F80" s="345"/>
      <c r="G80" s="345">
        <v>56.18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25">
      <c r="A81" s="338">
        <v>46170</v>
      </c>
      <c r="B81" s="347">
        <f t="shared" si="3"/>
        <v>-4500</v>
      </c>
      <c r="C81" s="348" t="s">
        <v>510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4500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25">
      <c r="A82" s="338">
        <v>46166</v>
      </c>
      <c r="B82" s="347">
        <f t="shared" si="3"/>
        <v>-69.2</v>
      </c>
      <c r="C82" s="348" t="s">
        <v>856</v>
      </c>
      <c r="D82" s="342">
        <v>69.2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25">
      <c r="A83" s="338">
        <v>46165</v>
      </c>
      <c r="B83" s="347">
        <f t="shared" si="3"/>
        <v>-138.44</v>
      </c>
      <c r="C83" s="348" t="s">
        <v>874</v>
      </c>
      <c r="D83" s="342">
        <v>138.44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25">
      <c r="A84" s="338">
        <v>46158</v>
      </c>
      <c r="B84" s="347">
        <f t="shared" si="3"/>
        <v>-87.13</v>
      </c>
      <c r="C84" s="348" t="s">
        <v>845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>
        <v>87.13</v>
      </c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25">
      <c r="A85" s="338">
        <v>46158</v>
      </c>
      <c r="B85" s="347">
        <f t="shared" si="3"/>
        <v>-95.85</v>
      </c>
      <c r="C85" s="348" t="s">
        <v>847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>
        <v>95.85</v>
      </c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25">
      <c r="A86" s="338">
        <v>46157</v>
      </c>
      <c r="B86" s="347">
        <f t="shared" si="3"/>
        <v>-146.15</v>
      </c>
      <c r="C86" s="348" t="s">
        <v>504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146.15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25">
      <c r="A87" s="338">
        <v>46155</v>
      </c>
      <c r="B87" s="347">
        <f t="shared" si="3"/>
        <v>-221.4</v>
      </c>
      <c r="C87" s="348" t="s">
        <v>854</v>
      </c>
      <c r="D87" s="342"/>
      <c r="E87" s="343"/>
      <c r="F87" s="345"/>
      <c r="G87" s="345"/>
      <c r="H87" s="343">
        <v>221.4</v>
      </c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25">
      <c r="A88" s="338">
        <v>46155</v>
      </c>
      <c r="B88" s="347">
        <f t="shared" si="3"/>
        <v>444.44</v>
      </c>
      <c r="C88" s="348" t="s">
        <v>517</v>
      </c>
      <c r="D88" s="342"/>
      <c r="E88" s="343">
        <v>444.44</v>
      </c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25">
      <c r="A89" s="338">
        <v>46155</v>
      </c>
      <c r="B89" s="347">
        <f t="shared" si="3"/>
        <v>351.69</v>
      </c>
      <c r="C89" s="348" t="s">
        <v>857</v>
      </c>
      <c r="D89" s="342"/>
      <c r="E89" s="343">
        <v>351.69</v>
      </c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25">
      <c r="A90" s="338">
        <v>46153</v>
      </c>
      <c r="B90" s="347">
        <f t="shared" si="3"/>
        <v>-1045.8699999999999</v>
      </c>
      <c r="C90" s="348" t="s">
        <v>841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1045.8699999999999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25">
      <c r="A91" s="338">
        <v>46151</v>
      </c>
      <c r="B91" s="347">
        <f t="shared" si="3"/>
        <v>-903.88</v>
      </c>
      <c r="C91" s="348" t="s">
        <v>855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>
        <v>903.88</v>
      </c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25">
      <c r="A92" s="338">
        <v>46149</v>
      </c>
      <c r="B92" s="347">
        <f t="shared" si="3"/>
        <v>69.400000000000006</v>
      </c>
      <c r="C92" s="348" t="s">
        <v>507</v>
      </c>
      <c r="D92" s="342"/>
      <c r="E92" s="343"/>
      <c r="F92" s="345"/>
      <c r="G92" s="345">
        <v>69.400000000000006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25">
      <c r="A93" s="338">
        <v>46148</v>
      </c>
      <c r="B93" s="347">
        <f t="shared" si="3"/>
        <v>-500.5</v>
      </c>
      <c r="C93" s="348" t="s">
        <v>212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>
        <v>500.5</v>
      </c>
      <c r="Y93" s="343"/>
      <c r="Z93" s="345"/>
      <c r="AA93" s="345"/>
      <c r="AB93" s="343"/>
      <c r="AC93" s="343"/>
    </row>
    <row r="94" spans="1:29" ht="14.25" customHeight="1" x14ac:dyDescent="0.25">
      <c r="A94" s="338">
        <v>46148</v>
      </c>
      <c r="B94" s="347">
        <f t="shared" si="3"/>
        <v>-457.94</v>
      </c>
      <c r="C94" s="348" t="s">
        <v>856</v>
      </c>
      <c r="D94" s="342">
        <v>457.94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25">
      <c r="A95" s="338">
        <v>46142</v>
      </c>
      <c r="B95" s="347">
        <f t="shared" si="3"/>
        <v>5616.82</v>
      </c>
      <c r="C95" s="348" t="s">
        <v>285</v>
      </c>
      <c r="D95" s="342"/>
      <c r="E95" s="343">
        <v>5616.82</v>
      </c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25">
      <c r="A96" s="338">
        <v>46142</v>
      </c>
      <c r="B96" s="347">
        <f t="shared" si="3"/>
        <v>2000</v>
      </c>
      <c r="C96" s="348" t="s">
        <v>501</v>
      </c>
      <c r="D96" s="342"/>
      <c r="E96" s="343"/>
      <c r="F96" s="345"/>
      <c r="G96" s="345"/>
      <c r="H96" s="343"/>
      <c r="I96" s="343">
        <v>350</v>
      </c>
      <c r="J96" s="345"/>
      <c r="K96" s="345">
        <v>320</v>
      </c>
      <c r="L96" s="343"/>
      <c r="M96" s="343">
        <v>25</v>
      </c>
      <c r="N96" s="345"/>
      <c r="O96" s="345">
        <v>25</v>
      </c>
      <c r="P96" s="343"/>
      <c r="Q96" s="343">
        <v>45</v>
      </c>
      <c r="R96" s="345"/>
      <c r="S96" s="345">
        <v>400</v>
      </c>
      <c r="T96" s="343"/>
      <c r="U96" s="343">
        <v>375</v>
      </c>
      <c r="V96" s="345"/>
      <c r="W96" s="345">
        <v>100</v>
      </c>
      <c r="X96" s="343"/>
      <c r="Y96" s="343">
        <v>85</v>
      </c>
      <c r="Z96" s="345"/>
      <c r="AA96" s="345">
        <v>230</v>
      </c>
      <c r="AB96" s="343"/>
      <c r="AC96" s="343">
        <v>45</v>
      </c>
    </row>
    <row r="97" spans="1:29" ht="14.25" customHeight="1" x14ac:dyDescent="0.25">
      <c r="A97" s="338">
        <v>46142</v>
      </c>
      <c r="B97" s="347">
        <f t="shared" si="3"/>
        <v>62.26</v>
      </c>
      <c r="C97" s="348" t="s">
        <v>502</v>
      </c>
      <c r="D97" s="342"/>
      <c r="E97" s="343"/>
      <c r="F97" s="345"/>
      <c r="G97" s="345">
        <v>62.26</v>
      </c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25">
      <c r="A98" s="338">
        <v>46142</v>
      </c>
      <c r="B98" s="347">
        <f t="shared" si="3"/>
        <v>-185.64</v>
      </c>
      <c r="C98" s="348" t="s">
        <v>422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>
        <v>92.82</v>
      </c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>
        <v>92.82</v>
      </c>
      <c r="AC98" s="343"/>
    </row>
    <row r="99" spans="1:29" ht="14.25" customHeight="1" x14ac:dyDescent="0.25">
      <c r="A99" s="338">
        <v>46142</v>
      </c>
      <c r="B99" s="347">
        <f t="shared" si="3"/>
        <v>-127.68</v>
      </c>
      <c r="C99" s="348" t="s">
        <v>315</v>
      </c>
      <c r="D99" s="342"/>
      <c r="E99" s="343"/>
      <c r="F99" s="345"/>
      <c r="G99" s="345"/>
      <c r="H99" s="343"/>
      <c r="I99" s="343"/>
      <c r="J99" s="345"/>
      <c r="K99" s="345"/>
      <c r="L99" s="343">
        <v>63.84</v>
      </c>
      <c r="M99" s="343"/>
      <c r="N99" s="345">
        <v>63.84</v>
      </c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25">
      <c r="A100" s="338">
        <v>46142</v>
      </c>
      <c r="B100" s="347">
        <f t="shared" si="3"/>
        <v>0.52</v>
      </c>
      <c r="C100" s="348" t="s">
        <v>503</v>
      </c>
      <c r="D100" s="342"/>
      <c r="E100" s="343"/>
      <c r="F100" s="345"/>
      <c r="G100" s="345">
        <v>0.52</v>
      </c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25">
      <c r="A101" s="338">
        <v>46130</v>
      </c>
      <c r="B101" s="347">
        <f t="shared" si="3"/>
        <v>-578.57000000000005</v>
      </c>
      <c r="C101" s="348" t="s">
        <v>504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>
        <v>578.57000000000005</v>
      </c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25">
      <c r="A102" s="338">
        <v>46130</v>
      </c>
      <c r="B102" s="347">
        <f t="shared" si="3"/>
        <v>-93.71</v>
      </c>
      <c r="C102" s="348" t="s">
        <v>505</v>
      </c>
      <c r="D102" s="342"/>
      <c r="E102" s="343"/>
      <c r="F102" s="345"/>
      <c r="G102" s="345"/>
      <c r="H102" s="343">
        <v>93.71</v>
      </c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25">
      <c r="A103" s="338">
        <v>46130</v>
      </c>
      <c r="B103" s="347">
        <f t="shared" si="3"/>
        <v>-318.36</v>
      </c>
      <c r="C103" s="348" t="s">
        <v>506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>
        <v>318.36</v>
      </c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25">
      <c r="A104" s="338">
        <v>46129</v>
      </c>
      <c r="B104" s="347">
        <f t="shared" si="3"/>
        <v>62.19</v>
      </c>
      <c r="C104" s="348" t="s">
        <v>507</v>
      </c>
      <c r="D104" s="342"/>
      <c r="E104" s="343"/>
      <c r="F104" s="345"/>
      <c r="G104" s="345">
        <v>62.19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25">
      <c r="A105" s="338">
        <v>46112</v>
      </c>
      <c r="B105" s="347">
        <f t="shared" si="3"/>
        <v>4309.58</v>
      </c>
      <c r="C105" s="348" t="s">
        <v>508</v>
      </c>
      <c r="D105" s="342"/>
      <c r="E105" s="343">
        <v>4309.58</v>
      </c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25">
      <c r="A106" s="338">
        <v>46112</v>
      </c>
      <c r="B106" s="347">
        <f t="shared" si="3"/>
        <v>2000</v>
      </c>
      <c r="C106" s="348" t="s">
        <v>509</v>
      </c>
      <c r="D106" s="342"/>
      <c r="E106" s="343"/>
      <c r="F106" s="345"/>
      <c r="G106" s="345"/>
      <c r="H106" s="343"/>
      <c r="I106" s="343">
        <v>350</v>
      </c>
      <c r="J106" s="345"/>
      <c r="K106" s="345">
        <v>320</v>
      </c>
      <c r="L106" s="343"/>
      <c r="M106" s="343">
        <v>25</v>
      </c>
      <c r="N106" s="345"/>
      <c r="O106" s="345">
        <v>25</v>
      </c>
      <c r="P106" s="343"/>
      <c r="Q106" s="343">
        <v>45</v>
      </c>
      <c r="R106" s="345"/>
      <c r="S106" s="345">
        <v>400</v>
      </c>
      <c r="T106" s="343"/>
      <c r="U106" s="343">
        <v>375</v>
      </c>
      <c r="V106" s="345"/>
      <c r="W106" s="345">
        <v>100</v>
      </c>
      <c r="X106" s="343"/>
      <c r="Y106" s="343">
        <v>85</v>
      </c>
      <c r="Z106" s="345"/>
      <c r="AA106" s="345">
        <v>230</v>
      </c>
      <c r="AB106" s="343"/>
      <c r="AC106" s="343">
        <v>45</v>
      </c>
    </row>
    <row r="107" spans="1:29" ht="14.25" customHeight="1" x14ac:dyDescent="0.25">
      <c r="A107" s="338">
        <v>46112</v>
      </c>
      <c r="B107" s="347">
        <f t="shared" si="3"/>
        <v>0.34</v>
      </c>
      <c r="C107" s="348" t="s">
        <v>503</v>
      </c>
      <c r="D107" s="342"/>
      <c r="E107" s="343"/>
      <c r="F107" s="345"/>
      <c r="G107" s="345">
        <v>0.34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25">
      <c r="A108" s="338">
        <v>46112</v>
      </c>
      <c r="B108" s="347">
        <f t="shared" si="3"/>
        <v>-1200</v>
      </c>
      <c r="C108" s="348" t="s">
        <v>510</v>
      </c>
      <c r="D108" s="342"/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>
        <v>1200</v>
      </c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25">
      <c r="A109" s="338">
        <v>46108</v>
      </c>
      <c r="B109" s="347">
        <f t="shared" si="3"/>
        <v>68.72</v>
      </c>
      <c r="C109" s="348" t="s">
        <v>502</v>
      </c>
      <c r="D109" s="342"/>
      <c r="E109" s="343"/>
      <c r="F109" s="345"/>
      <c r="G109" s="345">
        <v>68.72</v>
      </c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25">
      <c r="A110" s="338">
        <v>46104</v>
      </c>
      <c r="B110" s="347">
        <f t="shared" si="3"/>
        <v>-6</v>
      </c>
      <c r="C110" s="348" t="s">
        <v>511</v>
      </c>
      <c r="D110" s="342">
        <v>6</v>
      </c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25">
      <c r="A111" s="338">
        <v>46103</v>
      </c>
      <c r="B111" s="347">
        <f t="shared" si="3"/>
        <v>-100</v>
      </c>
      <c r="C111" s="348" t="s">
        <v>512</v>
      </c>
      <c r="D111" s="342">
        <v>100</v>
      </c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25">
      <c r="A112" s="338">
        <v>46103</v>
      </c>
      <c r="B112" s="347">
        <f t="shared" si="3"/>
        <v>-100</v>
      </c>
      <c r="C112" s="348" t="s">
        <v>513</v>
      </c>
      <c r="D112" s="342">
        <v>100</v>
      </c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25">
      <c r="A113" s="338">
        <v>46103</v>
      </c>
      <c r="B113" s="347">
        <f t="shared" si="3"/>
        <v>-50</v>
      </c>
      <c r="C113" s="348" t="s">
        <v>514</v>
      </c>
      <c r="D113" s="342">
        <v>50</v>
      </c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25">
      <c r="A114" s="338">
        <v>46103</v>
      </c>
      <c r="B114" s="347">
        <f t="shared" si="3"/>
        <v>-100</v>
      </c>
      <c r="C114" s="348" t="s">
        <v>515</v>
      </c>
      <c r="D114" s="342">
        <v>100</v>
      </c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25">
      <c r="A115" s="338">
        <v>46103</v>
      </c>
      <c r="B115" s="347">
        <f t="shared" si="3"/>
        <v>-100</v>
      </c>
      <c r="C115" s="348" t="s">
        <v>516</v>
      </c>
      <c r="D115" s="342">
        <v>100</v>
      </c>
      <c r="E115" s="343"/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25">
      <c r="A116" s="338">
        <v>46102</v>
      </c>
      <c r="B116" s="347">
        <f t="shared" si="3"/>
        <v>-300</v>
      </c>
      <c r="C116" s="348" t="s">
        <v>517</v>
      </c>
      <c r="D116" s="342">
        <v>300</v>
      </c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25">
      <c r="A117" s="338">
        <v>46102</v>
      </c>
      <c r="B117" s="347">
        <f t="shared" si="3"/>
        <v>1384.5</v>
      </c>
      <c r="C117" s="348" t="s">
        <v>518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>
        <v>-1384.5</v>
      </c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25">
      <c r="A118" s="338">
        <v>46094</v>
      </c>
      <c r="B118" s="347">
        <f t="shared" si="3"/>
        <v>55.66</v>
      </c>
      <c r="C118" s="348" t="s">
        <v>507</v>
      </c>
      <c r="D118" s="342"/>
      <c r="E118" s="343"/>
      <c r="F118" s="345"/>
      <c r="G118" s="345">
        <v>55.66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25">
      <c r="A119" s="338">
        <v>46090</v>
      </c>
      <c r="B119" s="347">
        <f t="shared" si="3"/>
        <v>-380</v>
      </c>
      <c r="C119" s="348" t="s">
        <v>519</v>
      </c>
      <c r="D119" s="342"/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>
        <v>380</v>
      </c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25">
      <c r="A120" s="338">
        <v>46083</v>
      </c>
      <c r="B120" s="347">
        <f t="shared" si="3"/>
        <v>-185.64</v>
      </c>
      <c r="C120" s="348" t="s">
        <v>422</v>
      </c>
      <c r="D120" s="342"/>
      <c r="E120" s="343"/>
      <c r="F120" s="345"/>
      <c r="G120" s="345"/>
      <c r="H120" s="343"/>
      <c r="I120" s="343"/>
      <c r="J120" s="345"/>
      <c r="K120" s="345"/>
      <c r="L120" s="343"/>
      <c r="M120" s="343"/>
      <c r="N120" s="345"/>
      <c r="O120" s="345"/>
      <c r="P120" s="343">
        <v>92.82</v>
      </c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>
        <v>92.82</v>
      </c>
      <c r="AC120" s="343"/>
    </row>
    <row r="121" spans="1:29" ht="14.25" customHeight="1" x14ac:dyDescent="0.25">
      <c r="A121" s="338">
        <v>46081</v>
      </c>
      <c r="B121" s="347">
        <f t="shared" si="3"/>
        <v>3764.91</v>
      </c>
      <c r="C121" s="348" t="s">
        <v>424</v>
      </c>
      <c r="D121" s="342"/>
      <c r="E121" s="343">
        <v>3764.91</v>
      </c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25">
      <c r="A122" s="338">
        <v>46081</v>
      </c>
      <c r="B122" s="347">
        <f t="shared" si="3"/>
        <v>2000</v>
      </c>
      <c r="C122" s="348" t="s">
        <v>520</v>
      </c>
      <c r="D122" s="342"/>
      <c r="E122" s="343"/>
      <c r="F122" s="345"/>
      <c r="G122" s="345"/>
      <c r="H122" s="343"/>
      <c r="I122" s="343">
        <v>350</v>
      </c>
      <c r="J122" s="345"/>
      <c r="K122" s="345">
        <v>320</v>
      </c>
      <c r="L122" s="343"/>
      <c r="M122" s="343">
        <v>25</v>
      </c>
      <c r="N122" s="345"/>
      <c r="O122" s="345">
        <v>25</v>
      </c>
      <c r="P122" s="343"/>
      <c r="Q122" s="343">
        <v>45</v>
      </c>
      <c r="R122" s="345"/>
      <c r="S122" s="345">
        <v>400</v>
      </c>
      <c r="T122" s="343"/>
      <c r="U122" s="343">
        <v>375</v>
      </c>
      <c r="V122" s="345"/>
      <c r="W122" s="345">
        <v>100</v>
      </c>
      <c r="X122" s="343"/>
      <c r="Y122" s="343">
        <v>85</v>
      </c>
      <c r="Z122" s="345"/>
      <c r="AA122" s="345">
        <v>230</v>
      </c>
      <c r="AB122" s="343"/>
      <c r="AC122" s="343">
        <v>45</v>
      </c>
    </row>
    <row r="123" spans="1:29" ht="14.25" customHeight="1" x14ac:dyDescent="0.25">
      <c r="A123" s="338">
        <v>46081</v>
      </c>
      <c r="B123" s="347">
        <f t="shared" si="3"/>
        <v>0.23</v>
      </c>
      <c r="C123" s="348" t="s">
        <v>503</v>
      </c>
      <c r="D123" s="342"/>
      <c r="E123" s="343"/>
      <c r="F123" s="345"/>
      <c r="G123" s="345">
        <v>0.23</v>
      </c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25">
      <c r="A124" s="338">
        <v>46070</v>
      </c>
      <c r="B124" s="347">
        <f t="shared" si="3"/>
        <v>-1920</v>
      </c>
      <c r="C124" s="348" t="s">
        <v>521</v>
      </c>
      <c r="D124" s="342"/>
      <c r="E124" s="343"/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>
        <v>1920</v>
      </c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25">
      <c r="A125" s="338">
        <v>46069</v>
      </c>
      <c r="B125" s="347">
        <f t="shared" si="3"/>
        <v>-243.8</v>
      </c>
      <c r="C125" s="348" t="s">
        <v>521</v>
      </c>
      <c r="D125" s="342"/>
      <c r="E125" s="343"/>
      <c r="F125" s="345"/>
      <c r="G125" s="345"/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>
        <v>243.8</v>
      </c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25">
      <c r="A126" s="338">
        <v>46068</v>
      </c>
      <c r="B126" s="347">
        <f t="shared" si="3"/>
        <v>63.46</v>
      </c>
      <c r="C126" s="348" t="s">
        <v>507</v>
      </c>
      <c r="D126" s="342"/>
      <c r="E126" s="343"/>
      <c r="F126" s="345"/>
      <c r="G126" s="345">
        <v>63.46</v>
      </c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25">
      <c r="A127" s="338">
        <v>46067</v>
      </c>
      <c r="B127" s="347">
        <f t="shared" si="3"/>
        <v>-1007.99</v>
      </c>
      <c r="C127" s="348" t="s">
        <v>522</v>
      </c>
      <c r="D127" s="342">
        <v>1007.99</v>
      </c>
      <c r="E127" s="343"/>
      <c r="F127" s="345"/>
      <c r="G127" s="345"/>
      <c r="H127" s="343"/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/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25">
      <c r="A128" s="338">
        <v>46063</v>
      </c>
      <c r="B128" s="347">
        <f t="shared" si="3"/>
        <v>-1276.4000000000001</v>
      </c>
      <c r="C128" s="348" t="s">
        <v>523</v>
      </c>
      <c r="D128" s="342"/>
      <c r="E128" s="343"/>
      <c r="F128" s="345"/>
      <c r="G128" s="345"/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>
        <v>1276.4000000000001</v>
      </c>
      <c r="AA128" s="345"/>
      <c r="AB128" s="343"/>
      <c r="AC128" s="343"/>
    </row>
    <row r="129" spans="1:29" ht="14.25" customHeight="1" x14ac:dyDescent="0.25">
      <c r="A129" s="338">
        <v>46063</v>
      </c>
      <c r="B129" s="347">
        <f t="shared" si="3"/>
        <v>-955</v>
      </c>
      <c r="C129" s="348" t="s">
        <v>524</v>
      </c>
      <c r="D129" s="342"/>
      <c r="E129" s="343"/>
      <c r="F129" s="345"/>
      <c r="G129" s="345"/>
      <c r="H129" s="343"/>
      <c r="I129" s="343"/>
      <c r="J129" s="345"/>
      <c r="K129" s="345"/>
      <c r="L129" s="343"/>
      <c r="M129" s="343"/>
      <c r="N129" s="345"/>
      <c r="O129" s="345"/>
      <c r="P129" s="343"/>
      <c r="Q129" s="343"/>
      <c r="R129" s="345">
        <v>955</v>
      </c>
      <c r="S129" s="345"/>
      <c r="T129" s="343"/>
      <c r="U129" s="343"/>
      <c r="V129" s="345"/>
      <c r="W129" s="345"/>
      <c r="X129" s="343"/>
      <c r="Y129" s="343"/>
      <c r="Z129" s="345"/>
      <c r="AA129" s="345"/>
      <c r="AB129" s="343"/>
      <c r="AC129" s="343"/>
    </row>
    <row r="130" spans="1:29" ht="14.25" customHeight="1" x14ac:dyDescent="0.25">
      <c r="A130" s="338">
        <v>46063</v>
      </c>
      <c r="B130" s="347">
        <f t="shared" si="3"/>
        <v>59.19</v>
      </c>
      <c r="C130" s="348" t="s">
        <v>502</v>
      </c>
      <c r="D130" s="342"/>
      <c r="E130" s="343"/>
      <c r="F130" s="345"/>
      <c r="G130" s="345">
        <v>59.19</v>
      </c>
      <c r="H130" s="343"/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/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25">
      <c r="A131" s="338">
        <v>46061</v>
      </c>
      <c r="B131" s="347">
        <f t="shared" si="3"/>
        <v>-2203.44</v>
      </c>
      <c r="C131" s="348" t="s">
        <v>521</v>
      </c>
      <c r="D131" s="342"/>
      <c r="E131" s="343"/>
      <c r="F131" s="345"/>
      <c r="G131" s="345"/>
      <c r="H131" s="343"/>
      <c r="I131" s="343"/>
      <c r="J131" s="345"/>
      <c r="K131" s="345"/>
      <c r="L131" s="343"/>
      <c r="M131" s="343"/>
      <c r="N131" s="345"/>
      <c r="O131" s="345"/>
      <c r="P131" s="343"/>
      <c r="Q131" s="343"/>
      <c r="R131" s="345"/>
      <c r="S131" s="345"/>
      <c r="T131" s="343">
        <v>2203.44</v>
      </c>
      <c r="U131" s="343"/>
      <c r="V131" s="345"/>
      <c r="W131" s="345"/>
      <c r="X131" s="343"/>
      <c r="Y131" s="343"/>
      <c r="Z131" s="345"/>
      <c r="AA131" s="345"/>
      <c r="AB131" s="343"/>
      <c r="AC131" s="343"/>
    </row>
    <row r="132" spans="1:29" ht="14.25" customHeight="1" x14ac:dyDescent="0.25">
      <c r="A132" s="338">
        <v>46061</v>
      </c>
      <c r="B132" s="347">
        <f t="shared" si="3"/>
        <v>-831.92</v>
      </c>
      <c r="C132" s="348" t="s">
        <v>525</v>
      </c>
      <c r="D132" s="342"/>
      <c r="E132" s="343"/>
      <c r="F132" s="345"/>
      <c r="G132" s="345"/>
      <c r="H132" s="343"/>
      <c r="I132" s="343"/>
      <c r="J132" s="345"/>
      <c r="K132" s="345"/>
      <c r="L132" s="343"/>
      <c r="M132" s="343"/>
      <c r="N132" s="345"/>
      <c r="O132" s="345"/>
      <c r="P132" s="343"/>
      <c r="Q132" s="343"/>
      <c r="R132" s="345">
        <v>831.92</v>
      </c>
      <c r="S132" s="345"/>
      <c r="T132" s="343"/>
      <c r="U132" s="343"/>
      <c r="V132" s="345"/>
      <c r="W132" s="345"/>
      <c r="X132" s="343"/>
      <c r="Y132" s="343"/>
      <c r="Z132" s="345"/>
      <c r="AA132" s="345"/>
      <c r="AB132" s="343"/>
      <c r="AC132" s="343"/>
    </row>
    <row r="133" spans="1:29" ht="14.25" customHeight="1" x14ac:dyDescent="0.25">
      <c r="A133" s="338">
        <v>46055</v>
      </c>
      <c r="B133" s="347">
        <f t="shared" si="3"/>
        <v>-900</v>
      </c>
      <c r="C133" s="348" t="s">
        <v>510</v>
      </c>
      <c r="D133" s="342"/>
      <c r="E133" s="343"/>
      <c r="F133" s="345"/>
      <c r="G133" s="345"/>
      <c r="H133" s="343"/>
      <c r="I133" s="343"/>
      <c r="J133" s="345"/>
      <c r="K133" s="345"/>
      <c r="L133" s="343"/>
      <c r="M133" s="343"/>
      <c r="N133" s="345"/>
      <c r="O133" s="345"/>
      <c r="P133" s="343"/>
      <c r="Q133" s="343"/>
      <c r="R133" s="345"/>
      <c r="S133" s="345"/>
      <c r="T133" s="343">
        <v>900</v>
      </c>
      <c r="U133" s="343"/>
      <c r="V133" s="345"/>
      <c r="W133" s="345"/>
      <c r="X133" s="343"/>
      <c r="Y133" s="343"/>
      <c r="Z133" s="345"/>
      <c r="AA133" s="345"/>
      <c r="AB133" s="343"/>
      <c r="AC133" s="343"/>
    </row>
    <row r="134" spans="1:29" ht="14.25" customHeight="1" x14ac:dyDescent="0.25">
      <c r="A134" s="338">
        <v>46053</v>
      </c>
      <c r="B134" s="347">
        <f t="shared" si="3"/>
        <v>3194.64</v>
      </c>
      <c r="C134" s="348" t="s">
        <v>457</v>
      </c>
      <c r="D134" s="342"/>
      <c r="E134" s="343">
        <v>3194.64</v>
      </c>
      <c r="F134" s="345"/>
      <c r="G134" s="345"/>
      <c r="H134" s="343"/>
      <c r="I134" s="343"/>
      <c r="J134" s="345"/>
      <c r="K134" s="345"/>
      <c r="L134" s="343"/>
      <c r="M134" s="343"/>
      <c r="N134" s="345"/>
      <c r="O134" s="345"/>
      <c r="P134" s="343"/>
      <c r="Q134" s="343"/>
      <c r="R134" s="345"/>
      <c r="S134" s="345"/>
      <c r="T134" s="343"/>
      <c r="U134" s="343"/>
      <c r="V134" s="345"/>
      <c r="W134" s="345"/>
      <c r="X134" s="343"/>
      <c r="Y134" s="343"/>
      <c r="Z134" s="345"/>
      <c r="AA134" s="345"/>
      <c r="AB134" s="343"/>
      <c r="AC134" s="343"/>
    </row>
    <row r="135" spans="1:29" ht="14.25" customHeight="1" x14ac:dyDescent="0.25">
      <c r="A135" s="338">
        <v>46053</v>
      </c>
      <c r="B135" s="347">
        <f t="shared" si="3"/>
        <v>2000</v>
      </c>
      <c r="C135" s="348" t="s">
        <v>526</v>
      </c>
      <c r="D135" s="342"/>
      <c r="E135" s="343"/>
      <c r="F135" s="345"/>
      <c r="G135" s="345"/>
      <c r="H135" s="343"/>
      <c r="I135" s="343">
        <v>350</v>
      </c>
      <c r="J135" s="345"/>
      <c r="K135" s="345">
        <v>320</v>
      </c>
      <c r="L135" s="343"/>
      <c r="M135" s="343">
        <v>25</v>
      </c>
      <c r="N135" s="345"/>
      <c r="O135" s="345">
        <v>25</v>
      </c>
      <c r="P135" s="343"/>
      <c r="Q135" s="343">
        <v>45</v>
      </c>
      <c r="R135" s="345"/>
      <c r="S135" s="345">
        <v>400</v>
      </c>
      <c r="T135" s="343"/>
      <c r="U135" s="343">
        <v>375</v>
      </c>
      <c r="V135" s="345"/>
      <c r="W135" s="345">
        <v>100</v>
      </c>
      <c r="X135" s="343"/>
      <c r="Y135" s="343">
        <v>85</v>
      </c>
      <c r="Z135" s="345"/>
      <c r="AA135" s="345">
        <v>230</v>
      </c>
      <c r="AB135" s="343"/>
      <c r="AC135" s="343">
        <v>45</v>
      </c>
    </row>
    <row r="136" spans="1:29" ht="14.25" customHeight="1" x14ac:dyDescent="0.25">
      <c r="A136" s="338">
        <v>46053</v>
      </c>
      <c r="B136" s="347">
        <f t="shared" si="3"/>
        <v>0.38</v>
      </c>
      <c r="C136" s="348" t="s">
        <v>503</v>
      </c>
      <c r="D136" s="342"/>
      <c r="E136" s="343"/>
      <c r="F136" s="345"/>
      <c r="G136" s="345">
        <v>0.38</v>
      </c>
      <c r="H136" s="343"/>
      <c r="I136" s="343"/>
      <c r="J136" s="345"/>
      <c r="K136" s="345"/>
      <c r="L136" s="343"/>
      <c r="M136" s="343"/>
      <c r="N136" s="345"/>
      <c r="O136" s="345"/>
      <c r="P136" s="343"/>
      <c r="Q136" s="343"/>
      <c r="R136" s="345"/>
      <c r="S136" s="345"/>
      <c r="T136" s="343"/>
      <c r="U136" s="343"/>
      <c r="V136" s="345"/>
      <c r="W136" s="345"/>
      <c r="X136" s="343"/>
      <c r="Y136" s="343"/>
      <c r="Z136" s="345"/>
      <c r="AA136" s="345"/>
      <c r="AB136" s="343"/>
      <c r="AC136" s="343"/>
    </row>
    <row r="137" spans="1:29" ht="14.25" customHeight="1" x14ac:dyDescent="0.25">
      <c r="A137" s="338">
        <v>46053</v>
      </c>
      <c r="B137" s="347">
        <f t="shared" si="3"/>
        <v>54.55</v>
      </c>
      <c r="C137" s="348" t="s">
        <v>507</v>
      </c>
      <c r="D137" s="342"/>
      <c r="E137" s="343"/>
      <c r="F137" s="345"/>
      <c r="G137" s="345">
        <v>54.55</v>
      </c>
      <c r="H137" s="343"/>
      <c r="I137" s="343"/>
      <c r="J137" s="345"/>
      <c r="K137" s="345"/>
      <c r="L137" s="343"/>
      <c r="M137" s="343"/>
      <c r="N137" s="345"/>
      <c r="O137" s="345"/>
      <c r="P137" s="343"/>
      <c r="Q137" s="343"/>
      <c r="R137" s="345"/>
      <c r="S137" s="345"/>
      <c r="T137" s="343"/>
      <c r="U137" s="343"/>
      <c r="V137" s="345"/>
      <c r="W137" s="345"/>
      <c r="X137" s="343"/>
      <c r="Y137" s="343"/>
      <c r="Z137" s="345"/>
      <c r="AA137" s="345"/>
      <c r="AB137" s="343"/>
      <c r="AC137" s="343"/>
    </row>
    <row r="138" spans="1:29" ht="14.25" customHeight="1" x14ac:dyDescent="0.25">
      <c r="A138" s="338">
        <v>46048</v>
      </c>
      <c r="B138" s="347">
        <f t="shared" si="3"/>
        <v>-583</v>
      </c>
      <c r="C138" s="348" t="s">
        <v>527</v>
      </c>
      <c r="D138" s="342">
        <v>583</v>
      </c>
      <c r="E138" s="343"/>
      <c r="F138" s="345"/>
      <c r="G138" s="345"/>
      <c r="H138" s="343"/>
      <c r="I138" s="343"/>
      <c r="J138" s="345"/>
      <c r="K138" s="345"/>
      <c r="L138" s="343"/>
      <c r="M138" s="343"/>
      <c r="N138" s="345"/>
      <c r="O138" s="345"/>
      <c r="P138" s="343"/>
      <c r="Q138" s="343"/>
      <c r="R138" s="345"/>
      <c r="S138" s="345"/>
      <c r="T138" s="343"/>
      <c r="U138" s="343"/>
      <c r="V138" s="345"/>
      <c r="W138" s="345"/>
      <c r="X138" s="343"/>
      <c r="Y138" s="343"/>
      <c r="Z138" s="345"/>
      <c r="AA138" s="345"/>
      <c r="AB138" s="343"/>
      <c r="AC138" s="343"/>
    </row>
    <row r="139" spans="1:29" ht="14.25" customHeight="1" x14ac:dyDescent="0.25">
      <c r="A139" s="338">
        <v>46044</v>
      </c>
      <c r="B139" s="347">
        <f t="shared" si="3"/>
        <v>-126.24</v>
      </c>
      <c r="C139" s="348" t="s">
        <v>315</v>
      </c>
      <c r="D139" s="342"/>
      <c r="E139" s="343"/>
      <c r="F139" s="345"/>
      <c r="G139" s="345"/>
      <c r="H139" s="343"/>
      <c r="I139" s="343"/>
      <c r="J139" s="345"/>
      <c r="K139" s="345"/>
      <c r="L139" s="343">
        <v>63.12</v>
      </c>
      <c r="M139" s="343"/>
      <c r="N139" s="345">
        <v>63.12</v>
      </c>
      <c r="O139" s="345"/>
      <c r="P139" s="343"/>
      <c r="Q139" s="343"/>
      <c r="R139" s="345"/>
      <c r="S139" s="345"/>
      <c r="T139" s="343"/>
      <c r="U139" s="343"/>
      <c r="V139" s="345"/>
      <c r="W139" s="345"/>
      <c r="X139" s="343"/>
      <c r="Y139" s="343"/>
      <c r="Z139" s="345"/>
      <c r="AA139" s="345"/>
      <c r="AB139" s="343"/>
      <c r="AC139" s="343"/>
    </row>
    <row r="140" spans="1:29" ht="14.25" customHeight="1" x14ac:dyDescent="0.25">
      <c r="A140" s="338">
        <v>46043</v>
      </c>
      <c r="B140" s="347">
        <f t="shared" si="3"/>
        <v>-100</v>
      </c>
      <c r="C140" s="348" t="s">
        <v>528</v>
      </c>
      <c r="D140" s="342"/>
      <c r="E140" s="343"/>
      <c r="F140" s="345"/>
      <c r="G140" s="345"/>
      <c r="H140" s="343">
        <v>100</v>
      </c>
      <c r="I140" s="343"/>
      <c r="J140" s="345"/>
      <c r="K140" s="345"/>
      <c r="L140" s="343"/>
      <c r="M140" s="343"/>
      <c r="N140" s="345"/>
      <c r="O140" s="345"/>
      <c r="P140" s="343"/>
      <c r="Q140" s="343"/>
      <c r="R140" s="345"/>
      <c r="S140" s="345"/>
      <c r="T140" s="343"/>
      <c r="U140" s="343"/>
      <c r="V140" s="345"/>
      <c r="W140" s="345"/>
      <c r="X140" s="343"/>
      <c r="Y140" s="343"/>
      <c r="Z140" s="345"/>
      <c r="AA140" s="345"/>
      <c r="AB140" s="343"/>
      <c r="AC140" s="343"/>
    </row>
    <row r="141" spans="1:29" ht="14.25" customHeight="1" x14ac:dyDescent="0.25">
      <c r="A141" s="338">
        <v>46043</v>
      </c>
      <c r="B141" s="347">
        <f t="shared" si="3"/>
        <v>-2724</v>
      </c>
      <c r="C141" s="348" t="s">
        <v>529</v>
      </c>
      <c r="D141" s="342"/>
      <c r="E141" s="343"/>
      <c r="F141" s="345"/>
      <c r="G141" s="345"/>
      <c r="H141" s="343"/>
      <c r="I141" s="343"/>
      <c r="J141" s="345"/>
      <c r="K141" s="345"/>
      <c r="L141" s="343"/>
      <c r="M141" s="343"/>
      <c r="N141" s="345"/>
      <c r="O141" s="345"/>
      <c r="P141" s="343"/>
      <c r="Q141" s="343"/>
      <c r="R141" s="345">
        <v>2724</v>
      </c>
      <c r="S141" s="345"/>
      <c r="T141" s="343"/>
      <c r="U141" s="343"/>
      <c r="V141" s="345"/>
      <c r="W141" s="345"/>
      <c r="X141" s="343"/>
      <c r="Y141" s="343"/>
      <c r="Z141" s="345"/>
      <c r="AA141" s="345"/>
      <c r="AB141" s="343"/>
      <c r="AC141" s="343"/>
    </row>
    <row r="142" spans="1:29" ht="14.25" customHeight="1" x14ac:dyDescent="0.25">
      <c r="A142" s="338">
        <v>46038</v>
      </c>
      <c r="B142" s="347">
        <f t="shared" si="3"/>
        <v>55.69</v>
      </c>
      <c r="C142" s="348" t="s">
        <v>507</v>
      </c>
      <c r="D142" s="342"/>
      <c r="E142" s="343"/>
      <c r="F142" s="345"/>
      <c r="G142" s="345">
        <v>55.69</v>
      </c>
      <c r="H142" s="343"/>
      <c r="I142" s="343"/>
      <c r="J142" s="345"/>
      <c r="K142" s="345"/>
      <c r="L142" s="343"/>
      <c r="M142" s="343"/>
      <c r="N142" s="345"/>
      <c r="O142" s="345"/>
      <c r="P142" s="343"/>
      <c r="Q142" s="343"/>
      <c r="R142" s="345"/>
      <c r="S142" s="345"/>
      <c r="T142" s="343"/>
      <c r="U142" s="343"/>
      <c r="V142" s="345"/>
      <c r="W142" s="345"/>
      <c r="X142" s="343"/>
      <c r="Y142" s="343"/>
      <c r="Z142" s="345"/>
      <c r="AA142" s="345"/>
      <c r="AB142" s="343"/>
      <c r="AC142" s="343"/>
    </row>
    <row r="143" spans="1:29" ht="14.25" customHeight="1" x14ac:dyDescent="0.25">
      <c r="A143" s="338">
        <v>46030</v>
      </c>
      <c r="B143" s="347">
        <f t="shared" si="3"/>
        <v>1049.3699999999999</v>
      </c>
      <c r="C143" s="340" t="s">
        <v>530</v>
      </c>
      <c r="D143" s="342"/>
      <c r="E143" s="343">
        <v>1049.3699999999999</v>
      </c>
      <c r="F143" s="345"/>
      <c r="G143" s="345"/>
      <c r="H143" s="343"/>
      <c r="I143" s="343"/>
      <c r="J143" s="345"/>
      <c r="K143" s="345"/>
      <c r="L143" s="343"/>
      <c r="M143" s="343"/>
      <c r="N143" s="345"/>
      <c r="O143" s="345"/>
      <c r="P143" s="343"/>
      <c r="Q143" s="343"/>
      <c r="R143" s="345"/>
      <c r="S143" s="345"/>
      <c r="T143" s="343"/>
      <c r="U143" s="343"/>
      <c r="V143" s="345"/>
      <c r="W143" s="345"/>
      <c r="X143" s="343"/>
      <c r="Y143" s="343"/>
      <c r="Z143" s="345"/>
      <c r="AA143" s="345"/>
      <c r="AB143" s="343"/>
      <c r="AC143" s="343"/>
    </row>
    <row r="144" spans="1:29" ht="14.25" customHeight="1" x14ac:dyDescent="0.25">
      <c r="A144" s="338">
        <v>46027</v>
      </c>
      <c r="B144" s="347">
        <f t="shared" si="3"/>
        <v>-113.94</v>
      </c>
      <c r="C144" s="348" t="s">
        <v>531</v>
      </c>
      <c r="D144" s="342"/>
      <c r="E144" s="343"/>
      <c r="F144" s="345"/>
      <c r="G144" s="345"/>
      <c r="H144" s="343">
        <v>113.94</v>
      </c>
      <c r="I144" s="343"/>
      <c r="J144" s="345"/>
      <c r="K144" s="345"/>
      <c r="L144" s="343"/>
      <c r="M144" s="343"/>
      <c r="N144" s="345"/>
      <c r="O144" s="345"/>
      <c r="P144" s="343"/>
      <c r="Q144" s="343"/>
      <c r="R144" s="345"/>
      <c r="S144" s="345"/>
      <c r="T144" s="343"/>
      <c r="U144" s="343"/>
      <c r="V144" s="345"/>
      <c r="W144" s="345"/>
      <c r="X144" s="343"/>
      <c r="Y144" s="343"/>
      <c r="Z144" s="345"/>
      <c r="AA144" s="345"/>
      <c r="AB144" s="343"/>
      <c r="AC144" s="343"/>
    </row>
    <row r="145" spans="1:29" ht="14.25" customHeight="1" x14ac:dyDescent="0.25">
      <c r="A145" s="338">
        <v>46027</v>
      </c>
      <c r="B145" s="347">
        <f t="shared" si="3"/>
        <v>-622.1</v>
      </c>
      <c r="C145" s="348" t="s">
        <v>521</v>
      </c>
      <c r="D145" s="342"/>
      <c r="E145" s="343"/>
      <c r="F145" s="345"/>
      <c r="G145" s="345"/>
      <c r="H145" s="343"/>
      <c r="I145" s="343"/>
      <c r="J145" s="345"/>
      <c r="K145" s="345"/>
      <c r="L145" s="343"/>
      <c r="M145" s="343"/>
      <c r="N145" s="345"/>
      <c r="O145" s="345"/>
      <c r="P145" s="343"/>
      <c r="Q145" s="343"/>
      <c r="R145" s="345"/>
      <c r="S145" s="345"/>
      <c r="T145" s="343">
        <v>622.1</v>
      </c>
      <c r="U145" s="343"/>
      <c r="V145" s="345"/>
      <c r="W145" s="345"/>
      <c r="X145" s="343"/>
      <c r="Y145" s="343"/>
      <c r="Z145" s="345"/>
      <c r="AA145" s="345"/>
      <c r="AB145" s="343"/>
      <c r="AC145" s="343"/>
    </row>
    <row r="146" spans="1:29" ht="14.25" customHeight="1" x14ac:dyDescent="0.25">
      <c r="A146" s="338">
        <v>44562</v>
      </c>
      <c r="B146" s="347">
        <f t="shared" si="3"/>
        <v>12240.49</v>
      </c>
      <c r="C146" s="348" t="s">
        <v>532</v>
      </c>
      <c r="D146" s="342"/>
      <c r="E146" s="343">
        <v>1710.49</v>
      </c>
      <c r="F146" s="345"/>
      <c r="G146" s="345">
        <v>500</v>
      </c>
      <c r="H146" s="343"/>
      <c r="I146" s="343">
        <v>2000</v>
      </c>
      <c r="J146" s="345"/>
      <c r="K146" s="345">
        <v>1000</v>
      </c>
      <c r="L146" s="343"/>
      <c r="M146" s="343">
        <v>65</v>
      </c>
      <c r="N146" s="345"/>
      <c r="O146" s="345">
        <v>65</v>
      </c>
      <c r="P146" s="343"/>
      <c r="Q146" s="343">
        <v>100</v>
      </c>
      <c r="R146" s="345"/>
      <c r="S146" s="345">
        <v>2000</v>
      </c>
      <c r="T146" s="343"/>
      <c r="U146" s="343">
        <v>2500</v>
      </c>
      <c r="V146" s="345"/>
      <c r="W146" s="345">
        <v>500</v>
      </c>
      <c r="X146" s="343"/>
      <c r="Y146" s="343">
        <v>200</v>
      </c>
      <c r="Z146" s="345"/>
      <c r="AA146" s="345">
        <v>1500</v>
      </c>
      <c r="AB146" s="343"/>
      <c r="AC146" s="343">
        <v>100</v>
      </c>
    </row>
    <row r="147" spans="1:29" ht="14.25" customHeight="1" x14ac:dyDescent="0.25"/>
    <row r="148" spans="1:29" ht="14.25" customHeight="1" x14ac:dyDescent="0.25"/>
    <row r="149" spans="1:29" ht="14.25" customHeight="1" x14ac:dyDescent="0.25"/>
    <row r="150" spans="1:29" ht="14.25" customHeight="1" x14ac:dyDescent="0.25"/>
    <row r="151" spans="1:29" ht="14.25" customHeight="1" x14ac:dyDescent="0.25"/>
    <row r="152" spans="1:29" ht="14.25" customHeight="1" x14ac:dyDescent="0.25"/>
    <row r="153" spans="1:29" ht="14.25" customHeight="1" x14ac:dyDescent="0.25"/>
    <row r="154" spans="1:29" ht="14.25" customHeight="1" x14ac:dyDescent="0.25"/>
    <row r="155" spans="1:29" ht="14.25" customHeight="1" x14ac:dyDescent="0.25"/>
    <row r="156" spans="1:29" ht="14.25" customHeight="1" x14ac:dyDescent="0.25"/>
    <row r="157" spans="1:29" ht="14.25" customHeight="1" x14ac:dyDescent="0.25"/>
    <row r="158" spans="1:29" ht="14.25" customHeight="1" x14ac:dyDescent="0.25"/>
    <row r="159" spans="1:29" ht="14.25" customHeight="1" x14ac:dyDescent="0.25"/>
    <row r="160" spans="1:29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5" width="11.28515625" customWidth="1"/>
    <col min="6" max="26" width="8.7109375" customWidth="1"/>
  </cols>
  <sheetData>
    <row r="1" spans="1:17" ht="14.25" customHeight="1" x14ac:dyDescent="0.25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25">
      <c r="B2" s="23"/>
      <c r="D2" s="25" t="s">
        <v>533</v>
      </c>
      <c r="E2" s="25" t="s">
        <v>534</v>
      </c>
      <c r="M2" s="12"/>
      <c r="N2" s="118"/>
      <c r="O2" s="118"/>
      <c r="P2" s="118"/>
      <c r="Q2" s="118"/>
    </row>
    <row r="3" spans="1:17" ht="14.25" customHeight="1" x14ac:dyDescent="0.25">
      <c r="A3" s="92" t="s">
        <v>523</v>
      </c>
      <c r="B3" s="23">
        <v>2700</v>
      </c>
      <c r="C3" s="92" t="s">
        <v>535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25">
      <c r="A4" s="92" t="s">
        <v>536</v>
      </c>
      <c r="B4" s="23">
        <v>780</v>
      </c>
      <c r="C4" s="92" t="s">
        <v>535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25">
      <c r="A5" s="92" t="s">
        <v>207</v>
      </c>
      <c r="B5" s="23">
        <v>75</v>
      </c>
      <c r="C5" s="92" t="s">
        <v>537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25">
      <c r="A6" s="92" t="s">
        <v>422</v>
      </c>
      <c r="B6" s="23">
        <v>90</v>
      </c>
      <c r="C6" s="92" t="s">
        <v>538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25">
      <c r="A7" s="92" t="s">
        <v>539</v>
      </c>
      <c r="B7" s="23">
        <v>60</v>
      </c>
      <c r="C7" s="92" t="s">
        <v>540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25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25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25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25">
      <c r="A11" s="92" t="s">
        <v>541</v>
      </c>
      <c r="B11" s="23">
        <v>100</v>
      </c>
      <c r="C11" s="92" t="s">
        <v>540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25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25">
      <c r="A13" s="92" t="s">
        <v>542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25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25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25">
      <c r="A16" s="92" t="s">
        <v>543</v>
      </c>
      <c r="B16" s="23">
        <v>800</v>
      </c>
      <c r="C16" s="92" t="s">
        <v>540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25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25">
      <c r="A18" s="92" t="s">
        <v>544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25">
      <c r="A19" s="92" t="s">
        <v>545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25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25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25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25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25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25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25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25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25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25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25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25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25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25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25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25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25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25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25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25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25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25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25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25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25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25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25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25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25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25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25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25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25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25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25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25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25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25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25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25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25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25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25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25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25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25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25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25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25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25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25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25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25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25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25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25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25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25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25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25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25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25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25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25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25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25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25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25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25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25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25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25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25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25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25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25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25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25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25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25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25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25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25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25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25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25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25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25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25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25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25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25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25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25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25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25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25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25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25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25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25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25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25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25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25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25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25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25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25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25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25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25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25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25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25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25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25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25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25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25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25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25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25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25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25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25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25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25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25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25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25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25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25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25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25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25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25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25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25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25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25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25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25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25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25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25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25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25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25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25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25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25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25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25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25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25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25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25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25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25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25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25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25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25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25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25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25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25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25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25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25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25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25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25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25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25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25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25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25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25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25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25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25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25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25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25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25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25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25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25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25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25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25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25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25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25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25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25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25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25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25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25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25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25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25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25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25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25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25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25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25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25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25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25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25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25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25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25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25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25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25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25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25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25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25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25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25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25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25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25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25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25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25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25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25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25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25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25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25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25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25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25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25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25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25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25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25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25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25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25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25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25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25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25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25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25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25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25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25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25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25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25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25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25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25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25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25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25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25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25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25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25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25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25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25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25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25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25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25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25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25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25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25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25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25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25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25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25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25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25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25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25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25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25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25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25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25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25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25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25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25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25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25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25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25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25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25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25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25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25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25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25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25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25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25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25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25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25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25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25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25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25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25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25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25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25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25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25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25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25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25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25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25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25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25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25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25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25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25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25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25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25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25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25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25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25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25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25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25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25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25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25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25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25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25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25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25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25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25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25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25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25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25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25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25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25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25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25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25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25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25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25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25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25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25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25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25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25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25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25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25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25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25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25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25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25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25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25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25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25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25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25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25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25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25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25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25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25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25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25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25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25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25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25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25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25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25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25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25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25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25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25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25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25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25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25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25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25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25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25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25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25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25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25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25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25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25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25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25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25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25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25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25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25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25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25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25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25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25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25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25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25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25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25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25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25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25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25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25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25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25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25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25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25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25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25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25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25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25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25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25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25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25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25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25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25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25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25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25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25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25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25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25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25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25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25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25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25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25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25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25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25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25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25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25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25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25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25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25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25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25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25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25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25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25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25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25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25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25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25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25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25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25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25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25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25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25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25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25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25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25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25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25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25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25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25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25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25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25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25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25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25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25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25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25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25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25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25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25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25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25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25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25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25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25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25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25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25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25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25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25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25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25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25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25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25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25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25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25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25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25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25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25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25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25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25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25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25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25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25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25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25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25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25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25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25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25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25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25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25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25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25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25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25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25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25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25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25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25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25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25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25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25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25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25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25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25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25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25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25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25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25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25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25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25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25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25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25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25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25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25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25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25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25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25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25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25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25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25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25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25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25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25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25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25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25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25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25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25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25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25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25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25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25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25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25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25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25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25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25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25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25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25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25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25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25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25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25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25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25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25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25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25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25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25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25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25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25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25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25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25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25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25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25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25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25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25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25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25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25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25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25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25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25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25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25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25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25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25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25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25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25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25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25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25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25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25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25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25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25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25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25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25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25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25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25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25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25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25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25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25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25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25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25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25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25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25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25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25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25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25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25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25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25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25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25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25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25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25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25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25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25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25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25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25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25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25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25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25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25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25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25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25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25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25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25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25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25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25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25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25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25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25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25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25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25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25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25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25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25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25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25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25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25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25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25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25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25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25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25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25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25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25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25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25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25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25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25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25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25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25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25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25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25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25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25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25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25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25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25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25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25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25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25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25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25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25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25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25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25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25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25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25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25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25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25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25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25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25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25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25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25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25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25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25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25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25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25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25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25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25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25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25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25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25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25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25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25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25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25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25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25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25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25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25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25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25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25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25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25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25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25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25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25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25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25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25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25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25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25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25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25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25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25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25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25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25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25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25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25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25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25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25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25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25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25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25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25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25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25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25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25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25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25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25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25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25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25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25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25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25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25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25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25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25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25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25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25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25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25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25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25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25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25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25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25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25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25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25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25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25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25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25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25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25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25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25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25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25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25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25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25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25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25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25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25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25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25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25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25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25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25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25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25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25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25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25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25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25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25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25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25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25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25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25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25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25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25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25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25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25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25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25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25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25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25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25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25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25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25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25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25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25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25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25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25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25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25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25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25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25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25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25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25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25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25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25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25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25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25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25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25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25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25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25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25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25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25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25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25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25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25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25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25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25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25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25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25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25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25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25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25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25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25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25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25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25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25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25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25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25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2578125" defaultRowHeight="15" customHeight="1" x14ac:dyDescent="0.25"/>
  <cols>
    <col min="1" max="1" width="22.85546875" customWidth="1"/>
    <col min="2" max="2" width="16.28515625" customWidth="1"/>
    <col min="3" max="3" width="15.28515625" customWidth="1"/>
    <col min="4" max="4" width="12" customWidth="1"/>
    <col min="5" max="5" width="17.7109375" customWidth="1"/>
    <col min="6" max="6" width="13.85546875" customWidth="1"/>
    <col min="7" max="7" width="13.42578125" customWidth="1"/>
    <col min="8" max="8" width="14.85546875" customWidth="1"/>
    <col min="9" max="9" width="13.85546875" customWidth="1"/>
    <col min="10" max="10" width="21.7109375" customWidth="1"/>
    <col min="11" max="11" width="23.85546875" customWidth="1"/>
    <col min="12" max="12" width="9.85546875" customWidth="1"/>
    <col min="13" max="13" width="15.28515625" customWidth="1"/>
    <col min="14" max="14" width="21.5703125" customWidth="1"/>
    <col min="15" max="15" width="20.7109375" customWidth="1"/>
    <col min="16" max="16" width="23.42578125" customWidth="1"/>
    <col min="17" max="17" width="15.5703125" customWidth="1"/>
    <col min="18" max="18" width="16.5703125" customWidth="1"/>
    <col min="19" max="19" width="17.85546875" customWidth="1"/>
  </cols>
  <sheetData>
    <row r="1" spans="1:19" x14ac:dyDescent="0.25">
      <c r="A1" s="349" t="s">
        <v>546</v>
      </c>
      <c r="B1" s="350">
        <f>SUM(D1:D3)</f>
        <v>297749.59999999998</v>
      </c>
      <c r="C1" s="351" t="s">
        <v>547</v>
      </c>
      <c r="D1" s="352">
        <v>175500</v>
      </c>
      <c r="E1" s="353" t="s">
        <v>548</v>
      </c>
      <c r="F1" s="354" t="s">
        <v>549</v>
      </c>
      <c r="G1" s="354" t="s">
        <v>550</v>
      </c>
      <c r="H1" s="354" t="s">
        <v>551</v>
      </c>
      <c r="I1" s="350" t="s">
        <v>552</v>
      </c>
      <c r="J1" s="353" t="s">
        <v>553</v>
      </c>
      <c r="K1" s="354" t="s">
        <v>554</v>
      </c>
      <c r="L1" s="350" t="s">
        <v>254</v>
      </c>
      <c r="M1" s="566" t="s">
        <v>555</v>
      </c>
      <c r="N1" s="549"/>
      <c r="Q1" s="25"/>
      <c r="R1" s="25"/>
      <c r="S1" s="25"/>
    </row>
    <row r="2" spans="1:19" x14ac:dyDescent="0.25">
      <c r="A2" s="355" t="s">
        <v>556</v>
      </c>
      <c r="B2" s="356">
        <v>0.65</v>
      </c>
      <c r="C2" s="357" t="s">
        <v>557</v>
      </c>
      <c r="D2" s="358">
        <v>104249.60000000001</v>
      </c>
      <c r="E2" s="359" t="s">
        <v>558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559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560</v>
      </c>
      <c r="N2" s="364">
        <f>'Combined Retirement'!N1</f>
        <v>0.22415375262239876</v>
      </c>
      <c r="Q2" s="25"/>
      <c r="R2" s="25"/>
      <c r="S2" s="25"/>
    </row>
    <row r="3" spans="1:19" x14ac:dyDescent="0.25">
      <c r="A3" s="365" t="s">
        <v>561</v>
      </c>
      <c r="B3" s="366">
        <f>B1*(1+B2)</f>
        <v>491286.83999999991</v>
      </c>
      <c r="C3" s="367" t="s">
        <v>562</v>
      </c>
      <c r="D3" s="368">
        <v>18000</v>
      </c>
      <c r="E3" s="369" t="s">
        <v>563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564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565</v>
      </c>
      <c r="N3" s="373">
        <f>'Combined Retirement'!R1</f>
        <v>110123.78879999998</v>
      </c>
      <c r="Q3" s="25"/>
      <c r="R3" s="25"/>
      <c r="S3" s="25"/>
    </row>
    <row r="4" spans="1:19" x14ac:dyDescent="0.25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x14ac:dyDescent="0.25">
      <c r="A5" s="349"/>
      <c r="B5" s="375" t="s">
        <v>566</v>
      </c>
      <c r="C5" s="375" t="s">
        <v>567</v>
      </c>
      <c r="D5" s="375" t="s">
        <v>568</v>
      </c>
      <c r="E5" s="350" t="s">
        <v>569</v>
      </c>
      <c r="F5" s="376" t="s">
        <v>570</v>
      </c>
      <c r="G5" s="377" t="s">
        <v>571</v>
      </c>
      <c r="H5" s="23"/>
      <c r="I5" s="23"/>
      <c r="J5" s="23"/>
      <c r="K5" s="23"/>
      <c r="L5" s="23"/>
      <c r="M5" s="378" t="s">
        <v>572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x14ac:dyDescent="0.25">
      <c r="A6" s="355" t="s">
        <v>573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28.416666666666668</v>
      </c>
      <c r="F6" s="384">
        <f ca="1">'Isaac 401k'!D4</f>
        <v>61637</v>
      </c>
      <c r="G6" s="385">
        <f ca="1">(F6-B9)/365.25</f>
        <v>86.874743326488712</v>
      </c>
      <c r="H6" s="23"/>
      <c r="I6" s="23"/>
      <c r="J6" s="566" t="s">
        <v>574</v>
      </c>
      <c r="K6" s="549"/>
      <c r="L6" s="23"/>
      <c r="M6" s="386" t="s">
        <v>575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x14ac:dyDescent="0.25">
      <c r="A7" s="365" t="s">
        <v>576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34.916666666666664</v>
      </c>
      <c r="F7" s="392">
        <f ca="1">'Lorri 401b'!D4</f>
        <v>64010</v>
      </c>
      <c r="G7" s="393">
        <f ca="1">(F7-C9)/365.25</f>
        <v>88.761122518822731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577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x14ac:dyDescent="0.25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x14ac:dyDescent="0.25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x14ac:dyDescent="0.25">
      <c r="A10" s="37" t="s">
        <v>268</v>
      </c>
      <c r="B10" s="11" t="s">
        <v>578</v>
      </c>
      <c r="C10" s="11" t="s">
        <v>579</v>
      </c>
      <c r="E10" s="25" t="s">
        <v>547</v>
      </c>
      <c r="F10" s="25" t="s">
        <v>559</v>
      </c>
      <c r="G10" s="25" t="s">
        <v>564</v>
      </c>
      <c r="H10" s="25" t="s">
        <v>580</v>
      </c>
      <c r="I10" s="25" t="s">
        <v>581</v>
      </c>
      <c r="J10" s="25" t="s">
        <v>582</v>
      </c>
      <c r="K10" s="25" t="s">
        <v>583</v>
      </c>
      <c r="L10" s="25"/>
      <c r="N10" s="25" t="s">
        <v>584</v>
      </c>
      <c r="O10" s="25" t="s">
        <v>585</v>
      </c>
      <c r="P10" s="25" t="s">
        <v>586</v>
      </c>
      <c r="Q10" s="25" t="s">
        <v>587</v>
      </c>
      <c r="R10" s="25" t="s">
        <v>588</v>
      </c>
      <c r="S10" s="25" t="s">
        <v>589</v>
      </c>
    </row>
    <row r="11" spans="1:19" x14ac:dyDescent="0.25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2966069.398688287</v>
      </c>
      <c r="R11" s="25">
        <f t="array" aca="1" ref="R11" ca="1">INDEX('Lorri 401b'!L:L,MATCH('Retirement Calculator'!A11,'Lorri 401b'!N:N,0),0)</f>
        <v>3084024.5202491092</v>
      </c>
      <c r="S11" s="25">
        <f t="shared" ref="S11:S265" ca="1" si="7">SUM(Q11:R11)</f>
        <v>6050093.9189373963</v>
      </c>
    </row>
    <row r="12" spans="1:19" x14ac:dyDescent="0.25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2945042.5590499043</v>
      </c>
      <c r="R12" s="25">
        <f t="array" aca="1" ref="R12" ca="1">INDEX('Lorri 401b'!L:L,MATCH('Retirement Calculator'!A12,'Lorri 401b'!N:N,0),0)</f>
        <v>3096874.6224168139</v>
      </c>
      <c r="S12" s="25">
        <f t="shared" ca="1" si="7"/>
        <v>6041917.1814667182</v>
      </c>
    </row>
    <row r="13" spans="1:19" x14ac:dyDescent="0.25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2923928.1075796951</v>
      </c>
      <c r="R13" s="25">
        <f t="array" aca="1" ref="R13" ca="1">INDEX('Lorri 401b'!L:L,MATCH('Retirement Calculator'!A13,'Lorri 401b'!N:N,0),0)</f>
        <v>3109778.2666768841</v>
      </c>
      <c r="S13" s="25">
        <f t="shared" ca="1" si="7"/>
        <v>6033706.3742565792</v>
      </c>
    </row>
    <row r="14" spans="1:19" x14ac:dyDescent="0.25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2902725.6792283598</v>
      </c>
      <c r="R14" s="25">
        <f t="array" aca="1" ref="R14" ca="1">INDEX('Lorri 401b'!L:L,MATCH('Retirement Calculator'!A14,'Lorri 401b'!N:N,0),0)</f>
        <v>3122735.6761213713</v>
      </c>
      <c r="S14" s="25">
        <f t="shared" ca="1" si="7"/>
        <v>6025461.3553497307</v>
      </c>
    </row>
    <row r="15" spans="1:19" x14ac:dyDescent="0.25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2881434.907425561</v>
      </c>
      <c r="R15" s="25">
        <f t="array" aca="1" ref="R15" ca="1">INDEX('Lorri 401b'!L:L,MATCH('Retirement Calculator'!A15,'Lorri 401b'!N:N,0),0)</f>
        <v>3135747.0747718769</v>
      </c>
      <c r="S15" s="25">
        <f t="shared" ca="1" si="7"/>
        <v>6017181.9821974374</v>
      </c>
    </row>
    <row r="16" spans="1:19" x14ac:dyDescent="0.25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2860055.4240735839</v>
      </c>
      <c r="R16" s="25">
        <f t="array" aca="1" ref="R16" ca="1">INDEX('Lorri 401b'!L:L,MATCH('Retirement Calculator'!A16,'Lorri 401b'!N:N,0),0)</f>
        <v>3148812.6875834265</v>
      </c>
      <c r="S16" s="25">
        <f t="shared" ca="1" si="7"/>
        <v>6008868.1116570104</v>
      </c>
    </row>
    <row r="17" spans="1:19" x14ac:dyDescent="0.25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2838586.8595409733</v>
      </c>
      <c r="R17" s="25">
        <f t="array" aca="1" ref="R17" ca="1">INDEX('Lorri 401b'!L:L,MATCH('Retirement Calculator'!A17,'Lorri 401b'!N:N,0),0)</f>
        <v>3161932.7404483575</v>
      </c>
      <c r="S17" s="25">
        <f t="shared" ca="1" si="7"/>
        <v>6000519.5999893304</v>
      </c>
    </row>
    <row r="18" spans="1:19" x14ac:dyDescent="0.25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2817028.8426561435</v>
      </c>
      <c r="R18" s="25">
        <f t="array" aca="1" ref="R18" ca="1">INDEX('Lorri 401b'!L:L,MATCH('Retirement Calculator'!A18,'Lorri 401b'!N:N,0),0)</f>
        <v>3175107.4602002255</v>
      </c>
      <c r="S18" s="25">
        <f t="shared" ca="1" si="7"/>
        <v>5992136.3028563689</v>
      </c>
    </row>
    <row r="19" spans="1:19" x14ac:dyDescent="0.25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2795381.0007009604</v>
      </c>
      <c r="R19" s="25">
        <f t="array" aca="1" ref="R19" ca="1">INDEX('Lorri 401b'!L:L,MATCH('Retirement Calculator'!A19,'Lorri 401b'!N:N,0),0)</f>
        <v>3188337.0746177263</v>
      </c>
      <c r="S19" s="25">
        <f t="shared" ca="1" si="7"/>
        <v>5983718.0753186867</v>
      </c>
    </row>
    <row r="20" spans="1:19" x14ac:dyDescent="0.25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2773642.9594042972</v>
      </c>
      <c r="R20" s="25">
        <f t="array" aca="1" ref="R20" ca="1">INDEX('Lorri 401b'!L:L,MATCH('Retirement Calculator'!A20,'Lorri 401b'!N:N,0),0)</f>
        <v>3201621.8124286337</v>
      </c>
      <c r="S20" s="25">
        <f t="shared" ca="1" si="7"/>
        <v>5975264.7718329309</v>
      </c>
    </row>
    <row r="21" spans="1:19" ht="15.75" customHeight="1" x14ac:dyDescent="0.25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2751814.3429355645</v>
      </c>
      <c r="R21" s="25">
        <f t="array" aca="1" ref="R21" ca="1">INDEX('Lorri 401b'!L:L,MATCH('Retirement Calculator'!A21,'Lorri 401b'!N:N,0),0)</f>
        <v>3214961.9033137532</v>
      </c>
      <c r="S21" s="25">
        <f t="shared" ca="1" si="7"/>
        <v>5966776.2462493181</v>
      </c>
    </row>
    <row r="22" spans="1:19" ht="15.75" customHeight="1" x14ac:dyDescent="0.25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2729894.7738982122</v>
      </c>
      <c r="R22" s="25">
        <f t="array" aca="1" ref="R22" ca="1">INDEX('Lorri 401b'!L:L,MATCH('Retirement Calculator'!A22,'Lorri 401b'!N:N,0),0)</f>
        <v>3228357.5779108941</v>
      </c>
      <c r="S22" s="25">
        <f t="shared" ca="1" si="7"/>
        <v>5958252.3518091068</v>
      </c>
    </row>
    <row r="23" spans="1:19" ht="15.75" customHeight="1" x14ac:dyDescent="0.25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2707883.8733232045</v>
      </c>
      <c r="R23" s="25">
        <f t="array" aca="1" ref="R23" ca="1">INDEX('Lorri 401b'!L:L,MATCH('Retirement Calculator'!A23,'Lorri 401b'!N:N,0),0)</f>
        <v>3241809.0678188563</v>
      </c>
      <c r="S23" s="25">
        <f t="shared" ca="1" si="7"/>
        <v>5949692.9411420608</v>
      </c>
    </row>
    <row r="24" spans="1:19" ht="15.75" customHeight="1" x14ac:dyDescent="0.25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2685781.2606624672</v>
      </c>
      <c r="R24" s="25">
        <f t="array" aca="1" ref="R24" ca="1">INDEX('Lorri 401b'!L:L,MATCH('Retirement Calculator'!A24,'Lorri 401b'!N:N,0),0)</f>
        <v>3255316.6056014351</v>
      </c>
      <c r="S24" s="25">
        <f t="shared" ca="1" si="7"/>
        <v>5941097.8662639018</v>
      </c>
    </row>
    <row r="25" spans="1:19" ht="15.75" customHeight="1" x14ac:dyDescent="0.25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2663586.5537823103</v>
      </c>
      <c r="R25" s="25">
        <f t="array" aca="1" ref="R25" ca="1">INDEX('Lorri 401b'!L:L,MATCH('Retirement Calculator'!A25,'Lorri 401b'!N:N,0),0)</f>
        <v>3268880.4247914408</v>
      </c>
      <c r="S25" s="25">
        <f t="shared" ca="1" si="7"/>
        <v>5932466.9785737507</v>
      </c>
    </row>
    <row r="26" spans="1:19" ht="15.75" customHeight="1" x14ac:dyDescent="0.25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2641299.3689568196</v>
      </c>
      <c r="R26" s="25">
        <f t="array" aca="1" ref="R26" ca="1">INDEX('Lorri 401b'!L:L,MATCH('Retirement Calculator'!A26,'Lorri 401b'!N:N,0),0)</f>
        <v>3282500.7598947384</v>
      </c>
      <c r="S26" s="25">
        <f t="shared" ca="1" si="7"/>
        <v>5923800.1288515581</v>
      </c>
    </row>
    <row r="27" spans="1:19" ht="15.75" customHeight="1" x14ac:dyDescent="0.25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2618919.3208612227</v>
      </c>
      <c r="R27" s="25">
        <f t="array" aca="1" ref="R27" ca="1">INDEX('Lorri 401b'!L:L,MATCH('Retirement Calculator'!A27,'Lorri 401b'!N:N,0),0)</f>
        <v>3296177.8463943</v>
      </c>
      <c r="S27" s="25">
        <f t="shared" ca="1" si="7"/>
        <v>5915097.1672555227</v>
      </c>
    </row>
    <row r="28" spans="1:19" ht="15.75" customHeight="1" x14ac:dyDescent="0.25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2596446.0225652275</v>
      </c>
      <c r="R28" s="25">
        <f t="array" aca="1" ref="R28" ca="1">INDEX('Lorri 401b'!L:L,MATCH('Retirement Calculator'!A28,'Lorri 401b'!N:N,0),0)</f>
        <v>3309911.9207542762</v>
      </c>
      <c r="S28" s="25">
        <f t="shared" ca="1" si="7"/>
        <v>5906357.9433195032</v>
      </c>
    </row>
    <row r="29" spans="1:19" ht="15.75" customHeight="1" x14ac:dyDescent="0.25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2573879.0855263323</v>
      </c>
      <c r="R29" s="25">
        <f t="array" aca="1" ref="R29" ca="1">INDEX('Lorri 401b'!L:L,MATCH('Retirement Calculator'!A29,'Lorri 401b'!N:N,0),0)</f>
        <v>3323703.2204240859</v>
      </c>
      <c r="S29" s="25">
        <f t="shared" ca="1" si="7"/>
        <v>5897582.3059504181</v>
      </c>
    </row>
    <row r="30" spans="1:19" ht="15.75" customHeight="1" x14ac:dyDescent="0.25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2551218.119583108</v>
      </c>
      <c r="R30" s="25">
        <f t="array" aca="1" ref="R30" ca="1">INDEX('Lorri 401b'!L:L,MATCH('Retirement Calculator'!A30,'Lorri 401b'!N:N,0),0)</f>
        <v>3337551.9838425196</v>
      </c>
      <c r="S30" s="25">
        <f t="shared" ca="1" si="7"/>
        <v>5888770.1034256276</v>
      </c>
    </row>
    <row r="31" spans="1:19" ht="15.75" customHeight="1" x14ac:dyDescent="0.25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2528462.7329484536</v>
      </c>
      <c r="R31" s="25">
        <f t="array" aca="1" ref="R31" ca="1">INDEX('Lorri 401b'!L:L,MATCH('Retirement Calculator'!A31,'Lorri 401b'!N:N,0),0)</f>
        <v>3351458.4504418634</v>
      </c>
      <c r="S31" s="25">
        <f t="shared" ca="1" si="7"/>
        <v>5879921.1833903175</v>
      </c>
    </row>
    <row r="32" spans="1:19" ht="15.75" customHeight="1" x14ac:dyDescent="0.25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2505612.5322028217</v>
      </c>
      <c r="R32" s="25">
        <f t="array" aca="1" ref="R32" ca="1">INDEX('Lorri 401b'!L:L,MATCH('Retirement Calculator'!A32,'Lorri 401b'!N:N,0),0)</f>
        <v>3365422.8606520379</v>
      </c>
      <c r="S32" s="25">
        <f t="shared" ca="1" si="7"/>
        <v>5871035.3928548601</v>
      </c>
    </row>
    <row r="33" spans="1:19" ht="15.75" customHeight="1" x14ac:dyDescent="0.25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2482667.1222874164</v>
      </c>
      <c r="R33" s="25">
        <f t="array" aca="1" ref="R33" ca="1">INDEX('Lorri 401b'!L:L,MATCH('Retirement Calculator'!A33,'Lorri 401b'!N:N,0),0)</f>
        <v>3379445.4559047548</v>
      </c>
      <c r="S33" s="25">
        <f t="shared" ca="1" si="7"/>
        <v>5862112.5781921707</v>
      </c>
    </row>
    <row r="34" spans="1:19" ht="15.75" customHeight="1" x14ac:dyDescent="0.25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2459626.1064973637</v>
      </c>
      <c r="R34" s="25">
        <f t="array" aca="1" ref="R34" ca="1">INDEX('Lorri 401b'!L:L,MATCH('Retirement Calculator'!A34,'Lorri 401b'!N:N,0),0)</f>
        <v>3393526.4786376911</v>
      </c>
      <c r="S34" s="25">
        <f t="shared" ca="1" si="7"/>
        <v>5853152.5851350548</v>
      </c>
    </row>
    <row r="35" spans="1:19" ht="15.75" customHeight="1" x14ac:dyDescent="0.25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2436489.0864748522</v>
      </c>
      <c r="R35" s="25">
        <f t="array" aca="1" ref="R35" ca="1">INDEX('Lorri 401b'!L:L,MATCH('Retirement Calculator'!A35,'Lorri 401b'!N:N,0),0)</f>
        <v>3407666.1722986815</v>
      </c>
      <c r="S35" s="25">
        <f t="shared" ca="1" si="7"/>
        <v>5844155.2587735336</v>
      </c>
    </row>
    <row r="36" spans="1:19" ht="15.75" customHeight="1" x14ac:dyDescent="0.25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2413255.662202247</v>
      </c>
      <c r="R36" s="25">
        <f t="array" aca="1" ref="R36" ca="1">INDEX('Lorri 401b'!L:L,MATCH('Retirement Calculator'!A36,'Lorri 401b'!N:N,0),0)</f>
        <v>3421864.7813499258</v>
      </c>
      <c r="S36" s="25">
        <f t="shared" ca="1" si="7"/>
        <v>5835120.4435521727</v>
      </c>
    </row>
    <row r="37" spans="1:19" ht="15.75" customHeight="1" x14ac:dyDescent="0.25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2389925.4319951725</v>
      </c>
      <c r="R37" s="25">
        <f t="array" aca="1" ref="R37" ca="1">INDEX('Lorri 401b'!L:L,MATCH('Retirement Calculator'!A37,'Lorri 401b'!N:N,0),0)</f>
        <v>3436122.5512722172</v>
      </c>
      <c r="S37" s="25">
        <f t="shared" ca="1" si="7"/>
        <v>5826047.9832673892</v>
      </c>
    </row>
    <row r="38" spans="1:19" ht="15.75" customHeight="1" x14ac:dyDescent="0.25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2366497.9924955685</v>
      </c>
      <c r="R38" s="25">
        <f t="array" aca="1" ref="R38" ca="1">INDEX('Lorri 401b'!L:L,MATCH('Retirement Calculator'!A38,'Lorri 401b'!N:N,0),0)</f>
        <v>3450439.7285691849</v>
      </c>
      <c r="S38" s="25">
        <f t="shared" ca="1" si="7"/>
        <v>5816937.7210647538</v>
      </c>
    </row>
    <row r="39" spans="1:19" ht="15.75" customHeight="1" x14ac:dyDescent="0.25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2342972.9386647162</v>
      </c>
      <c r="R39" s="25">
        <f t="array" aca="1" ref="R39" ca="1">INDEX('Lorri 401b'!L:L,MATCH('Retirement Calculator'!A39,'Lorri 401b'!N:N,0),0)</f>
        <v>3464816.5607715566</v>
      </c>
      <c r="S39" s="25">
        <f t="shared" ca="1" si="7"/>
        <v>5807789.4994362723</v>
      </c>
    </row>
    <row r="40" spans="1:19" ht="15.75" customHeight="1" x14ac:dyDescent="0.25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2319349.8637762354</v>
      </c>
      <c r="R40" s="25">
        <f t="array" aca="1" ref="R40" ca="1">INDEX('Lorri 401b'!L:L,MATCH('Retirement Calculator'!A40,'Lorri 401b'!N:N,0),0)</f>
        <v>3479253.2964414381</v>
      </c>
      <c r="S40" s="25">
        <f t="shared" ca="1" si="7"/>
        <v>5798603.1602176735</v>
      </c>
    </row>
    <row r="41" spans="1:19" ht="15.75" customHeight="1" x14ac:dyDescent="0.25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2295628.3594090524</v>
      </c>
      <c r="R41" s="25">
        <f t="array" aca="1" ref="R41" ca="1">INDEX('Lorri 401b'!L:L,MATCH('Retirement Calculator'!A41,'Lorri 401b'!N:N,0),0)</f>
        <v>3493750.1851766109</v>
      </c>
      <c r="S41" s="25">
        <f t="shared" ca="1" si="7"/>
        <v>5789378.5445856638</v>
      </c>
    </row>
    <row r="42" spans="1:19" ht="15.75" customHeight="1" x14ac:dyDescent="0.25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2271808.0154403397</v>
      </c>
      <c r="R42" s="25">
        <f t="array" aca="1" ref="R42" ca="1">INDEX('Lorri 401b'!L:L,MATCH('Retirement Calculator'!A42,'Lorri 401b'!N:N,0),0)</f>
        <v>3508307.477614847</v>
      </c>
      <c r="S42" s="25">
        <f t="shared" ca="1" si="7"/>
        <v>5780115.4930551872</v>
      </c>
    </row>
    <row r="43" spans="1:19" ht="15.75" customHeight="1" x14ac:dyDescent="0.25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2247888.420038424</v>
      </c>
      <c r="R43" s="25">
        <f t="array" aca="1" ref="R43" ca="1">INDEX('Lorri 401b'!L:L,MATCH('Retirement Calculator'!A43,'Lorri 401b'!N:N,0),0)</f>
        <v>3522925.425438242</v>
      </c>
      <c r="S43" s="25">
        <f t="shared" ca="1" si="7"/>
        <v>5770813.8454766665</v>
      </c>
    </row>
    <row r="44" spans="1:19" ht="15.75" customHeight="1" x14ac:dyDescent="0.25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2223869.1596556669</v>
      </c>
      <c r="R44" s="25">
        <f t="array" aca="1" ref="R44" ca="1">INDEX('Lorri 401b'!L:L,MATCH('Retirement Calculator'!A44,'Lorri 401b'!N:N,0),0)</f>
        <v>3537604.2813775679</v>
      </c>
      <c r="S44" s="25">
        <f t="shared" ca="1" si="7"/>
        <v>5761473.4410332348</v>
      </c>
    </row>
    <row r="45" spans="1:19" ht="15.75" customHeight="1" x14ac:dyDescent="0.25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2199749.8190213148</v>
      </c>
      <c r="R45" s="25">
        <f t="array" aca="1" ref="R45" ca="1">INDEX('Lorri 401b'!L:L,MATCH('Retirement Calculator'!A45,'Lorri 401b'!N:N,0),0)</f>
        <v>3552344.2992166411</v>
      </c>
      <c r="S45" s="25">
        <f t="shared" ca="1" si="7"/>
        <v>5752094.1182379555</v>
      </c>
    </row>
    <row r="46" spans="1:19" ht="15.75" customHeight="1" x14ac:dyDescent="0.25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2175529.9811343197</v>
      </c>
      <c r="R46" s="25">
        <f t="array" aca="1" ref="R46" ca="1">INDEX('Lorri 401b'!L:L,MATCH('Retirement Calculator'!A46,'Lorri 401b'!N:N,0),0)</f>
        <v>3567145.7337967106</v>
      </c>
      <c r="S46" s="25">
        <f t="shared" ca="1" si="7"/>
        <v>5742675.7149310298</v>
      </c>
    </row>
    <row r="47" spans="1:19" ht="15.75" customHeight="1" x14ac:dyDescent="0.25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2151209.227256129</v>
      </c>
      <c r="R47" s="25">
        <f t="array" aca="1" ref="R47" ca="1">INDEX('Lorri 401b'!L:L,MATCH('Retirement Calculator'!A47,'Lorri 401b'!N:N,0),0)</f>
        <v>3582008.8410208635</v>
      </c>
      <c r="S47" s="25">
        <f t="shared" ca="1" si="7"/>
        <v>5733218.0682769921</v>
      </c>
    </row>
    <row r="48" spans="1:19" ht="15.75" customHeight="1" x14ac:dyDescent="0.25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2126787.1369034457</v>
      </c>
      <c r="R48" s="25">
        <f t="array" aca="1" ref="R48" ca="1">INDEX('Lorri 401b'!L:L,MATCH('Retirement Calculator'!A48,'Lorri 401b'!N:N,0),0)</f>
        <v>3596933.8778584506</v>
      </c>
      <c r="S48" s="25">
        <f t="shared" ca="1" si="7"/>
        <v>5723721.0147618968</v>
      </c>
    </row>
    <row r="49" spans="1:19" ht="15.75" customHeight="1" x14ac:dyDescent="0.25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2102263.2878409592</v>
      </c>
      <c r="R49" s="25">
        <f t="array" aca="1" ref="R49" ca="1">INDEX('Lorri 401b'!L:L,MATCH('Retirement Calculator'!A49,'Lorri 401b'!N:N,0),0)</f>
        <v>3611921.1023495276</v>
      </c>
      <c r="S49" s="25">
        <f t="shared" ca="1" si="7"/>
        <v>5714184.3901904868</v>
      </c>
    </row>
    <row r="50" spans="1:19" ht="15.75" customHeight="1" x14ac:dyDescent="0.25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2077637.2560740458</v>
      </c>
      <c r="R50" s="25">
        <f t="array" aca="1" ref="R50" ca="1">INDEX('Lorri 401b'!L:L,MATCH('Retirement Calculator'!A50,'Lorri 401b'!N:N,0),0)</f>
        <v>3626970.7736093174</v>
      </c>
      <c r="S50" s="25">
        <f t="shared" ca="1" si="7"/>
        <v>5704608.0296833627</v>
      </c>
    </row>
    <row r="51" spans="1:19" ht="15.75" customHeight="1" x14ac:dyDescent="0.25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2052908.6158414369</v>
      </c>
      <c r="R51" s="25">
        <f t="array" aca="1" ref="R51" ca="1">INDEX('Lorri 401b'!L:L,MATCH('Retirement Calculator'!A51,'Lorri 401b'!N:N,0),0)</f>
        <v>3642083.1518326895</v>
      </c>
      <c r="S51" s="25">
        <f t="shared" ca="1" si="7"/>
        <v>5694991.7676741267</v>
      </c>
    </row>
    <row r="52" spans="1:19" ht="15.75" customHeight="1" x14ac:dyDescent="0.25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2028076.9396078589</v>
      </c>
      <c r="R52" s="25">
        <f t="array" aca="1" ref="R52" ca="1">INDEX('Lorri 401b'!L:L,MATCH('Retirement Calculator'!A52,'Lorri 401b'!N:N,0),0)</f>
        <v>3657258.498298659</v>
      </c>
      <c r="S52" s="25">
        <f t="shared" ca="1" si="7"/>
        <v>5685335.4379065176</v>
      </c>
    </row>
    <row r="53" spans="1:19" ht="15.75" customHeight="1" x14ac:dyDescent="0.25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2003921.0313899743</v>
      </c>
      <c r="R53" s="25">
        <f t="array" aca="1" ref="R53" ca="1">INDEX('Lorri 401b'!L:L,MATCH('Retirement Calculator'!A53,'Lorri 401b'!N:N,0),0)</f>
        <v>3672497.0753749036</v>
      </c>
      <c r="S53" s="25">
        <f t="shared" ca="1" si="7"/>
        <v>5676418.1067648781</v>
      </c>
    </row>
    <row r="54" spans="1:19" ht="15.75" customHeight="1" x14ac:dyDescent="0.25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1979664.473554515</v>
      </c>
      <c r="R54" s="25">
        <f t="array" aca="1" ref="R54" ca="1">INDEX('Lorri 401b'!L:L,MATCH('Retirement Calculator'!A54,'Lorri 401b'!N:N,0),0)</f>
        <v>3687799.1465222989</v>
      </c>
      <c r="S54" s="25">
        <f t="shared" ca="1" si="7"/>
        <v>5667463.6200768137</v>
      </c>
    </row>
    <row r="55" spans="1:19" ht="15.75" customHeight="1" x14ac:dyDescent="0.25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1955306.8467280748</v>
      </c>
      <c r="R55" s="25">
        <f t="array" aca="1" ref="R55" ca="1">INDEX('Lorri 401b'!L:L,MATCH('Retirement Calculator'!A55,'Lorri 401b'!N:N,0),0)</f>
        <v>3703164.9762994749</v>
      </c>
      <c r="S55" s="25">
        <f t="shared" ca="1" si="7"/>
        <v>5658471.8230275493</v>
      </c>
    </row>
    <row r="56" spans="1:19" ht="15.75" customHeight="1" x14ac:dyDescent="0.25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1930847.7297898578</v>
      </c>
      <c r="R56" s="25">
        <f t="array" aca="1" ref="R56" ca="1">INDEX('Lorri 401b'!L:L,MATCH('Retirement Calculator'!A56,'Lorri 401b'!N:N,0),0)</f>
        <v>3718594.8303673896</v>
      </c>
      <c r="S56" s="25">
        <f t="shared" ca="1" si="7"/>
        <v>5649442.5601572469</v>
      </c>
    </row>
    <row r="57" spans="1:19" ht="15.75" customHeight="1" x14ac:dyDescent="0.25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1906286.6998643982</v>
      </c>
      <c r="R57" s="25">
        <f t="array" aca="1" ref="R57" ca="1">INDEX('Lorri 401b'!L:L,MATCH('Retirement Calculator'!A57,'Lorri 401b'!N:N,0),0)</f>
        <v>3734088.9754939205</v>
      </c>
      <c r="S57" s="25">
        <f t="shared" ca="1" si="7"/>
        <v>5640375.6753583187</v>
      </c>
    </row>
    <row r="58" spans="1:19" ht="15.75" customHeight="1" x14ac:dyDescent="0.25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1881623.3323142491</v>
      </c>
      <c r="R58" s="25">
        <f t="array" aca="1" ref="R58" ca="1">INDEX('Lorri 401b'!L:L,MATCH('Retirement Calculator'!A58,'Lorri 401b'!N:N,0),0)</f>
        <v>3749647.6795584783</v>
      </c>
      <c r="S58" s="25">
        <f t="shared" ca="1" si="7"/>
        <v>5631271.0118727274</v>
      </c>
    </row>
    <row r="59" spans="1:19" ht="15.75" customHeight="1" x14ac:dyDescent="0.25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1856857.2007326412</v>
      </c>
      <c r="R59" s="25">
        <f t="array" aca="1" ref="R59" ca="1">INDEX('Lorri 401b'!L:L,MATCH('Retirement Calculator'!A59,'Lorri 401b'!N:N,0),0)</f>
        <v>3765271.2115566386</v>
      </c>
      <c r="S59" s="25">
        <f t="shared" ca="1" si="7"/>
        <v>5622128.4122892795</v>
      </c>
    </row>
    <row r="60" spans="1:19" ht="15.75" customHeight="1" x14ac:dyDescent="0.25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1831987.8769361097</v>
      </c>
      <c r="R60" s="25">
        <f t="array" aca="1" ref="R60" ca="1">INDEX('Lorri 401b'!L:L,MATCH('Retirement Calculator'!A60,'Lorri 401b'!N:N,0),0)</f>
        <v>3780959.8416047911</v>
      </c>
      <c r="S60" s="25">
        <f t="shared" ca="1" si="7"/>
        <v>5612947.7185409013</v>
      </c>
    </row>
    <row r="61" spans="1:19" ht="15.75" customHeight="1" x14ac:dyDescent="0.25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1807014.9309570929</v>
      </c>
      <c r="R61" s="25">
        <f t="array" aca="1" ref="R61" ca="1">INDEX('Lorri 401b'!L:L,MATCH('Retirement Calculator'!A61,'Lorri 401b'!N:N,0),0)</f>
        <v>3796713.8409448112</v>
      </c>
      <c r="S61" s="25">
        <f t="shared" ca="1" si="7"/>
        <v>5603728.7719019037</v>
      </c>
    </row>
    <row r="62" spans="1:19" ht="15.75" customHeight="1" x14ac:dyDescent="0.25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1781937.9310364968</v>
      </c>
      <c r="R62" s="25">
        <f t="array" aca="1" ref="R62" ca="1">INDEX('Lorri 401b'!L:L,MATCH('Retirement Calculator'!A62,'Lorri 401b'!N:N,0),0)</f>
        <v>3812533.4819487478</v>
      </c>
      <c r="S62" s="25">
        <f t="shared" ca="1" si="7"/>
        <v>5594471.4129852448</v>
      </c>
    </row>
    <row r="63" spans="1:19" ht="15.75" customHeight="1" x14ac:dyDescent="0.25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1756756.4436162314</v>
      </c>
      <c r="R63" s="25">
        <f t="array" aca="1" ref="R63" ca="1">INDEX('Lorri 401b'!L:L,MATCH('Retirement Calculator'!A63,'Lorri 401b'!N:N,0),0)</f>
        <v>3828419.0381235341</v>
      </c>
      <c r="S63" s="25">
        <f t="shared" ca="1" si="7"/>
        <v>5585175.481739765</v>
      </c>
    </row>
    <row r="64" spans="1:19" ht="15.75" customHeight="1" x14ac:dyDescent="0.25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1731470.033331715</v>
      </c>
      <c r="R64" s="25">
        <f t="array" aca="1" ref="R64" ca="1">INDEX('Lorri 401b'!L:L,MATCH('Retirement Calculator'!A64,'Lorri 401b'!N:N,0),0)</f>
        <v>3844370.7841157154</v>
      </c>
      <c r="S64" s="25">
        <f t="shared" ca="1" si="7"/>
        <v>5575840.8174474305</v>
      </c>
    </row>
    <row r="65" spans="1:19" ht="15.75" customHeight="1" x14ac:dyDescent="0.25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1706078.2630043465</v>
      </c>
      <c r="R65" s="25">
        <f t="array" aca="1" ref="R65" ca="1">INDEX('Lorri 401b'!L:L,MATCH('Retirement Calculator'!A65,'Lorri 401b'!N:N,0),0)</f>
        <v>3860388.9957161974</v>
      </c>
      <c r="S65" s="25">
        <f t="shared" ca="1" si="7"/>
        <v>5566467.2587205442</v>
      </c>
    </row>
    <row r="66" spans="1:19" ht="15.75" customHeight="1" x14ac:dyDescent="0.25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1680580.6936339473</v>
      </c>
      <c r="R66" s="25">
        <f t="array" aca="1" ref="R66" ca="1">INDEX('Lorri 401b'!L:L,MATCH('Retirement Calculator'!A66,'Lorri 401b'!N:N,0),0)</f>
        <v>3876473.9498650148</v>
      </c>
      <c r="S66" s="25">
        <f t="shared" ca="1" si="7"/>
        <v>5557054.6434989618</v>
      </c>
    </row>
    <row r="67" spans="1:19" ht="15.75" customHeight="1" x14ac:dyDescent="0.25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1654976.8843911714</v>
      </c>
      <c r="R67" s="25">
        <f t="array" aca="1" ref="R67" ca="1">INDEX('Lorri 401b'!L:L,MATCH('Retirement Calculator'!A67,'Lorri 401b'!N:N,0),0)</f>
        <v>3892625.9246561192</v>
      </c>
      <c r="S67" s="25">
        <f t="shared" ca="1" si="7"/>
        <v>5547602.8090472911</v>
      </c>
    </row>
    <row r="68" spans="1:19" ht="15.75" customHeight="1" x14ac:dyDescent="0.25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1629266.392609884</v>
      </c>
      <c r="R68" s="25">
        <f t="array" aca="1" ref="R68" ca="1">INDEX('Lorri 401b'!L:L,MATCH('Retirement Calculator'!A68,'Lorri 401b'!N:N,0),0)</f>
        <v>3908845.1993421866</v>
      </c>
      <c r="S68" s="25">
        <f t="shared" ca="1" si="7"/>
        <v>5538111.5919520706</v>
      </c>
    </row>
    <row r="69" spans="1:19" ht="15.75" customHeight="1" x14ac:dyDescent="0.25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1603448.773779508</v>
      </c>
      <c r="R69" s="25">
        <f t="array" aca="1" ref="R69" ca="1">INDEX('Lorri 401b'!L:L,MATCH('Retirement Calculator'!A69,'Lorri 401b'!N:N,0),0)</f>
        <v>3925132.0543394457</v>
      </c>
      <c r="S69" s="25">
        <f t="shared" ca="1" si="7"/>
        <v>5528580.8281189539</v>
      </c>
    </row>
    <row r="70" spans="1:19" ht="15.75" customHeight="1" x14ac:dyDescent="0.25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1577523.5815373384</v>
      </c>
      <c r="R70" s="25">
        <f t="array" aca="1" ref="R70" ca="1">INDEX('Lorri 401b'!L:L,MATCH('Retirement Calculator'!A70,'Lorri 401b'!N:N,0),0)</f>
        <v>3941486.7712325267</v>
      </c>
      <c r="S70" s="25">
        <f t="shared" ca="1" si="7"/>
        <v>5519010.3527698647</v>
      </c>
    </row>
    <row r="71" spans="1:19" ht="15.75" customHeight="1" x14ac:dyDescent="0.25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1551490.3676608268</v>
      </c>
      <c r="R71" s="25">
        <f t="array" aca="1" ref="R71" ca="1">INDEX('Lorri 401b'!L:L,MATCH('Retirement Calculator'!A71,'Lorri 401b'!N:N,0),0)</f>
        <v>3957909.6327793291</v>
      </c>
      <c r="S71" s="25">
        <f t="shared" ca="1" si="7"/>
        <v>5509400.0004401561</v>
      </c>
    </row>
    <row r="72" spans="1:19" ht="15.75" customHeight="1" x14ac:dyDescent="0.25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1525348.6820598296</v>
      </c>
      <c r="R72" s="25">
        <f t="array" aca="1" ref="R72" ca="1">INDEX('Lorri 401b'!L:L,MATCH('Retirement Calculator'!A72,'Lorri 401b'!N:N,0),0)</f>
        <v>3974400.9229159094</v>
      </c>
      <c r="S72" s="25">
        <f t="shared" ca="1" si="7"/>
        <v>5499749.6049757395</v>
      </c>
    </row>
    <row r="73" spans="1:19" ht="15.75" customHeight="1" x14ac:dyDescent="0.25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1499098.0727688281</v>
      </c>
      <c r="R73" s="25">
        <f t="array" aca="1" ref="R73" ca="1">INDEX('Lorri 401b'!L:L,MATCH('Retirement Calculator'!A73,'Lorri 401b'!N:N,0),0)</f>
        <v>3990960.9267613925</v>
      </c>
      <c r="S73" s="25">
        <f t="shared" ca="1" si="7"/>
        <v>5490058.9995302204</v>
      </c>
    </row>
    <row r="74" spans="1:19" ht="15.75" customHeight="1" x14ac:dyDescent="0.25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1472738.0859391142</v>
      </c>
      <c r="R74" s="25">
        <f t="array" aca="1" ref="R74" ca="1">INDEX('Lorri 401b'!L:L,MATCH('Retirement Calculator'!A74,'Lorri 401b'!N:N,0),0)</f>
        <v>4007589.9306228985</v>
      </c>
      <c r="S74" s="25">
        <f t="shared" ca="1" si="7"/>
        <v>5480328.016562013</v>
      </c>
    </row>
    <row r="75" spans="1:19" ht="15.75" customHeight="1" x14ac:dyDescent="0.25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1446268.2658309431</v>
      </c>
      <c r="R75" s="25">
        <f t="array" aca="1" ref="R75" ca="1">INDEX('Lorri 401b'!L:L,MATCH('Retirement Calculator'!A75,'Lorri 401b'!N:N,0),0)</f>
        <v>4024288.2220004941</v>
      </c>
      <c r="S75" s="25">
        <f t="shared" ca="1" si="7"/>
        <v>5470556.487831437</v>
      </c>
    </row>
    <row r="76" spans="1:19" ht="15.75" customHeight="1" x14ac:dyDescent="0.25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1419688.1548056547</v>
      </c>
      <c r="R76" s="25">
        <f t="array" aca="1" ref="R76" ca="1">INDEX('Lorri 401b'!L:L,MATCH('Retirement Calculator'!A76,'Lorri 401b'!N:N,0),0)</f>
        <v>4041056.089592163</v>
      </c>
      <c r="S76" s="25">
        <f t="shared" ca="1" si="7"/>
        <v>5460744.2443978172</v>
      </c>
    </row>
    <row r="77" spans="1:19" ht="15.75" customHeight="1" x14ac:dyDescent="0.25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1392997.2933177608</v>
      </c>
      <c r="R77" s="25">
        <f t="array" aca="1" ref="R77" ca="1">INDEX('Lorri 401b'!L:L,MATCH('Retirement Calculator'!A77,'Lorri 401b'!N:N,0),0)</f>
        <v>4057893.823298797</v>
      </c>
      <c r="S77" s="25">
        <f t="shared" ca="1" si="7"/>
        <v>5450891.1166165583</v>
      </c>
    </row>
    <row r="78" spans="1:19" ht="15.75" customHeight="1" x14ac:dyDescent="0.25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1389691.920504557</v>
      </c>
      <c r="R78" s="25">
        <f t="array" aca="1" ref="R78" ca="1">INDEX('Lorri 401b'!L:L,MATCH('Retirement Calculator'!A78,'Lorri 401b'!N:N,0),0)</f>
        <v>4051305.0136316521</v>
      </c>
      <c r="S78" s="25">
        <f t="shared" ca="1" si="7"/>
        <v>5440996.9341362091</v>
      </c>
    </row>
    <row r="79" spans="1:19" ht="15.75" customHeight="1" x14ac:dyDescent="0.25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1386372.7753046316</v>
      </c>
      <c r="R79" s="25">
        <f t="array" aca="1" ref="R79" ca="1">INDEX('Lorri 401b'!L:L,MATCH('Retirement Calculator'!A79,'Lorri 401b'!N:N,0),0)</f>
        <v>4044688.7505908944</v>
      </c>
      <c r="S79" s="25">
        <f t="shared" ca="1" si="7"/>
        <v>5431061.5258955257</v>
      </c>
    </row>
    <row r="80" spans="1:19" ht="15.75" customHeight="1" x14ac:dyDescent="0.25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1383039.8003330396</v>
      </c>
      <c r="R80" s="25">
        <f t="array" aca="1" ref="R80" ca="1">INDEX('Lorri 401b'!L:L,MATCH('Retirement Calculator'!A80,'Lorri 401b'!N:N,0),0)</f>
        <v>4038044.9197874665</v>
      </c>
      <c r="S80" s="25">
        <f t="shared" ca="1" si="7"/>
        <v>5421084.7201205064</v>
      </c>
    </row>
    <row r="81" spans="1:19" ht="15.75" customHeight="1" x14ac:dyDescent="0.25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1379692.9379657328</v>
      </c>
      <c r="R81" s="25">
        <f t="array" aca="1" ref="R81" ca="1">INDEX('Lorri 401b'!L:L,MATCH('Retirement Calculator'!A81,'Lorri 401b'!N:N,0),0)</f>
        <v>4031373.4063556911</v>
      </c>
      <c r="S81" s="25">
        <f t="shared" ca="1" si="7"/>
        <v>5411066.3443214241</v>
      </c>
    </row>
    <row r="82" spans="1:19" ht="15.75" customHeight="1" x14ac:dyDescent="0.25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1376332.1303385622</v>
      </c>
      <c r="R82" s="25">
        <f t="array" aca="1" ref="R82" ca="1">INDEX('Lorri 401b'!L:L,MATCH('Retirement Calculator'!A82,'Lorri 401b'!N:N,0),0)</f>
        <v>4024674.0949512837</v>
      </c>
      <c r="S82" s="25">
        <f t="shared" ca="1" si="7"/>
        <v>5401006.2252898458</v>
      </c>
    </row>
    <row r="83" spans="1:19" ht="15.75" customHeight="1" x14ac:dyDescent="0.25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1372957.3193462784</v>
      </c>
      <c r="R83" s="25">
        <f t="array" aca="1" ref="R83" ca="1">INDEX('Lorri 401b'!L:L,MATCH('Retirement Calculator'!A83,'Lorri 401b'!N:N,0),0)</f>
        <v>4017946.8697493575</v>
      </c>
      <c r="S83" s="25">
        <f t="shared" ca="1" si="7"/>
        <v>5390904.1890956359</v>
      </c>
    </row>
    <row r="84" spans="1:19" ht="15.75" customHeight="1" x14ac:dyDescent="0.25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1369568.4466415267</v>
      </c>
      <c r="R84" s="25">
        <f t="array" aca="1" ref="R84" ca="1">INDEX('Lorri 401b'!L:L,MATCH('Retirement Calculator'!A84,'Lorri 401b'!N:N,0),0)</f>
        <v>4011191.6144424235</v>
      </c>
      <c r="S84" s="25">
        <f t="shared" ca="1" si="7"/>
        <v>5380760.0610839501</v>
      </c>
    </row>
    <row r="85" spans="1:19" ht="15.75" customHeight="1" x14ac:dyDescent="0.25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1366165.4536338386</v>
      </c>
      <c r="R85" s="25">
        <f t="array" aca="1" ref="R85" ca="1">INDEX('Lorri 401b'!L:L,MATCH('Retirement Calculator'!A85,'Lorri 401b'!N:N,0),0)</f>
        <v>4004408.212238377</v>
      </c>
      <c r="S85" s="25">
        <f t="shared" ca="1" si="7"/>
        <v>5370573.6658722153</v>
      </c>
    </row>
    <row r="86" spans="1:19" ht="15.75" customHeight="1" x14ac:dyDescent="0.25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1362748.2814886183</v>
      </c>
      <c r="R86" s="25">
        <f t="array" aca="1" ref="R86" ca="1">INDEX('Lorri 401b'!L:L,MATCH('Retirement Calculator'!A86,'Lorri 401b'!N:N,0),0)</f>
        <v>3997596.5458584805</v>
      </c>
      <c r="S86" s="25">
        <f t="shared" ca="1" si="7"/>
        <v>5360344.8273470988</v>
      </c>
    </row>
    <row r="87" spans="1:19" ht="15.75" customHeight="1" x14ac:dyDescent="0.25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1359316.8711261265</v>
      </c>
      <c r="R87" s="25">
        <f t="array" aca="1" ref="R87" ca="1">INDEX('Lorri 401b'!L:L,MATCH('Retirement Calculator'!A87,'Lorri 401b'!N:N,0),0)</f>
        <v>3990756.4975353344</v>
      </c>
      <c r="S87" s="25">
        <f t="shared" ca="1" si="7"/>
        <v>5350073.3686614614</v>
      </c>
    </row>
    <row r="88" spans="1:19" ht="15.75" customHeight="1" x14ac:dyDescent="0.25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1355871.1632204575</v>
      </c>
      <c r="R88" s="25">
        <f t="array" aca="1" ref="R88" ca="1">INDEX('Lorri 401b'!L:L,MATCH('Retirement Calculator'!A88,'Lorri 401b'!N:N,0),0)</f>
        <v>3983887.949010842</v>
      </c>
      <c r="S88" s="25">
        <f t="shared" ca="1" si="7"/>
        <v>5339759.1122312993</v>
      </c>
    </row>
    <row r="89" spans="1:19" ht="15.75" customHeight="1" x14ac:dyDescent="0.25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1352411.0981985149</v>
      </c>
      <c r="R89" s="25">
        <f t="array" aca="1" ref="R89" ca="1">INDEX('Lorri 401b'!L:L,MATCH('Retirement Calculator'!A89,'Lorri 401b'!N:N,0),0)</f>
        <v>3976990.7815341642</v>
      </c>
      <c r="S89" s="25">
        <f t="shared" ca="1" si="7"/>
        <v>5329401.8797326796</v>
      </c>
    </row>
    <row r="90" spans="1:19" ht="15.75" customHeight="1" x14ac:dyDescent="0.25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1348936.6162389808</v>
      </c>
      <c r="R90" s="25">
        <f t="array" aca="1" ref="R90" ca="1">INDEX('Lorri 401b'!L:L,MATCH('Retirement Calculator'!A90,'Lorri 401b'!N:N,0),0)</f>
        <v>3970064.8758596666</v>
      </c>
      <c r="S90" s="25">
        <f t="shared" ca="1" si="7"/>
        <v>5319001.4920986472</v>
      </c>
    </row>
    <row r="91" spans="1:19" ht="15.75" customHeight="1" x14ac:dyDescent="0.25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1345447.657271282</v>
      </c>
      <c r="R91" s="25">
        <f t="array" aca="1" ref="R91" ca="1">INDEX('Lorri 401b'!L:L,MATCH('Retirement Calculator'!A91,'Lorri 401b'!N:N,0),0)</f>
        <v>3963110.1122448589</v>
      </c>
      <c r="S91" s="25">
        <f t="shared" ca="1" si="7"/>
        <v>5308557.7695161412</v>
      </c>
    </row>
    <row r="92" spans="1:19" ht="15.75" customHeight="1" x14ac:dyDescent="0.25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1341944.1609745512</v>
      </c>
      <c r="R92" s="25">
        <f t="array" aca="1" ref="R92" ca="1">INDEX('Lorri 401b'!L:L,MATCH('Retirement Calculator'!A92,'Lorri 401b'!N:N,0),0)</f>
        <v>3956126.3704483225</v>
      </c>
      <c r="S92" s="25">
        <f t="shared" ca="1" si="7"/>
        <v>5298070.531422874</v>
      </c>
    </row>
    <row r="93" spans="1:19" ht="15.75" customHeight="1" x14ac:dyDescent="0.25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1338426.0667765839</v>
      </c>
      <c r="R93" s="25">
        <f t="array" aca="1" ref="R93" ca="1">INDEX('Lorri 401b'!L:L,MATCH('Retirement Calculator'!A93,'Lorri 401b'!N:N,0),0)</f>
        <v>3949113.529727634</v>
      </c>
      <c r="S93" s="25">
        <f t="shared" ca="1" si="7"/>
        <v>5287539.5965042179</v>
      </c>
    </row>
    <row r="94" spans="1:19" ht="15.75" customHeight="1" x14ac:dyDescent="0.25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1334893.3138527919</v>
      </c>
      <c r="R94" s="25">
        <f t="array" aca="1" ref="R94" ca="1">INDEX('Lorri 401b'!L:L,MATCH('Retirement Calculator'!A94,'Lorri 401b'!N:N,0),0)</f>
        <v>3942071.4688372761</v>
      </c>
      <c r="S94" s="25">
        <f t="shared" ca="1" si="7"/>
        <v>5276964.7826900678</v>
      </c>
    </row>
    <row r="95" spans="1:19" ht="15.75" customHeight="1" x14ac:dyDescent="0.25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1331345.8411251507</v>
      </c>
      <c r="R95" s="25">
        <f t="array" aca="1" ref="R95" ca="1">INDEX('Lorri 401b'!L:L,MATCH('Retirement Calculator'!A95,'Lorri 401b'!N:N,0),0)</f>
        <v>3935000.0660265419</v>
      </c>
      <c r="S95" s="25">
        <f t="shared" ca="1" si="7"/>
        <v>5266345.9071516925</v>
      </c>
    </row>
    <row r="96" spans="1:19" ht="15.75" customHeight="1" x14ac:dyDescent="0.25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1327783.5872611443</v>
      </c>
      <c r="R96" s="25">
        <f t="array" aca="1" ref="R96" ca="1">INDEX('Lorri 401b'!L:L,MATCH('Retirement Calculator'!A96,'Lorri 401b'!N:N,0),0)</f>
        <v>3927899.1990374294</v>
      </c>
      <c r="S96" s="25">
        <f t="shared" ca="1" si="7"/>
        <v>5255682.7862985739</v>
      </c>
    </row>
    <row r="97" spans="1:19" ht="15.75" customHeight="1" x14ac:dyDescent="0.25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1324206.4906727045</v>
      </c>
      <c r="R97" s="25">
        <f t="array" aca="1" ref="R97" ca="1">INDEX('Lorri 401b'!L:L,MATCH('Retirement Calculator'!A97,'Lorri 401b'!N:N,0),0)</f>
        <v>3920768.7451025289</v>
      </c>
      <c r="S97" s="25">
        <f t="shared" ca="1" si="7"/>
        <v>5244975.2357752332</v>
      </c>
    </row>
    <row r="98" spans="1:19" ht="15.75" customHeight="1" x14ac:dyDescent="0.25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1320614.4895151462</v>
      </c>
      <c r="R98" s="25">
        <f t="array" aca="1" ref="R98" ca="1">INDEX('Lorri 401b'!L:L,MATCH('Retirement Calculator'!A98,'Lorri 401b'!N:N,0),0)</f>
        <v>3913608.5809428999</v>
      </c>
      <c r="S98" s="25">
        <f t="shared" ca="1" si="7"/>
        <v>5234223.0704580462</v>
      </c>
    </row>
    <row r="99" spans="1:19" ht="15.75" customHeight="1" x14ac:dyDescent="0.25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1317007.5216860981</v>
      </c>
      <c r="R99" s="25">
        <f t="array" aca="1" ref="R99" ca="1">INDEX('Lorri 401b'!L:L,MATCH('Retirement Calculator'!A99,'Lorri 401b'!N:N,0),0)</f>
        <v>3906418.5827659387</v>
      </c>
      <c r="S99" s="25">
        <f t="shared" ca="1" si="7"/>
        <v>5223426.1044520363</v>
      </c>
    </row>
    <row r="100" spans="1:19" ht="15.75" customHeight="1" x14ac:dyDescent="0.25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1313385.5248244291</v>
      </c>
      <c r="R100" s="25">
        <f t="array" aca="1" ref="R100" ca="1">INDEX('Lorri 401b'!L:L,MATCH('Retirement Calculator'!A100,'Lorri 401b'!N:N,0),0)</f>
        <v>3899198.6262632404</v>
      </c>
      <c r="S100" s="25">
        <f t="shared" ca="1" si="7"/>
        <v>5212584.1510876697</v>
      </c>
    </row>
    <row r="101" spans="1:19" ht="15.75" customHeight="1" x14ac:dyDescent="0.25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1309748.4363091697</v>
      </c>
      <c r="R101" s="25">
        <f t="array" aca="1" ref="R101" ca="1">INDEX('Lorri 401b'!L:L,MATCH('Retirement Calculator'!A101,'Lorri 401b'!N:N,0),0)</f>
        <v>3891948.5866084476</v>
      </c>
      <c r="S101" s="25">
        <f t="shared" ca="1" si="7"/>
        <v>5201697.0229176171</v>
      </c>
    </row>
    <row r="102" spans="1:19" ht="15.75" customHeight="1" x14ac:dyDescent="0.25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1306096.1932584301</v>
      </c>
      <c r="R102" s="25">
        <f t="array" aca="1" ref="R102" ca="1">INDEX('Lorri 401b'!L:L,MATCH('Retirement Calculator'!A102,'Lorri 401b'!N:N,0),0)</f>
        <v>3884668.3384550931</v>
      </c>
      <c r="S102" s="25">
        <f t="shared" ca="1" si="7"/>
        <v>5190764.531713523</v>
      </c>
    </row>
    <row r="103" spans="1:19" ht="15.75" customHeight="1" x14ac:dyDescent="0.25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1302428.7325283124</v>
      </c>
      <c r="R103" s="25">
        <f t="array" aca="1" ref="R103" ca="1">INDEX('Lorri 401b'!L:L,MATCH('Retirement Calculator'!A103,'Lorri 401b'!N:N,0),0)</f>
        <v>3877357.7559344331</v>
      </c>
      <c r="S103" s="25">
        <f t="shared" ca="1" si="7"/>
        <v>5179786.4884627452</v>
      </c>
    </row>
    <row r="104" spans="1:19" ht="15.75" customHeight="1" x14ac:dyDescent="0.25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1298745.9907118191</v>
      </c>
      <c r="R104" s="25">
        <f t="array" aca="1" ref="R104" ca="1">INDEX('Lorri 401b'!L:L,MATCH('Retirement Calculator'!A104,'Lorri 401b'!N:N,0),0)</f>
        <v>3870016.71265327</v>
      </c>
      <c r="S104" s="25">
        <f t="shared" ca="1" si="7"/>
        <v>5168762.7033650894</v>
      </c>
    </row>
    <row r="105" spans="1:19" ht="15.75" customHeight="1" x14ac:dyDescent="0.25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1295047.9041377571</v>
      </c>
      <c r="R105" s="25">
        <f t="array" aca="1" ref="R105" ca="1">INDEX('Lorri 401b'!L:L,MATCH('Retirement Calculator'!A105,'Lorri 401b'!N:N,0),0)</f>
        <v>3862645.081691769</v>
      </c>
      <c r="S105" s="25">
        <f t="shared" ca="1" si="7"/>
        <v>5157692.9858295266</v>
      </c>
    </row>
    <row r="106" spans="1:19" ht="15.75" customHeight="1" x14ac:dyDescent="0.25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1291334.4088696367</v>
      </c>
      <c r="R106" s="25">
        <f t="array" aca="1" ref="R106" ca="1">INDEX('Lorri 401b'!L:L,MATCH('Retirement Calculator'!A106,'Lorri 401b'!N:N,0),0)</f>
        <v>3855242.7356012617</v>
      </c>
      <c r="S106" s="25">
        <f t="shared" ca="1" si="7"/>
        <v>5146577.1444708984</v>
      </c>
    </row>
    <row r="107" spans="1:19" ht="15.75" customHeight="1" x14ac:dyDescent="0.25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1287605.4407045657</v>
      </c>
      <c r="R107" s="25">
        <f t="array" aca="1" ref="R107" ca="1">INDEX('Lorri 401b'!L:L,MATCH('Retirement Calculator'!A107,'Lorri 401b'!N:N,0),0)</f>
        <v>3847809.5464020437</v>
      </c>
      <c r="S107" s="25">
        <f t="shared" ca="1" si="7"/>
        <v>5135414.9871066092</v>
      </c>
    </row>
    <row r="108" spans="1:19" ht="15.75" customHeight="1" x14ac:dyDescent="0.25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1284539.851853807</v>
      </c>
      <c r="R108" s="25">
        <f t="array" aca="1" ref="R108" ca="1">INDEX('Lorri 401b'!L:L,MATCH('Retirement Calculator'!A108,'Lorri 401b'!N:N,0),0)</f>
        <v>3842096.5522328294</v>
      </c>
      <c r="S108" s="25">
        <f t="shared" ca="1" si="7"/>
        <v>5126636.4040866364</v>
      </c>
    </row>
    <row r="109" spans="1:19" ht="15.75" customHeight="1" x14ac:dyDescent="0.25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1281461.4897161701</v>
      </c>
      <c r="R109" s="25">
        <f t="array" aca="1" ref="R109" ca="1">INDEX('Lorri 401b'!L:L,MATCH('Retirement Calculator'!A109,'Lorri 401b'!N:N,0),0)</f>
        <v>3836359.7539212434</v>
      </c>
      <c r="S109" s="25">
        <f t="shared" ca="1" si="7"/>
        <v>5117821.2436374137</v>
      </c>
    </row>
    <row r="110" spans="1:19" ht="15.75" customHeight="1" x14ac:dyDescent="0.25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1278370.3010696264</v>
      </c>
      <c r="R110" s="25">
        <f t="array" aca="1" ref="R110" ca="1">INDEX('Lorri 401b'!L:L,MATCH('Retirement Calculator'!A110,'Lorri 401b'!N:N,0),0)</f>
        <v>3830599.0522833588</v>
      </c>
      <c r="S110" s="25">
        <f t="shared" ca="1" si="7"/>
        <v>5108969.3533529853</v>
      </c>
    </row>
    <row r="111" spans="1:19" ht="15.75" customHeight="1" x14ac:dyDescent="0.25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1275266.2324703888</v>
      </c>
      <c r="R111" s="25">
        <f t="array" aca="1" ref="R111" ca="1">INDEX('Lorri 401b'!L:L,MATCH('Retirement Calculator'!A111,'Lorri 401b'!N:N,0),0)</f>
        <v>3824814.3477219832</v>
      </c>
      <c r="S111" s="25">
        <f t="shared" ca="1" si="7"/>
        <v>5100080.5801923722</v>
      </c>
    </row>
    <row r="112" spans="1:19" ht="15.75" customHeight="1" x14ac:dyDescent="0.25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1272149.2302519877</v>
      </c>
      <c r="R112" s="25">
        <f t="array" aca="1" ref="R112" ca="1">INDEX('Lorri 401b'!L:L,MATCH('Retirement Calculator'!A112,'Lorri 401b'!N:N,0),0)</f>
        <v>3819005.5402249354</v>
      </c>
      <c r="S112" s="25">
        <f t="shared" ca="1" si="7"/>
        <v>5091154.7704769233</v>
      </c>
    </row>
    <row r="113" spans="1:19" ht="15.75" customHeight="1" x14ac:dyDescent="0.25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1269019.2405243432</v>
      </c>
      <c r="R113" s="25">
        <f t="array" aca="1" ref="R113" ca="1">INDEX('Lorri 401b'!L:L,MATCH('Retirement Calculator'!A113,'Lorri 401b'!N:N,0),0)</f>
        <v>3813172.5293633165</v>
      </c>
      <c r="S113" s="25">
        <f t="shared" ca="1" si="7"/>
        <v>5082191.7698876597</v>
      </c>
    </row>
    <row r="114" spans="1:19" ht="15.75" customHeight="1" x14ac:dyDescent="0.25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1265876.2091728335</v>
      </c>
      <c r="R114" s="25">
        <f t="array" aca="1" ref="R114" ca="1">INDEX('Lorri 401b'!L:L,MATCH('Retirement Calculator'!A114,'Lorri 401b'!N:N,0),0)</f>
        <v>3807315.2142897742</v>
      </c>
      <c r="S114" s="25">
        <f t="shared" ca="1" si="7"/>
        <v>5073191.4234626079</v>
      </c>
    </row>
    <row r="115" spans="1:19" ht="15.75" customHeight="1" x14ac:dyDescent="0.25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1262720.0818573593</v>
      </c>
      <c r="R115" s="25">
        <f t="array" aca="1" ref="R115" ca="1">INDEX('Lorri 401b'!L:L,MATCH('Retirement Calculator'!A115,'Lorri 401b'!N:N,0),0)</f>
        <v>3801433.4937367588</v>
      </c>
      <c r="S115" s="25">
        <f t="shared" ca="1" si="7"/>
        <v>5064153.5755941179</v>
      </c>
    </row>
    <row r="116" spans="1:19" ht="15.75" customHeight="1" x14ac:dyDescent="0.25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1259550.8040114038</v>
      </c>
      <c r="R116" s="25">
        <f t="array" aca="1" ref="R116" ca="1">INDEX('Lorri 401b'!L:L,MATCH('Retirement Calculator'!A116,'Lorri 401b'!N:N,0),0)</f>
        <v>3795527.2660147725</v>
      </c>
      <c r="S116" s="25">
        <f t="shared" ca="1" si="7"/>
        <v>5055078.0700261761</v>
      </c>
    </row>
    <row r="117" spans="1:19" ht="15.75" customHeight="1" x14ac:dyDescent="0.25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1256368.3208410903</v>
      </c>
      <c r="R117" s="25">
        <f t="array" aca="1" ref="R117" ca="1">INDEX('Lorri 401b'!L:L,MATCH('Retirement Calculator'!A117,'Lorri 401b'!N:N,0),0)</f>
        <v>3789596.429010611</v>
      </c>
      <c r="S117" s="25">
        <f t="shared" ca="1" si="7"/>
        <v>5045964.7498517018</v>
      </c>
    </row>
    <row r="118" spans="1:19" ht="15.75" customHeight="1" x14ac:dyDescent="0.25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1253172.5773242337</v>
      </c>
      <c r="R118" s="25">
        <f t="array" aca="1" ref="R118" ca="1">INDEX('Lorri 401b'!L:L,MATCH('Retirement Calculator'!A118,'Lorri 401b'!N:N,0),0)</f>
        <v>3783640.880185599</v>
      </c>
      <c r="S118" s="25">
        <f t="shared" ca="1" si="7"/>
        <v>5036813.4575098325</v>
      </c>
    </row>
    <row r="119" spans="1:19" ht="15.75" customHeight="1" x14ac:dyDescent="0.25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1249963.5182093903</v>
      </c>
      <c r="R119" s="25">
        <f t="array" aca="1" ref="R119" ca="1">INDEX('Lorri 401b'!L:L,MATCH('Retirement Calculator'!A119,'Lorri 401b'!N:N,0),0)</f>
        <v>3777660.5165738161</v>
      </c>
      <c r="S119" s="25">
        <f t="shared" ca="1" si="7"/>
        <v>5027624.0347832069</v>
      </c>
    </row>
    <row r="120" spans="1:19" ht="15.75" customHeight="1" x14ac:dyDescent="0.25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1246741.0880149016</v>
      </c>
      <c r="R120" s="25">
        <f t="array" aca="1" ref="R120" ca="1">INDEX('Lorri 401b'!L:L,MATCH('Retirement Calculator'!A120,'Lorri 401b'!N:N,0),0)</f>
        <v>3771655.2347803172</v>
      </c>
      <c r="S120" s="25">
        <f t="shared" ca="1" si="7"/>
        <v>5018396.3227952188</v>
      </c>
    </row>
    <row r="121" spans="1:19" ht="15.75" customHeight="1" x14ac:dyDescent="0.25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1243505.2310279359</v>
      </c>
      <c r="R121" s="25">
        <f t="array" aca="1" ref="R121" ca="1">INDEX('Lorri 401b'!L:L,MATCH('Retirement Calculator'!A121,'Lorri 401b'!N:N,0),0)</f>
        <v>3765624.9309793455</v>
      </c>
      <c r="S121" s="25">
        <f t="shared" ca="1" si="7"/>
        <v>5009130.1620072816</v>
      </c>
    </row>
    <row r="122" spans="1:19" ht="15.75" customHeight="1" x14ac:dyDescent="0.25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1240255.8913035246</v>
      </c>
      <c r="R122" s="25">
        <f t="array" aca="1" ref="R122" ca="1">INDEX('Lorri 401b'!L:L,MATCH('Retirement Calculator'!A122,'Lorri 401b'!N:N,0),0)</f>
        <v>3759569.5009125364</v>
      </c>
      <c r="S122" s="25">
        <f t="shared" ca="1" si="7"/>
        <v>4999825.3922160612</v>
      </c>
    </row>
    <row r="123" spans="1:19" ht="15.75" customHeight="1" x14ac:dyDescent="0.25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1236993.0126635949</v>
      </c>
      <c r="R123" s="25">
        <f t="array" aca="1" ref="R123" ca="1">INDEX('Lorri 401b'!L:L,MATCH('Retirement Calculator'!A123,'Lorri 401b'!N:N,0),0)</f>
        <v>3753488.8398871156</v>
      </c>
      <c r="S123" s="25">
        <f t="shared" ca="1" si="7"/>
        <v>4990481.8525507106</v>
      </c>
    </row>
    <row r="124" spans="1:19" ht="15.75" customHeight="1" x14ac:dyDescent="0.25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1233716.5386959987</v>
      </c>
      <c r="R124" s="25">
        <f t="array" aca="1" ref="R124" ca="1">INDEX('Lorri 401b'!L:L,MATCH('Retirement Calculator'!A124,'Lorri 401b'!N:N,0),0)</f>
        <v>3747382.842774089</v>
      </c>
      <c r="S124" s="25">
        <f t="shared" ca="1" si="7"/>
        <v>4981099.3814700879</v>
      </c>
    </row>
    <row r="125" spans="1:19" ht="15.75" customHeight="1" x14ac:dyDescent="0.25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1230426.4127535375</v>
      </c>
      <c r="R125" s="25">
        <f t="array" aca="1" ref="R125" ca="1">INDEX('Lorri 401b'!L:L,MATCH('Retirement Calculator'!A125,'Lorri 401b'!N:N,0),0)</f>
        <v>3741251.4040064248</v>
      </c>
      <c r="S125" s="25">
        <f t="shared" ca="1" si="7"/>
        <v>4971677.8167599626</v>
      </c>
    </row>
    <row r="126" spans="1:19" ht="15.75" customHeight="1" x14ac:dyDescent="0.25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1227122.5779529829</v>
      </c>
      <c r="R126" s="25">
        <f t="array" aca="1" ref="R126" ca="1">INDEX('Lorri 401b'!L:L,MATCH('Retirement Calculator'!A126,'Lorri 401b'!N:N,0),0)</f>
        <v>3735094.4175772285</v>
      </c>
      <c r="S126" s="25">
        <f t="shared" ca="1" si="7"/>
        <v>4962216.9955302114</v>
      </c>
    </row>
    <row r="127" spans="1:19" ht="15.75" customHeight="1" x14ac:dyDescent="0.25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1223804.9771740925</v>
      </c>
      <c r="R127" s="25">
        <f t="array" aca="1" ref="R127" ca="1">INDEX('Lorri 401b'!L:L,MATCH('Retirement Calculator'!A127,'Lorri 401b'!N:N,0),0)</f>
        <v>3728911.7770379107</v>
      </c>
      <c r="S127" s="25">
        <f t="shared" ca="1" si="7"/>
        <v>4952716.7542120032</v>
      </c>
    </row>
    <row r="128" spans="1:19" ht="15.75" customHeight="1" x14ac:dyDescent="0.25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1220473.5530586236</v>
      </c>
      <c r="R128" s="25">
        <f t="array" aca="1" ref="R128" ca="1">INDEX('Lorri 401b'!L:L,MATCH('Retirement Calculator'!A128,'Lorri 401b'!N:N,0),0)</f>
        <v>3722703.3754963456</v>
      </c>
      <c r="S128" s="25">
        <f t="shared" ca="1" si="7"/>
        <v>4943176.9285549689</v>
      </c>
    </row>
    <row r="129" spans="1:19" ht="15.75" customHeight="1" x14ac:dyDescent="0.25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1217128.2480093401</v>
      </c>
      <c r="R129" s="25">
        <f t="array" aca="1" ref="R129" ca="1">INDEX('Lorri 401b'!L:L,MATCH('Retirement Calculator'!A129,'Lorri 401b'!N:N,0),0)</f>
        <v>3716469.105615024</v>
      </c>
      <c r="S129" s="25">
        <f t="shared" ca="1" si="7"/>
        <v>4933597.3536243644</v>
      </c>
    </row>
    <row r="130" spans="1:19" ht="15.75" customHeight="1" x14ac:dyDescent="0.25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1213769.0041890179</v>
      </c>
      <c r="R130" s="25">
        <f t="array" aca="1" ref="R130" ca="1">INDEX('Lorri 401b'!L:L,MATCH('Retirement Calculator'!A130,'Lorri 401b'!N:N,0),0)</f>
        <v>3710208.8596091969</v>
      </c>
      <c r="S130" s="25">
        <f t="shared" ca="1" si="7"/>
        <v>4923977.8637982151</v>
      </c>
    </row>
    <row r="131" spans="1:19" ht="15.75" customHeight="1" x14ac:dyDescent="0.25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1210395.7635194445</v>
      </c>
      <c r="R131" s="25">
        <f t="array" aca="1" ref="R131" ca="1">INDEX('Lorri 401b'!L:L,MATCH('Retirement Calculator'!A131,'Lorri 401b'!N:N,0),0)</f>
        <v>3703922.5292450124</v>
      </c>
      <c r="S131" s="25">
        <f t="shared" ca="1" si="7"/>
        <v>4914318.2927644569</v>
      </c>
    </row>
    <row r="132" spans="1:19" ht="15.75" customHeight="1" x14ac:dyDescent="0.25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1207008.4676804144</v>
      </c>
      <c r="R132" s="25">
        <f t="array" aca="1" ref="R132" ca="1">INDEX('Lorri 401b'!L:L,MATCH('Retirement Calculator'!A132,'Lorri 401b'!N:N,0),0)</f>
        <v>3697610.0058376435</v>
      </c>
      <c r="S132" s="25">
        <f t="shared" ca="1" si="7"/>
        <v>4904618.4735180577</v>
      </c>
    </row>
    <row r="133" spans="1:19" ht="15.75" customHeight="1" x14ac:dyDescent="0.25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1203607.0581087216</v>
      </c>
      <c r="R133" s="25">
        <f t="array" aca="1" ref="R133" ca="1">INDEX('Lorri 401b'!L:L,MATCH('Retirement Calculator'!A133,'Lorri 401b'!N:N,0),0)</f>
        <v>3691271.1802494107</v>
      </c>
      <c r="S133" s="25">
        <f t="shared" ca="1" si="7"/>
        <v>4894878.2383581325</v>
      </c>
    </row>
    <row r="134" spans="1:19" ht="15.75" customHeight="1" x14ac:dyDescent="0.25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1200191.4759971469</v>
      </c>
      <c r="R134" s="25">
        <f t="array" aca="1" ref="R134" ca="1">INDEX('Lorri 401b'!L:L,MATCH('Retirement Calculator'!A134,'Lorri 401b'!N:N,0),0)</f>
        <v>3684905.9428878934</v>
      </c>
      <c r="S134" s="25">
        <f t="shared" ca="1" si="7"/>
        <v>4885097.4188850401</v>
      </c>
    </row>
    <row r="135" spans="1:19" ht="15.75" customHeight="1" x14ac:dyDescent="0.25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1196761.6622934407</v>
      </c>
      <c r="R135" s="25">
        <f t="array" aca="1" ref="R135" ca="1">INDEX('Lorri 401b'!L:L,MATCH('Retirement Calculator'!A135,'Lorri 401b'!N:N,0),0)</f>
        <v>3678514.1837040368</v>
      </c>
      <c r="S135" s="25">
        <f t="shared" ca="1" si="7"/>
        <v>4875275.845997477</v>
      </c>
    </row>
    <row r="136" spans="1:19" ht="15.75" customHeight="1" x14ac:dyDescent="0.25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1193317.5576993022</v>
      </c>
      <c r="R136" s="25">
        <f t="array" aca="1" ref="R136" ca="1">INDEX('Lorri 401b'!L:L,MATCH('Retirement Calculator'!A136,'Lorri 401b'!N:N,0),0)</f>
        <v>3672095.7921902472</v>
      </c>
      <c r="S136" s="25">
        <f t="shared" ca="1" si="7"/>
        <v>4865413.3498895494</v>
      </c>
    </row>
    <row r="137" spans="1:19" ht="15.75" customHeight="1" x14ac:dyDescent="0.25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1189859.1026693548</v>
      </c>
      <c r="R137" s="25">
        <f t="array" aca="1" ref="R137" ca="1">INDEX('Lorri 401b'!L:L,MATCH('Retirement Calculator'!A137,'Lorri 401b'!N:N,0),0)</f>
        <v>3665650.6573784836</v>
      </c>
      <c r="S137" s="25">
        <f t="shared" ca="1" si="7"/>
        <v>4855509.7600478381</v>
      </c>
    </row>
    <row r="138" spans="1:19" ht="15.75" customHeight="1" x14ac:dyDescent="0.25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1186386.237410116</v>
      </c>
      <c r="R138" s="25">
        <f t="array" aca="1" ref="R138" ca="1">INDEX('Lorri 401b'!L:L,MATCH('Retirement Calculator'!A138,'Lorri 401b'!N:N,0),0)</f>
        <v>3659178.6678383378</v>
      </c>
      <c r="S138" s="25">
        <f t="shared" ca="1" si="7"/>
        <v>4845564.9052484538</v>
      </c>
    </row>
    <row r="139" spans="1:19" ht="15.75" customHeight="1" x14ac:dyDescent="0.25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1182898.9018789637</v>
      </c>
      <c r="R139" s="25">
        <f t="array" aca="1" ref="R139" ca="1">INDEX('Lorri 401b'!L:L,MATCH('Retirement Calculator'!A139,'Lorri 401b'!N:N,0),0)</f>
        <v>3652679.7116751079</v>
      </c>
      <c r="S139" s="25">
        <f t="shared" ca="1" si="7"/>
        <v>4835578.6135540716</v>
      </c>
    </row>
    <row r="140" spans="1:19" ht="15.75" customHeight="1" x14ac:dyDescent="0.25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1179397.0357830983</v>
      </c>
      <c r="R140" s="25">
        <f t="array" aca="1" ref="R140" ca="1">INDEX('Lorri 401b'!L:L,MATCH('Retirement Calculator'!A140,'Lorri 401b'!N:N,0),0)</f>
        <v>3646153.6765278648</v>
      </c>
      <c r="S140" s="25">
        <f t="shared" ca="1" si="7"/>
        <v>4825550.7123109633</v>
      </c>
    </row>
    <row r="141" spans="1:19" ht="15.75" customHeight="1" x14ac:dyDescent="0.25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1175880.5785785001</v>
      </c>
      <c r="R141" s="25">
        <f t="array" aca="1" ref="R141" ca="1">INDEX('Lorri 401b'!L:L,MATCH('Retirement Calculator'!A141,'Lorri 401b'!N:N,0),0)</f>
        <v>3639600.449567508</v>
      </c>
      <c r="S141" s="25">
        <f t="shared" ca="1" si="7"/>
        <v>4815481.028146008</v>
      </c>
    </row>
    <row r="142" spans="1:19" ht="15.75" customHeight="1" x14ac:dyDescent="0.25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1172349.4694688828</v>
      </c>
      <c r="R142" s="25">
        <f t="array" aca="1" ref="R142" ca="1">INDEX('Lorri 401b'!L:L,MATCH('Retirement Calculator'!A142,'Lorri 401b'!N:N,0),0)</f>
        <v>3633019.9174948162</v>
      </c>
      <c r="S142" s="25">
        <f t="shared" ca="1" si="7"/>
        <v>4805369.386963699</v>
      </c>
    </row>
    <row r="143" spans="1:19" ht="15.75" customHeight="1" x14ac:dyDescent="0.25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1168803.6474046421</v>
      </c>
      <c r="R143" s="25">
        <f t="array" aca="1" ref="R143" ca="1">INDEX('Lorri 401b'!L:L,MATCH('Retirement Calculator'!A143,'Lorri 401b'!N:N,0),0)</f>
        <v>3626411.9665384884</v>
      </c>
      <c r="S143" s="25">
        <f t="shared" ca="1" si="7"/>
        <v>4795215.6139431307</v>
      </c>
    </row>
    <row r="144" spans="1:19" ht="15.75" customHeight="1" x14ac:dyDescent="0.25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1165243.0510818004</v>
      </c>
      <c r="R144" s="25">
        <f t="array" aca="1" ref="R144" ca="1">INDEX('Lorri 401b'!L:L,MATCH('Retirement Calculator'!A144,'Lorri 401b'!N:N,0),0)</f>
        <v>3619776.4824531758</v>
      </c>
      <c r="S144" s="25">
        <f t="shared" ca="1" si="7"/>
        <v>4785019.5335349757</v>
      </c>
    </row>
    <row r="145" spans="1:19" ht="15.75" customHeight="1" x14ac:dyDescent="0.25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1161667.6189409469</v>
      </c>
      <c r="R145" s="25">
        <f t="array" aca="1" ref="R145" ca="1">INDEX('Lorri 401b'!L:L,MATCH('Retirement Calculator'!A145,'Lorri 401b'!N:N,0),0)</f>
        <v>3613113.3505175076</v>
      </c>
      <c r="S145" s="25">
        <f t="shared" ca="1" si="7"/>
        <v>4774780.9694584543</v>
      </c>
    </row>
    <row r="146" spans="1:19" ht="15.75" customHeight="1" x14ac:dyDescent="0.25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1158077.289166173</v>
      </c>
      <c r="R146" s="25">
        <f t="array" aca="1" ref="R146" ca="1">INDEX('Lorri 401b'!L:L,MATCH('Retirement Calculator'!A146,'Lorri 401b'!N:N,0),0)</f>
        <v>3606422.4555321075</v>
      </c>
      <c r="S146" s="25">
        <f t="shared" ca="1" si="7"/>
        <v>4764499.7446982805</v>
      </c>
    </row>
    <row r="147" spans="1:19" ht="15.75" customHeight="1" x14ac:dyDescent="0.25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1154471.9996840043</v>
      </c>
      <c r="R147" s="25">
        <f t="array" aca="1" ref="R147" ca="1">INDEX('Lorri 401b'!L:L,MATCH('Retirement Calculator'!A147,'Lorri 401b'!N:N,0),0)</f>
        <v>3599703.6818176019</v>
      </c>
      <c r="S147" s="25">
        <f t="shared" ca="1" si="7"/>
        <v>4754175.6815016065</v>
      </c>
    </row>
    <row r="148" spans="1:19" ht="15.75" customHeight="1" x14ac:dyDescent="0.25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1150851.6881623266</v>
      </c>
      <c r="R148" s="25">
        <f t="array" aca="1" ref="R148" ca="1">INDEX('Lorri 401b'!L:L,MATCH('Retirement Calculator'!A148,'Lorri 401b'!N:N,0),0)</f>
        <v>3592956.9132126188</v>
      </c>
      <c r="S148" s="25">
        <f t="shared" ca="1" si="7"/>
        <v>4743808.6013749456</v>
      </c>
    </row>
    <row r="149" spans="1:19" ht="15.75" customHeight="1" x14ac:dyDescent="0.25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1147216.2920093085</v>
      </c>
      <c r="R149" s="25">
        <f t="array" aca="1" ref="R149" ca="1">INDEX('Lorri 401b'!L:L,MATCH('Retirement Calculator'!A149,'Lorri 401b'!N:N,0),0)</f>
        <v>3586182.033071782</v>
      </c>
      <c r="S149" s="25">
        <f t="shared" ca="1" si="7"/>
        <v>4733398.3250810904</v>
      </c>
    </row>
    <row r="150" spans="1:19" ht="15.75" customHeight="1" x14ac:dyDescent="0.25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1143565.7483723194</v>
      </c>
      <c r="R150" s="25">
        <f t="array" aca="1" ref="R150" ca="1">INDEX('Lorri 401b'!L:L,MATCH('Retirement Calculator'!A150,'Lorri 401b'!N:N,0),0)</f>
        <v>3579378.9242636915</v>
      </c>
      <c r="S150" s="25">
        <f t="shared" ca="1" si="7"/>
        <v>4722944.6726360107</v>
      </c>
    </row>
    <row r="151" spans="1:19" ht="15.75" customHeight="1" x14ac:dyDescent="0.25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1139899.9941368429</v>
      </c>
      <c r="R151" s="25">
        <f t="array" aca="1" ref="R151" ca="1">INDEX('Lorri 401b'!L:L,MATCH('Retirement Calculator'!A151,'Lorri 401b'!N:N,0),0)</f>
        <v>3572547.4691689005</v>
      </c>
      <c r="S151" s="25">
        <f t="shared" ca="1" si="7"/>
        <v>4712447.4633057434</v>
      </c>
    </row>
    <row r="152" spans="1:19" ht="15.75" customHeight="1" x14ac:dyDescent="0.25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1136218.9659253852</v>
      </c>
      <c r="R152" s="25">
        <f t="array" aca="1" ref="R152" ca="1">INDEX('Lorri 401b'!L:L,MATCH('Retirement Calculator'!A152,'Lorri 401b'!N:N,0),0)</f>
        <v>3565687.5496778814</v>
      </c>
      <c r="S152" s="25">
        <f t="shared" ca="1" si="7"/>
        <v>4701906.5156032667</v>
      </c>
    </row>
    <row r="153" spans="1:19" ht="15.75" customHeight="1" x14ac:dyDescent="0.25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1132522.6000963799</v>
      </c>
      <c r="R153" s="25">
        <f t="array" aca="1" ref="R153" ca="1">INDEX('Lorri 401b'!L:L,MATCH('Retirement Calculator'!A153,'Lorri 401b'!N:N,0),0)</f>
        <v>3558799.0471889828</v>
      </c>
      <c r="S153" s="25">
        <f t="shared" ca="1" si="7"/>
        <v>4691321.6472853627</v>
      </c>
    </row>
    <row r="154" spans="1:19" ht="15.75" customHeight="1" x14ac:dyDescent="0.25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1128810.8327430871</v>
      </c>
      <c r="R154" s="25">
        <f t="array" aca="1" ref="R154" ca="1">INDEX('Lorri 401b'!L:L,MATCH('Retirement Calculator'!A154,'Lorri 401b'!N:N,0),0)</f>
        <v>3551881.8426063806</v>
      </c>
      <c r="S154" s="25">
        <f t="shared" ca="1" si="7"/>
        <v>4680692.6753494674</v>
      </c>
    </row>
    <row r="155" spans="1:19" ht="15.75" customHeight="1" x14ac:dyDescent="0.25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1125083.5996924888</v>
      </c>
      <c r="R155" s="25">
        <f t="array" aca="1" ref="R155" ca="1">INDEX('Lorri 401b'!L:L,MATCH('Retirement Calculator'!A155,'Lorri 401b'!N:N,0),0)</f>
        <v>3544935.8163380176</v>
      </c>
      <c r="S155" s="25">
        <f t="shared" ca="1" si="7"/>
        <v>4670019.4160305066</v>
      </c>
    </row>
    <row r="156" spans="1:19" ht="15.75" customHeight="1" x14ac:dyDescent="0.25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1121340.8365041798</v>
      </c>
      <c r="R156" s="25">
        <f t="array" aca="1" ref="R156" ca="1">INDEX('Lorri 401b'!L:L,MATCH('Retirement Calculator'!A156,'Lorri 401b'!N:N,0),0)</f>
        <v>3537960.8482935363</v>
      </c>
      <c r="S156" s="25">
        <f t="shared" ca="1" si="7"/>
        <v>4659301.6847977163</v>
      </c>
    </row>
    <row r="157" spans="1:19" ht="15.75" customHeight="1" x14ac:dyDescent="0.25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1117582.4784692528</v>
      </c>
      <c r="R157" s="25">
        <f t="array" aca="1" ref="R157" ca="1">INDEX('Lorri 401b'!L:L,MATCH('Retirement Calculator'!A157,'Lorri 401b'!N:N,0),0)</f>
        <v>3530956.817882203</v>
      </c>
      <c r="S157" s="25">
        <f t="shared" ca="1" si="7"/>
        <v>4648539.2963514561</v>
      </c>
    </row>
    <row r="158" spans="1:19" ht="15.75" customHeight="1" x14ac:dyDescent="0.25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1113808.4606091804</v>
      </c>
      <c r="R158" s="25">
        <f t="array" aca="1" ref="R158" ca="1">INDEX('Lorri 401b'!L:L,MATCH('Retirement Calculator'!A158,'Lorri 401b'!N:N,0),0)</f>
        <v>3523923.6040108227</v>
      </c>
      <c r="S158" s="25">
        <f t="shared" ca="1" si="7"/>
        <v>4637732.0646200031</v>
      </c>
    </row>
    <row r="159" spans="1:19" ht="15.75" customHeight="1" x14ac:dyDescent="0.25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1110018.7176746908</v>
      </c>
      <c r="R159" s="25">
        <f t="array" aca="1" ref="R159" ca="1">INDEX('Lorri 401b'!L:L,MATCH('Retirement Calculator'!A159,'Lorri 401b'!N:N,0),0)</f>
        <v>3516861.0850816448</v>
      </c>
      <c r="S159" s="25">
        <f t="shared" ca="1" si="7"/>
        <v>4626879.8027563356</v>
      </c>
    </row>
    <row r="160" spans="1:19" ht="15.75" customHeight="1" x14ac:dyDescent="0.25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1106213.1841446408</v>
      </c>
      <c r="R160" s="25">
        <f t="array" aca="1" ref="R160" ca="1">INDEX('Lorri 401b'!L:L,MATCH('Retirement Calculator'!A160,'Lorri 401b'!N:N,0),0)</f>
        <v>3509769.1389902621</v>
      </c>
      <c r="S160" s="25">
        <f t="shared" ca="1" si="7"/>
        <v>4615982.3231349029</v>
      </c>
    </row>
    <row r="161" spans="1:19" ht="15.75" customHeight="1" x14ac:dyDescent="0.25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1102391.7942248823</v>
      </c>
      <c r="R161" s="25">
        <f t="array" aca="1" ref="R161" ca="1">INDEX('Lorri 401b'!L:L,MATCH('Retirement Calculator'!A161,'Lorri 401b'!N:N,0),0)</f>
        <v>3502647.6431234987</v>
      </c>
      <c r="S161" s="25">
        <f t="shared" ca="1" si="7"/>
        <v>4605039.4373483807</v>
      </c>
    </row>
    <row r="162" spans="1:19" ht="15.75" customHeight="1" x14ac:dyDescent="0.25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1098554.4818471249</v>
      </c>
      <c r="R162" s="25">
        <f t="array" aca="1" ref="R162" ca="1">INDEX('Lorri 401b'!L:L,MATCH('Retirement Calculator'!A162,'Lorri 401b'!N:N,0),0)</f>
        <v>3495496.4743572902</v>
      </c>
      <c r="S162" s="25">
        <f t="shared" ca="1" si="7"/>
        <v>4594050.9562044153</v>
      </c>
    </row>
    <row r="163" spans="1:19" ht="15.75" customHeight="1" x14ac:dyDescent="0.25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1094701.1806677934</v>
      </c>
      <c r="R163" s="25">
        <f t="array" aca="1" ref="R163" ca="1">INDEX('Lorri 401b'!L:L,MATCH('Retirement Calculator'!A163,'Lorri 401b'!N:N,0),0)</f>
        <v>3488315.509054556</v>
      </c>
      <c r="S163" s="25">
        <f t="shared" ca="1" si="7"/>
        <v>4583016.6897223499</v>
      </c>
    </row>
    <row r="164" spans="1:19" ht="15.75" customHeight="1" x14ac:dyDescent="0.25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1090831.8240668813</v>
      </c>
      <c r="R164" s="25">
        <f t="array" aca="1" ref="R164" ca="1">INDEX('Lorri 401b'!L:L,MATCH('Retirement Calculator'!A164,'Lorri 401b'!N:N,0),0)</f>
        <v>3481104.6230630605</v>
      </c>
      <c r="S164" s="25">
        <f t="shared" ca="1" si="7"/>
        <v>4571936.4471299415</v>
      </c>
    </row>
    <row r="165" spans="1:19" ht="15.75" customHeight="1" x14ac:dyDescent="0.25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1086946.345146799</v>
      </c>
      <c r="R165" s="25">
        <f t="array" aca="1" ref="R165" ca="1">INDEX('Lorri 401b'!L:L,MATCH('Retirement Calculator'!A165,'Lorri 401b'!N:N,0),0)</f>
        <v>3473863.691713267</v>
      </c>
      <c r="S165" s="25">
        <f t="shared" ca="1" si="7"/>
        <v>4560810.0368600655</v>
      </c>
    </row>
    <row r="166" spans="1:19" ht="15.75" customHeight="1" x14ac:dyDescent="0.25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1083044.6767312163</v>
      </c>
      <c r="R166" s="25">
        <f t="array" aca="1" ref="R166" ca="1">INDEX('Lorri 401b'!L:L,MATCH('Retirement Calculator'!A166,'Lorri 401b'!N:N,0),0)</f>
        <v>3466592.5898161829</v>
      </c>
      <c r="S166" s="25">
        <f t="shared" ca="1" si="7"/>
        <v>4549637.2665473986</v>
      </c>
    </row>
    <row r="167" spans="1:19" ht="15.75" customHeight="1" x14ac:dyDescent="0.25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1079126.7513639019</v>
      </c>
      <c r="R167" s="25">
        <f t="array" aca="1" ref="R167" ca="1">INDEX('Lorri 401b'!L:L,MATCH('Retirement Calculator'!A167,'Lorri 401b'!N:N,0),0)</f>
        <v>3459291.191661194</v>
      </c>
      <c r="S167" s="25">
        <f t="shared" ca="1" si="7"/>
        <v>4538417.9430250954</v>
      </c>
    </row>
    <row r="168" spans="1:19" ht="15.75" customHeight="1" x14ac:dyDescent="0.25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1075192.5013075571</v>
      </c>
      <c r="R168" s="25">
        <f t="array" aca="1" ref="R168" ca="1">INDEX('Lorri 401b'!L:L,MATCH('Retirement Calculator'!A168,'Lorri 401b'!N:N,0),0)</f>
        <v>3451959.3710138928</v>
      </c>
      <c r="S168" s="25">
        <f t="shared" ca="1" si="7"/>
        <v>4527151.8723214502</v>
      </c>
    </row>
    <row r="169" spans="1:19" ht="15.75" customHeight="1" x14ac:dyDescent="0.25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1071241.8585426442</v>
      </c>
      <c r="R169" s="25">
        <f t="array" aca="1" ref="R169" ca="1">INDEX('Lorri 401b'!L:L,MATCH('Retirement Calculator'!A169,'Lorri 401b'!N:N,0),0)</f>
        <v>3444597.0011138944</v>
      </c>
      <c r="S169" s="25">
        <f t="shared" ca="1" si="7"/>
        <v>4515838.8596565388</v>
      </c>
    </row>
    <row r="170" spans="1:19" ht="15.75" customHeight="1" x14ac:dyDescent="0.25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1067274.7547662107</v>
      </c>
      <c r="R170" s="25">
        <f t="array" aca="1" ref="R170" ca="1">INDEX('Lorri 401b'!L:L,MATCH('Retirement Calculator'!A170,'Lorri 401b'!N:N,0),0)</f>
        <v>3437203.9546726462</v>
      </c>
      <c r="S170" s="25">
        <f t="shared" ca="1" si="7"/>
        <v>4504478.7094388567</v>
      </c>
    </row>
    <row r="171" spans="1:19" ht="15.75" customHeight="1" x14ac:dyDescent="0.25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1063291.1213907087</v>
      </c>
      <c r="R171" s="25">
        <f t="array" aca="1" ref="R171" ca="1">INDEX('Lorri 401b'!L:L,MATCH('Retirement Calculator'!A171,'Lorri 401b'!N:N,0),0)</f>
        <v>3429780.1038712258</v>
      </c>
      <c r="S171" s="25">
        <f t="shared" ca="1" si="7"/>
        <v>4493071.2252619341</v>
      </c>
    </row>
    <row r="172" spans="1:19" ht="15.75" customHeight="1" x14ac:dyDescent="0.25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1059290.889542809</v>
      </c>
      <c r="R172" s="25">
        <f t="array" aca="1" ref="R172" ca="1">INDEX('Lorri 401b'!L:L,MATCH('Retirement Calculator'!A172,'Lorri 401b'!N:N,0),0)</f>
        <v>3422325.3203581329</v>
      </c>
      <c r="S172" s="25">
        <f t="shared" ca="1" si="7"/>
        <v>4481616.2099009417</v>
      </c>
    </row>
    <row r="173" spans="1:19" ht="15.75" customHeight="1" x14ac:dyDescent="0.25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1055273.9900622095</v>
      </c>
      <c r="R173" s="25">
        <f t="array" aca="1" ref="R173" ca="1">INDEX('Lorri 401b'!L:L,MATCH('Retirement Calculator'!A173,'Lorri 401b'!N:N,0),0)</f>
        <v>3414839.4752470688</v>
      </c>
      <c r="S173" s="25">
        <f t="shared" ca="1" si="7"/>
        <v>4470113.4653092781</v>
      </c>
    </row>
    <row r="174" spans="1:19" ht="15.75" customHeight="1" x14ac:dyDescent="0.25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1051240.3535004409</v>
      </c>
      <c r="R174" s="25">
        <f t="array" aca="1" ref="R174" ca="1">INDEX('Lorri 401b'!L:L,MATCH('Retirement Calculator'!A174,'Lorri 401b'!N:N,0),0)</f>
        <v>3407322.4391147085</v>
      </c>
      <c r="S174" s="25">
        <f t="shared" ca="1" si="7"/>
        <v>4458562.7926151492</v>
      </c>
    </row>
    <row r="175" spans="1:19" ht="15.75" customHeight="1" x14ac:dyDescent="0.25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1047189.910119665</v>
      </c>
      <c r="R175" s="25">
        <f t="array" aca="1" ref="R175" ca="1">INDEX('Lorri 401b'!L:L,MATCH('Retirement Calculator'!A175,'Lorri 401b'!N:N,0),0)</f>
        <v>3399774.0819984633</v>
      </c>
      <c r="S175" s="25">
        <f t="shared" ca="1" si="7"/>
        <v>4446963.9921181286</v>
      </c>
    </row>
    <row r="176" spans="1:19" ht="15.75" customHeight="1" x14ac:dyDescent="0.25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1043122.5898914691</v>
      </c>
      <c r="R176" s="25">
        <f t="array" aca="1" ref="R176" ca="1">INDEX('Lorri 401b'!L:L,MATCH('Retirement Calculator'!A176,'Lorri 401b'!N:N,0),0)</f>
        <v>3392194.273394234</v>
      </c>
      <c r="S176" s="25">
        <f t="shared" ca="1" si="7"/>
        <v>4435316.8632857036</v>
      </c>
    </row>
    <row r="177" spans="1:19" ht="15.75" customHeight="1" x14ac:dyDescent="0.25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1039038.3224956557</v>
      </c>
      <c r="R177" s="25">
        <f t="array" aca="1" ref="R177" ca="1">INDEX('Lorri 401b'!L:L,MATCH('Retirement Calculator'!A177,'Lorri 401b'!N:N,0),0)</f>
        <v>3384582.882254154</v>
      </c>
      <c r="S177" s="25">
        <f t="shared" ca="1" si="7"/>
        <v>4423621.2047498096</v>
      </c>
    </row>
    <row r="178" spans="1:19" ht="15.75" customHeight="1" x14ac:dyDescent="0.25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1034937.0373190265</v>
      </c>
      <c r="R178" s="25">
        <f t="array" aca="1" ref="R178" ca="1">INDEX('Lorri 401b'!L:L,MATCH('Retirement Calculator'!A178,'Lorri 401b'!N:N,0),0)</f>
        <v>3376939.7769843233</v>
      </c>
      <c r="S178" s="25">
        <f t="shared" ca="1" si="7"/>
        <v>4411876.8143033497</v>
      </c>
    </row>
    <row r="179" spans="1:19" ht="15.75" customHeight="1" x14ac:dyDescent="0.25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1030818.6634541614</v>
      </c>
      <c r="R179" s="25">
        <f t="array" aca="1" ref="R179" ca="1">INDEX('Lorri 401b'!L:L,MATCH('Retirement Calculator'!A179,'Lorri 401b'!N:N,0),0)</f>
        <v>3369264.8254425349</v>
      </c>
      <c r="S179" s="25">
        <f t="shared" ca="1" si="7"/>
        <v>4400083.4888966959</v>
      </c>
    </row>
    <row r="180" spans="1:19" ht="15.75" customHeight="1" x14ac:dyDescent="0.25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1026683.1296981926</v>
      </c>
      <c r="R180" s="25">
        <f t="array" aca="1" ref="R180" ca="1">INDEX('Lorri 401b'!L:L,MATCH('Retirement Calculator'!A180,'Lorri 401b'!N:N,0),0)</f>
        <v>3361557.8949359893</v>
      </c>
      <c r="S180" s="25">
        <f t="shared" ca="1" si="7"/>
        <v>4388241.0246341815</v>
      </c>
    </row>
    <row r="181" spans="1:19" ht="15.75" customHeight="1" x14ac:dyDescent="0.25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1022530.364551574</v>
      </c>
      <c r="R181" s="25">
        <f t="array" aca="1" ref="R181" ca="1">INDEX('Lorri 401b'!L:L,MATCH('Retirement Calculator'!A181,'Lorri 401b'!N:N,0),0)</f>
        <v>3353818.8522189995</v>
      </c>
      <c r="S181" s="25">
        <f t="shared" ca="1" si="7"/>
        <v>4376349.2167705735</v>
      </c>
    </row>
    <row r="182" spans="1:19" ht="15.75" customHeight="1" x14ac:dyDescent="0.25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1018360.2962168445</v>
      </c>
      <c r="R182" s="25">
        <f t="array" aca="1" ref="R182" ca="1">INDEX('Lorri 401b'!L:L,MATCH('Retirement Calculator'!A182,'Lorri 401b'!N:N,0),0)</f>
        <v>3346047.5634906893</v>
      </c>
      <c r="S182" s="25">
        <f t="shared" ca="1" si="7"/>
        <v>4364407.8597075334</v>
      </c>
    </row>
    <row r="183" spans="1:19" ht="15.75" customHeight="1" x14ac:dyDescent="0.25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1014172.8525973869</v>
      </c>
      <c r="R183" s="25">
        <f t="array" aca="1" ref="R183" ca="1">INDEX('Lorri 401b'!L:L,MATCH('Retirement Calculator'!A183,'Lorri 401b'!N:N,0),0)</f>
        <v>3338243.8943926776</v>
      </c>
      <c r="S183" s="25">
        <f t="shared" ca="1" si="7"/>
        <v>4352416.7469900642</v>
      </c>
    </row>
    <row r="184" spans="1:19" ht="15.75" customHeight="1" x14ac:dyDescent="0.25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1009967.9612961817</v>
      </c>
      <c r="R184" s="25">
        <f t="array" aca="1" ref="R184" ca="1">INDEX('Lorri 401b'!L:L,MATCH('Retirement Calculator'!A184,'Lorri 401b'!N:N,0),0)</f>
        <v>3330407.7100067576</v>
      </c>
      <c r="S184" s="25">
        <f t="shared" ca="1" si="7"/>
        <v>4340375.6713029388</v>
      </c>
    </row>
    <row r="185" spans="1:19" ht="15.75" customHeight="1" x14ac:dyDescent="0.25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1005745.5496145546</v>
      </c>
      <c r="R185" s="25">
        <f t="array" aca="1" ref="R185" ca="1">INDEX('Lorri 401b'!L:L,MATCH('Retirement Calculator'!A185,'Lorri 401b'!N:N,0),0)</f>
        <v>3322538.8748525628</v>
      </c>
      <c r="S185" s="25">
        <f t="shared" ca="1" si="7"/>
        <v>4328284.4244671175</v>
      </c>
    </row>
    <row r="186" spans="1:19" ht="15.75" customHeight="1" x14ac:dyDescent="0.25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1001505.5445509208</v>
      </c>
      <c r="R186" s="25">
        <f t="array" aca="1" ref="R186" ca="1">INDEX('Lorri 401b'!L:L,MATCH('Retirement Calculator'!A186,'Lorri 401b'!N:N,0),0)</f>
        <v>3314637.2528852257</v>
      </c>
      <c r="S186" s="25">
        <f t="shared" ca="1" si="7"/>
        <v>4316142.7974361461</v>
      </c>
    </row>
    <row r="187" spans="1:19" ht="15.75" customHeight="1" x14ac:dyDescent="0.25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997247.87279952189</v>
      </c>
      <c r="R187" s="25">
        <f t="array" aca="1" ref="R187" ca="1">INDEX('Lorri 401b'!L:L,MATCH('Retirement Calculator'!A187,'Lorri 401b'!N:N,0),0)</f>
        <v>3306702.7074930244</v>
      </c>
      <c r="S187" s="25">
        <f t="shared" ca="1" si="7"/>
        <v>4303950.5802925462</v>
      </c>
    </row>
    <row r="188" spans="1:19" ht="15.75" customHeight="1" x14ac:dyDescent="0.25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992972.46074915875</v>
      </c>
      <c r="R188" s="25">
        <f t="array" aca="1" ref="R188" ca="1">INDEX('Lorri 401b'!L:L,MATCH('Retirement Calculator'!A188,'Lorri 401b'!N:N,0),0)</f>
        <v>3298735.1014950224</v>
      </c>
      <c r="S188" s="25">
        <f t="shared" ca="1" si="7"/>
        <v>4291707.5622441815</v>
      </c>
    </row>
    <row r="189" spans="1:19" ht="15.75" customHeight="1" x14ac:dyDescent="0.25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988679.23448191909</v>
      </c>
      <c r="R189" s="25">
        <f t="array" aca="1" ref="R189" ca="1">INDEX('Lorri 401b'!L:L,MATCH('Retirement Calculator'!A189,'Lorri 401b'!N:N,0),0)</f>
        <v>3290734.2971386956</v>
      </c>
      <c r="S189" s="25">
        <f t="shared" ca="1" si="7"/>
        <v>4279413.5316206142</v>
      </c>
    </row>
    <row r="190" spans="1:19" ht="15.75" customHeight="1" x14ac:dyDescent="0.25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984368.11977189931</v>
      </c>
      <c r="R190" s="25">
        <f t="array" aca="1" ref="R190" ca="1">INDEX('Lorri 401b'!L:L,MATCH('Retirement Calculator'!A190,'Lorri 401b'!N:N,0),0)</f>
        <v>3282700.1560975504</v>
      </c>
      <c r="S190" s="25">
        <f t="shared" ca="1" si="7"/>
        <v>4267068.2758694496</v>
      </c>
    </row>
    <row r="191" spans="1:19" ht="15.75" customHeight="1" x14ac:dyDescent="0.25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980039.04208392114</v>
      </c>
      <c r="R191" s="25">
        <f t="array" aca="1" ref="R191" ca="1">INDEX('Lorri 401b'!L:L,MATCH('Retirement Calculator'!A191,'Lorri 401b'!N:N,0),0)</f>
        <v>3274632.5394687341</v>
      </c>
      <c r="S191" s="25">
        <f t="shared" ca="1" si="7"/>
        <v>4254671.5815526554</v>
      </c>
    </row>
    <row r="192" spans="1:19" ht="15.75" customHeight="1" x14ac:dyDescent="0.25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975691.9265722431</v>
      </c>
      <c r="R192" s="25">
        <f t="array" aca="1" ref="R192" ca="1">INDEX('Lorri 401b'!L:L,MATCH('Retirement Calculator'!A192,'Lorri 401b'!N:N,0),0)</f>
        <v>3266531.3077706308</v>
      </c>
      <c r="S192" s="25">
        <f t="shared" ca="1" si="7"/>
        <v>4242223.234342874</v>
      </c>
    </row>
    <row r="193" spans="1:19" ht="15.75" customHeight="1" x14ac:dyDescent="0.25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971326.69807926635</v>
      </c>
      <c r="R193" s="25">
        <f t="array" aca="1" ref="R193" ca="1">INDEX('Lorri 401b'!L:L,MATCH('Retirement Calculator'!A193,'Lorri 401b'!N:N,0),0)</f>
        <v>3258396.3209404522</v>
      </c>
      <c r="S193" s="25">
        <f t="shared" ca="1" si="7"/>
        <v>4229723.0190197183</v>
      </c>
    </row>
    <row r="194" spans="1:19" ht="15.75" customHeight="1" x14ac:dyDescent="0.25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966943.28113423556</v>
      </c>
      <c r="R194" s="25">
        <f t="array" aca="1" ref="R194" ca="1">INDEX('Lorri 401b'!L:L,MATCH('Retirement Calculator'!A194,'Lorri 401b'!N:N,0),0)</f>
        <v>3250227.4383318145</v>
      </c>
      <c r="S194" s="25">
        <f t="shared" ca="1" si="7"/>
        <v>4217170.7194660502</v>
      </c>
    </row>
    <row r="195" spans="1:19" ht="15.75" customHeight="1" x14ac:dyDescent="0.25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962541.59995193372</v>
      </c>
      <c r="R195" s="25">
        <f t="array" aca="1" ref="R195" ca="1">INDEX('Lorri 401b'!L:L,MATCH('Retirement Calculator'!A195,'Lorri 401b'!N:N,0),0)</f>
        <v>3242024.5187123073</v>
      </c>
      <c r="S195" s="25">
        <f t="shared" ca="1" si="7"/>
        <v>4204566.1186642414</v>
      </c>
    </row>
    <row r="196" spans="1:19" ht="15.75" customHeight="1" x14ac:dyDescent="0.25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958121.5784313723</v>
      </c>
      <c r="R196" s="25">
        <f t="array" aca="1" ref="R196" ca="1">INDEX('Lorri 401b'!L:L,MATCH('Retirement Calculator'!A196,'Lorri 401b'!N:N,0),0)</f>
        <v>3233787.4202610524</v>
      </c>
      <c r="S196" s="25">
        <f t="shared" ca="1" si="7"/>
        <v>4191908.998692425</v>
      </c>
    </row>
    <row r="197" spans="1:19" ht="15.75" customHeight="1" x14ac:dyDescent="0.25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953683.14015447523</v>
      </c>
      <c r="R197" s="25">
        <f t="array" aca="1" ref="R197" ca="1">INDEX('Lorri 401b'!L:L,MATCH('Retirement Calculator'!A197,'Lorri 401b'!N:N,0),0)</f>
        <v>3225516.0005662506</v>
      </c>
      <c r="S197" s="25">
        <f t="shared" ca="1" si="7"/>
        <v>4179199.140720726</v>
      </c>
    </row>
    <row r="198" spans="1:19" ht="15.75" customHeight="1" x14ac:dyDescent="0.25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949226.20838475775</v>
      </c>
      <c r="R198" s="25">
        <f t="array" aca="1" ref="R198" ca="1">INDEX('Lorri 401b'!L:L,MATCH('Retirement Calculator'!A198,'Lorri 401b'!N:N,0),0)</f>
        <v>3217210.1166227204</v>
      </c>
      <c r="S198" s="25">
        <f t="shared" ca="1" si="7"/>
        <v>4166436.3250074782</v>
      </c>
    </row>
    <row r="199" spans="1:19" ht="15.75" customHeight="1" x14ac:dyDescent="0.25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944750.70606599981</v>
      </c>
      <c r="R199" s="25">
        <f t="array" aca="1" ref="R199" ca="1">INDEX('Lorri 401b'!L:L,MATCH('Retirement Calculator'!A199,'Lorri 401b'!N:N,0),0)</f>
        <v>3208869.6248294255</v>
      </c>
      <c r="S199" s="25">
        <f t="shared" ca="1" si="7"/>
        <v>4153620.3308954253</v>
      </c>
    </row>
    <row r="200" spans="1:19" ht="15.75" customHeight="1" x14ac:dyDescent="0.25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940256.55582091375</v>
      </c>
      <c r="R200" s="25">
        <f t="array" aca="1" ref="R200" ca="1">INDEX('Lorri 401b'!L:L,MATCH('Retirement Calculator'!A200,'Lorri 401b'!N:N,0),0)</f>
        <v>3200494.3809869918</v>
      </c>
      <c r="S200" s="25">
        <f t="shared" ca="1" si="7"/>
        <v>4140750.9368079053</v>
      </c>
    </row>
    <row r="201" spans="1:19" ht="15.75" customHeight="1" x14ac:dyDescent="0.25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935743.67994980642</v>
      </c>
      <c r="R201" s="25">
        <f t="array" aca="1" ref="R201" ca="1">INDEX('Lorri 401b'!L:L,MATCH('Retirement Calculator'!A201,'Lorri 401b'!N:N,0),0)</f>
        <v>3192084.2402952146</v>
      </c>
      <c r="S201" s="25">
        <f t="shared" ca="1" si="7"/>
        <v>4127827.9202450211</v>
      </c>
    </row>
    <row r="202" spans="1:19" ht="15.75" customHeight="1" x14ac:dyDescent="0.25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931212.00042923621</v>
      </c>
      <c r="R202" s="25">
        <f t="array" aca="1" ref="R202" ca="1">INDEX('Lorri 401b'!L:L,MATCH('Retirement Calculator'!A202,'Lorri 401b'!N:N,0),0)</f>
        <v>3183639.057350555</v>
      </c>
      <c r="S202" s="25">
        <f t="shared" ca="1" si="7"/>
        <v>4114851.0577797913</v>
      </c>
    </row>
    <row r="203" spans="1:19" ht="15.75" customHeight="1" x14ac:dyDescent="0.25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926661.43891066359</v>
      </c>
      <c r="R203" s="25">
        <f t="array" aca="1" ref="R203" ca="1">INDEX('Lorri 401b'!L:L,MATCH('Retirement Calculator'!A203,'Lorri 401b'!N:N,0),0)</f>
        <v>3175158.686143626</v>
      </c>
      <c r="S203" s="25">
        <f t="shared" ca="1" si="7"/>
        <v>4101820.1250542896</v>
      </c>
    </row>
    <row r="204" spans="1:19" ht="15.75" customHeight="1" x14ac:dyDescent="0.25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922091.91671909695</v>
      </c>
      <c r="R204" s="25">
        <f t="array" aca="1" ref="R204" ca="1">INDEX('Lorri 401b'!L:L,MATCH('Retirement Calculator'!A204,'Lorri 401b'!N:N,0),0)</f>
        <v>3166642.9800566682</v>
      </c>
      <c r="S204" s="25">
        <f t="shared" ca="1" si="7"/>
        <v>4088734.8967757653</v>
      </c>
    </row>
    <row r="205" spans="1:19" ht="15.75" customHeight="1" x14ac:dyDescent="0.25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917503.35485173203</v>
      </c>
      <c r="R205" s="25">
        <f t="array" aca="1" ref="R205" ca="1">INDEX('Lorri 401b'!L:L,MATCH('Retirement Calculator'!A205,'Lorri 401b'!N:N,0),0)</f>
        <v>3158091.7918610149</v>
      </c>
      <c r="S205" s="25">
        <f t="shared" ca="1" si="7"/>
        <v>4075595.1467127469</v>
      </c>
    </row>
    <row r="206" spans="1:19" ht="15.75" customHeight="1" x14ac:dyDescent="0.25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912895.67397658643</v>
      </c>
      <c r="R206" s="25">
        <f t="array" aca="1" ref="R206" ca="1">INDEX('Lorri 401b'!L:L,MATCH('Retirement Calculator'!A206,'Lorri 401b'!N:N,0),0)</f>
        <v>3149504.9737145463</v>
      </c>
      <c r="S206" s="25">
        <f t="shared" ca="1" si="7"/>
        <v>4062400.6476911325</v>
      </c>
    </row>
    <row r="207" spans="1:19" ht="15.75" customHeight="1" x14ac:dyDescent="0.25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908268.79443112772</v>
      </c>
      <c r="R207" s="25">
        <f t="array" aca="1" ref="R207" ca="1">INDEX('Lorri 401b'!L:L,MATCH('Retirement Calculator'!A207,'Lorri 401b'!N:N,0),0)</f>
        <v>3140882.377159134</v>
      </c>
      <c r="S207" s="25">
        <f t="shared" ca="1" si="7"/>
        <v>4049151.1715902616</v>
      </c>
    </row>
    <row r="208" spans="1:19" ht="15.75" customHeight="1" x14ac:dyDescent="0.25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903622.63622089627</v>
      </c>
      <c r="R208" s="25">
        <f t="array" aca="1" ref="R208" ca="1">INDEX('Lorri 401b'!L:L,MATCH('Retirement Calculator'!A208,'Lorri 401b'!N:N,0),0)</f>
        <v>3132223.8531180741</v>
      </c>
      <c r="S208" s="25">
        <f t="shared" ca="1" si="7"/>
        <v>4035846.4893389703</v>
      </c>
    </row>
    <row r="209" spans="1:19" ht="15.75" customHeight="1" x14ac:dyDescent="0.25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898957.1190181222</v>
      </c>
      <c r="R209" s="25">
        <f t="array" aca="1" ref="R209" ca="1">INDEX('Lorri 401b'!L:L,MATCH('Retirement Calculator'!A209,'Lorri 401b'!N:N,0),0)</f>
        <v>3123529.2518935096</v>
      </c>
      <c r="S209" s="25">
        <f t="shared" ca="1" si="7"/>
        <v>4022486.3709116317</v>
      </c>
    </row>
    <row r="210" spans="1:19" ht="15.75" customHeight="1" x14ac:dyDescent="0.25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894272.16216033662</v>
      </c>
      <c r="R210" s="25">
        <f t="array" aca="1" ref="R210" ca="1">INDEX('Lorri 401b'!L:L,MATCH('Retirement Calculator'!A210,'Lorri 401b'!N:N,0),0)</f>
        <v>3114798.4231638429</v>
      </c>
      <c r="S210" s="25">
        <f t="shared" ca="1" si="7"/>
        <v>4009070.5853241794</v>
      </c>
    </row>
    <row r="211" spans="1:19" ht="15.75" customHeight="1" x14ac:dyDescent="0.25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889567.68464897689</v>
      </c>
      <c r="R211" s="25">
        <f t="array" aca="1" ref="R211" ca="1">INDEX('Lorri 401b'!L:L,MATCH('Retirement Calculator'!A211,'Lorri 401b'!N:N,0),0)</f>
        <v>3106031.2159811361</v>
      </c>
      <c r="S211" s="25">
        <f t="shared" ca="1" si="7"/>
        <v>3995598.9006301127</v>
      </c>
    </row>
    <row r="212" spans="1:19" ht="15.75" customHeight="1" x14ac:dyDescent="0.25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884843.60514798656</v>
      </c>
      <c r="R212" s="25">
        <f t="array" aca="1" ref="R212" ca="1">INDEX('Lorri 401b'!L:L,MATCH('Retirement Calculator'!A212,'Lorri 401b'!N:N,0),0)</f>
        <v>3097227.4787685014</v>
      </c>
      <c r="S212" s="25">
        <f t="shared" ca="1" si="7"/>
        <v>3982071.0839164881</v>
      </c>
    </row>
    <row r="213" spans="1:19" ht="15.75" customHeight="1" x14ac:dyDescent="0.25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880099.84198240878</v>
      </c>
      <c r="R213" s="25">
        <f t="array" aca="1" ref="R213" ca="1">INDEX('Lorri 401b'!L:L,MATCH('Retirement Calculator'!A213,'Lorri 401b'!N:N,0),0)</f>
        <v>3088387.0593174808</v>
      </c>
      <c r="S213" s="25">
        <f t="shared" ca="1" si="7"/>
        <v>3968486.9012998897</v>
      </c>
    </row>
    <row r="214" spans="1:19" ht="15.75" customHeight="1" x14ac:dyDescent="0.25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875336.31313697435</v>
      </c>
      <c r="R214" s="25">
        <f t="array" aca="1" ref="R214" ca="1">INDEX('Lorri 401b'!L:L,MATCH('Retirement Calculator'!A214,'Lorri 401b'!N:N,0),0)</f>
        <v>3079509.8047854141</v>
      </c>
      <c r="S214" s="25">
        <f t="shared" ca="1" si="7"/>
        <v>3954846.1179223885</v>
      </c>
    </row>
    <row r="215" spans="1:19" ht="15.75" customHeight="1" x14ac:dyDescent="0.25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870552.936254684</v>
      </c>
      <c r="R215" s="25">
        <f t="array" aca="1" ref="R215" ca="1">INDEX('Lorri 401b'!L:L,MATCH('Retirement Calculator'!A215,'Lorri 401b'!N:N,0),0)</f>
        <v>3070595.5616927971</v>
      </c>
      <c r="S215" s="25">
        <f t="shared" ca="1" si="7"/>
        <v>3941148.497947481</v>
      </c>
    </row>
    <row r="216" spans="1:19" ht="15.75" customHeight="1" x14ac:dyDescent="0.25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865749.62863538403</v>
      </c>
      <c r="R216" s="25">
        <f t="array" aca="1" ref="R216" ca="1">INDEX('Lorri 401b'!L:L,MATCH('Retirement Calculator'!A216,'Lorri 401b'!N:N,0),0)</f>
        <v>3061644.1759206275</v>
      </c>
      <c r="S216" s="25">
        <f t="shared" ca="1" si="7"/>
        <v>3927393.8045560117</v>
      </c>
    </row>
    <row r="217" spans="1:19" ht="15.75" customHeight="1" x14ac:dyDescent="0.25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860926.30723433697</v>
      </c>
      <c r="R217" s="25">
        <f t="array" aca="1" ref="R217" ca="1">INDEX('Lorri 401b'!L:L,MATCH('Retirement Calculator'!A217,'Lorri 401b'!N:N,0),0)</f>
        <v>3052655.4927077405</v>
      </c>
      <c r="S217" s="25">
        <f t="shared" ca="1" si="7"/>
        <v>3913581.7999420776</v>
      </c>
    </row>
    <row r="218" spans="1:19" ht="15.75" customHeight="1" x14ac:dyDescent="0.25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856082.88866078563</v>
      </c>
      <c r="R218" s="25">
        <f t="array" aca="1" ref="R218" ca="1">INDEX('Lorri 401b'!L:L,MATCH('Retirement Calculator'!A218,'Lorri 401b'!N:N,0),0)</f>
        <v>3043629.3566481331</v>
      </c>
      <c r="S218" s="25">
        <f t="shared" ca="1" si="7"/>
        <v>3899712.2453089189</v>
      </c>
    </row>
    <row r="219" spans="1:19" ht="15.75" customHeight="1" x14ac:dyDescent="0.25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851219.28917651111</v>
      </c>
      <c r="R219" s="25">
        <f t="array" aca="1" ref="R219" ca="1">INDEX('Lorri 401b'!L:L,MATCH('Retirement Calculator'!A219,'Lorri 401b'!N:N,0),0)</f>
        <v>3034565.6116882772</v>
      </c>
      <c r="S219" s="25">
        <f t="shared" ca="1" si="7"/>
        <v>3885784.9008647883</v>
      </c>
    </row>
    <row r="220" spans="1:19" ht="15.75" customHeight="1" x14ac:dyDescent="0.25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846335.4246943855</v>
      </c>
      <c r="R220" s="25">
        <f t="array" aca="1" ref="R220" ca="1">INDEX('Lorri 401b'!L:L,MATCH('Retirement Calculator'!A220,'Lorri 401b'!N:N,0),0)</f>
        <v>3025464.1011244222</v>
      </c>
      <c r="S220" s="25">
        <f t="shared" ca="1" si="7"/>
        <v>3871799.5258188075</v>
      </c>
    </row>
    <row r="221" spans="1:19" ht="15.75" customHeight="1" x14ac:dyDescent="0.25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841431.21077691764</v>
      </c>
      <c r="R221" s="25">
        <f t="array" aca="1" ref="R221" ca="1">INDEX('Lorri 401b'!L:L,MATCH('Retirement Calculator'!A221,'Lorri 401b'!N:N,0),0)</f>
        <v>3016324.6675998843</v>
      </c>
      <c r="S221" s="25">
        <f t="shared" ca="1" si="7"/>
        <v>3857755.878376802</v>
      </c>
    </row>
    <row r="222" spans="1:19" ht="15.75" customHeight="1" x14ac:dyDescent="0.25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836506.56263479369</v>
      </c>
      <c r="R222" s="25">
        <f t="array" aca="1" ref="R222" ca="1">INDEX('Lorri 401b'!L:L,MATCH('Retirement Calculator'!A222,'Lorri 401b'!N:N,0),0)</f>
        <v>3007147.1531023276</v>
      </c>
      <c r="S222" s="25">
        <f t="shared" ca="1" si="7"/>
        <v>3843653.7157371212</v>
      </c>
    </row>
    <row r="223" spans="1:19" ht="15.75" customHeight="1" x14ac:dyDescent="0.25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831561.39512541087</v>
      </c>
      <c r="R223" s="25">
        <f t="array" aca="1" ref="R223" ca="1">INDEX('Lorri 401b'!L:L,MATCH('Retirement Calculator'!A223,'Lorri 401b'!N:N,0),0)</f>
        <v>2997931.3989610309</v>
      </c>
      <c r="S223" s="25">
        <f t="shared" ca="1" si="7"/>
        <v>3829492.7940864419</v>
      </c>
    </row>
    <row r="224" spans="1:19" ht="15.75" customHeight="1" x14ac:dyDescent="0.25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826595.6227514057</v>
      </c>
      <c r="R224" s="25">
        <f t="array" aca="1" ref="R224" ca="1">INDEX('Lorri 401b'!L:L,MATCH('Retirement Calculator'!A224,'Lorri 401b'!N:N,0),0)</f>
        <v>2988677.2458441458</v>
      </c>
      <c r="S224" s="25">
        <f t="shared" ca="1" si="7"/>
        <v>3815272.8685955517</v>
      </c>
    </row>
    <row r="225" spans="1:19" ht="15.75" customHeight="1" x14ac:dyDescent="0.25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821609.15965917544</v>
      </c>
      <c r="R225" s="25">
        <f t="array" aca="1" ref="R225" ca="1">INDEX('Lorri 401b'!L:L,MATCH('Retirement Calculator'!A225,'Lorri 401b'!N:N,0),0)</f>
        <v>2979384.5337559399</v>
      </c>
      <c r="S225" s="25">
        <f t="shared" ca="1" si="7"/>
        <v>3800993.6934151156</v>
      </c>
    </row>
    <row r="226" spans="1:19" ht="15.75" customHeight="1" x14ac:dyDescent="0.25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816601.91963739425</v>
      </c>
      <c r="R226" s="25">
        <f t="array" aca="1" ref="R226" ca="1">INDEX('Lorri 401b'!L:L,MATCH('Retirement Calculator'!A226,'Lorri 401b'!N:N,0),0)</f>
        <v>2970053.1020340333</v>
      </c>
      <c r="S226" s="25">
        <f t="shared" ca="1" si="7"/>
        <v>3786655.0216714274</v>
      </c>
    </row>
    <row r="227" spans="1:19" ht="15.75" customHeight="1" x14ac:dyDescent="0.25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811573.81611552229</v>
      </c>
      <c r="R227" s="25">
        <f t="array" aca="1" ref="R227" ca="1">INDEX('Lorri 401b'!L:L,MATCH('Retirement Calculator'!A227,'Lorri 401b'!N:N,0),0)</f>
        <v>2960682.789346619</v>
      </c>
      <c r="S227" s="25">
        <f t="shared" ca="1" si="7"/>
        <v>3772256.6054621413</v>
      </c>
    </row>
    <row r="228" spans="1:19" ht="15.75" customHeight="1" x14ac:dyDescent="0.25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806524.76216230926</v>
      </c>
      <c r="R228" s="25">
        <f t="array" aca="1" ref="R228" ca="1">INDEX('Lorri 401b'!L:L,MATCH('Retirement Calculator'!A228,'Lorri 401b'!N:N,0),0)</f>
        <v>2951273.4336896739</v>
      </c>
      <c r="S228" s="25">
        <f t="shared" ca="1" si="7"/>
        <v>3757798.195851983</v>
      </c>
    </row>
    <row r="229" spans="1:19" ht="15.75" customHeight="1" x14ac:dyDescent="0.25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801454.67048429116</v>
      </c>
      <c r="R229" s="25">
        <f t="array" aca="1" ref="R229" ca="1">INDEX('Lorri 401b'!L:L,MATCH('Retirement Calculator'!A229,'Lorri 401b'!N:N,0),0)</f>
        <v>2941824.872384158</v>
      </c>
      <c r="S229" s="25">
        <f t="shared" ca="1" si="7"/>
        <v>3743279.5428684494</v>
      </c>
    </row>
    <row r="230" spans="1:19" ht="15.75" customHeight="1" x14ac:dyDescent="0.25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796363.45342428132</v>
      </c>
      <c r="R230" s="25">
        <f t="array" aca="1" ref="R230" ca="1">INDEX('Lorri 401b'!L:L,MATCH('Retirement Calculator'!A230,'Lorri 401b'!N:N,0),0)</f>
        <v>2932336.9420732022</v>
      </c>
      <c r="S230" s="25">
        <f t="shared" ca="1" si="7"/>
        <v>3728700.3954974837</v>
      </c>
    </row>
    <row r="231" spans="1:19" ht="15.75" customHeight="1" x14ac:dyDescent="0.25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791251.02295985469</v>
      </c>
      <c r="R231" s="25">
        <f t="array" aca="1" ref="R231" ca="1">INDEX('Lorri 401b'!L:L,MATCH('Retirement Calculator'!A231,'Lorri 401b'!N:N,0),0)</f>
        <v>2922809.4787192843</v>
      </c>
      <c r="S231" s="25">
        <f t="shared" ca="1" si="7"/>
        <v>3714060.5016791392</v>
      </c>
    </row>
    <row r="232" spans="1:19" ht="15.75" customHeight="1" x14ac:dyDescent="0.25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786117.29070182634</v>
      </c>
      <c r="R232" s="25">
        <f t="array" aca="1" ref="R232" ca="1">INDEX('Lorri 401b'!L:L,MATCH('Retirement Calculator'!A232,'Lorri 401b'!N:N,0),0)</f>
        <v>2913242.3176013916</v>
      </c>
      <c r="S232" s="25">
        <f t="shared" ca="1" si="7"/>
        <v>3699359.6083032181</v>
      </c>
    </row>
    <row r="233" spans="1:19" ht="15.75" customHeight="1" x14ac:dyDescent="0.25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780962.16789272288</v>
      </c>
      <c r="R233" s="25">
        <f t="array" aca="1" ref="R233" ca="1">INDEX('Lorri 401b'!L:L,MATCH('Retirement Calculator'!A233,'Lorri 401b'!N:N,0),0)</f>
        <v>2903635.2933121743</v>
      </c>
      <c r="S233" s="25">
        <f t="shared" ca="1" si="7"/>
        <v>3684597.4612048971</v>
      </c>
    </row>
    <row r="234" spans="1:19" ht="15.75" customHeight="1" x14ac:dyDescent="0.25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775785.56540524808</v>
      </c>
      <c r="R234" s="25">
        <f t="array" aca="1" ref="R234" ca="1">INDEX('Lorri 401b'!L:L,MATCH('Retirement Calculator'!A234,'Lorri 401b'!N:N,0),0)</f>
        <v>2893988.2397550852</v>
      </c>
      <c r="S234" s="25">
        <f t="shared" ca="1" si="7"/>
        <v>3669773.8051603334</v>
      </c>
    </row>
    <row r="235" spans="1:19" ht="15.75" customHeight="1" x14ac:dyDescent="0.25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770587.39374074223</v>
      </c>
      <c r="R235" s="25">
        <f t="array" aca="1" ref="R235" ca="1">INDEX('Lorri 401b'!L:L,MATCH('Retirement Calculator'!A235,'Lorri 401b'!N:N,0),0)</f>
        <v>2884300.9901415086</v>
      </c>
      <c r="S235" s="25">
        <f t="shared" ca="1" si="7"/>
        <v>3654888.3838822506</v>
      </c>
    </row>
    <row r="236" spans="1:19" ht="15.75" customHeight="1" x14ac:dyDescent="0.25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765367.56302763429</v>
      </c>
      <c r="R236" s="25">
        <f t="array" aca="1" ref="R236" ca="1">INDEX('Lorri 401b'!L:L,MATCH('Retirement Calculator'!A236,'Lorri 401b'!N:N,0),0)</f>
        <v>2874573.3769878754</v>
      </c>
      <c r="S236" s="25">
        <f t="shared" ca="1" si="7"/>
        <v>3639940.9400155097</v>
      </c>
    </row>
    <row r="237" spans="1:19" ht="15.75" customHeight="1" x14ac:dyDescent="0.25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760125.98301988828</v>
      </c>
      <c r="R237" s="25">
        <f t="array" aca="1" ref="R237" ca="1">INDEX('Lorri 401b'!L:L,MATCH('Retirement Calculator'!A237,'Lorri 401b'!N:N,0),0)</f>
        <v>2864805.2321127686</v>
      </c>
      <c r="S237" s="25">
        <f t="shared" ca="1" si="7"/>
        <v>3624931.215132657</v>
      </c>
    </row>
    <row r="238" spans="1:19" ht="15.75" customHeight="1" x14ac:dyDescent="0.25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754862.56309544342</v>
      </c>
      <c r="R238" s="25">
        <f t="array" aca="1" ref="R238" ca="1">INDEX('Lorri 401b'!L:L,MATCH('Retirement Calculator'!A238,'Lorri 401b'!N:N,0),0)</f>
        <v>2854996.3866340155</v>
      </c>
      <c r="S238" s="25">
        <f t="shared" ca="1" si="7"/>
        <v>3609858.9497294589</v>
      </c>
    </row>
    <row r="239" spans="1:19" ht="15.75" customHeight="1" x14ac:dyDescent="0.25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749577.2122546467</v>
      </c>
      <c r="R239" s="25">
        <f t="array" aca="1" ref="R239" ca="1">INDEX('Lorri 401b'!L:L,MATCH('Retirement Calculator'!A239,'Lorri 401b'!N:N,0),0)</f>
        <v>2845146.6709657675</v>
      </c>
      <c r="S239" s="25">
        <f t="shared" ca="1" si="7"/>
        <v>3594723.8832204142</v>
      </c>
    </row>
    <row r="240" spans="1:19" ht="15.75" customHeight="1" x14ac:dyDescent="0.25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744269.83911867999</v>
      </c>
      <c r="R240" s="25">
        <f t="array" aca="1" ref="R240" ca="1">INDEX('Lorri 401b'!L:L,MATCH('Retirement Calculator'!A240,'Lorri 401b'!N:N,0),0)</f>
        <v>2835255.9148155684</v>
      </c>
      <c r="S240" s="25">
        <f t="shared" ca="1" si="7"/>
        <v>3579525.7539342484</v>
      </c>
    </row>
    <row r="241" spans="1:19" ht="15.75" customHeight="1" x14ac:dyDescent="0.25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738940.35192798008</v>
      </c>
      <c r="R241" s="25">
        <f t="array" aca="1" ref="R241" ca="1">INDEX('Lorri 401b'!L:L,MATCH('Retirement Calculator'!A241,'Lorri 401b'!N:N,0),0)</f>
        <v>2825323.9471814102</v>
      </c>
      <c r="S241" s="25">
        <f t="shared" ca="1" si="7"/>
        <v>3564264.29910939</v>
      </c>
    </row>
    <row r="242" spans="1:19" ht="15.75" customHeight="1" x14ac:dyDescent="0.25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733588.65854065225</v>
      </c>
      <c r="R242" s="25">
        <f t="array" aca="1" ref="R242" ca="1">INDEX('Lorri 401b'!L:L,MATCH('Retirement Calculator'!A242,'Lorri 401b'!N:N,0),0)</f>
        <v>2815350.5963487765</v>
      </c>
      <c r="S242" s="25">
        <f t="shared" ca="1" si="7"/>
        <v>3548939.2548894286</v>
      </c>
    </row>
    <row r="243" spans="1:19" ht="15.75" customHeight="1" x14ac:dyDescent="0.25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728214.66643087717</v>
      </c>
      <c r="R243" s="25">
        <f t="array" aca="1" ref="R243" ca="1">INDEX('Lorri 401b'!L:L,MATCH('Retirement Calculator'!A243,'Lorri 401b'!N:N,0),0)</f>
        <v>2805335.6898876736</v>
      </c>
      <c r="S243" s="25">
        <f t="shared" ca="1" si="7"/>
        <v>3533550.3563185507</v>
      </c>
    </row>
    <row r="244" spans="1:19" ht="15.75" customHeight="1" x14ac:dyDescent="0.25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722818.28268731141</v>
      </c>
      <c r="R244" s="25">
        <f t="array" aca="1" ref="R244" ca="1">INDEX('Lorri 401b'!L:L,MATCH('Retirement Calculator'!A244,'Lorri 401b'!N:N,0),0)</f>
        <v>2795279.0546496492</v>
      </c>
      <c r="S244" s="25">
        <f t="shared" ca="1" si="7"/>
        <v>3518097.3373369607</v>
      </c>
    </row>
    <row r="245" spans="1:19" ht="15.75" customHeight="1" x14ac:dyDescent="0.25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717399.41401148075</v>
      </c>
      <c r="R245" s="25">
        <f t="array" aca="1" ref="R245" ca="1">INDEX('Lorri 401b'!L:L,MATCH('Retirement Calculator'!A245,'Lorri 401b'!N:N,0),0)</f>
        <v>2785180.5167647996</v>
      </c>
      <c r="S245" s="25">
        <f t="shared" ca="1" si="7"/>
        <v>3502579.9307762804</v>
      </c>
    </row>
    <row r="246" spans="1:19" ht="15.75" customHeight="1" x14ac:dyDescent="0.25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711957.96671616752</v>
      </c>
      <c r="R246" s="25">
        <f t="array" aca="1" ref="R246" ca="1">INDEX('Lorri 401b'!L:L,MATCH('Retirement Calculator'!A246,'Lorri 401b'!N:N,0),0)</f>
        <v>2775039.9016387635</v>
      </c>
      <c r="S246" s="25">
        <f t="shared" ca="1" si="7"/>
        <v>3486997.868354931</v>
      </c>
    </row>
    <row r="247" spans="1:19" ht="15.75" customHeight="1" x14ac:dyDescent="0.25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706493.8467237904</v>
      </c>
      <c r="R247" s="25">
        <f t="array" aca="1" ref="R247" ca="1">INDEX('Lorri 401b'!L:L,MATCH('Retirement Calculator'!A247,'Lorri 401b'!N:N,0),0)</f>
        <v>2764857.033949702</v>
      </c>
      <c r="S247" s="25">
        <f t="shared" ca="1" si="7"/>
        <v>3471350.8806734923</v>
      </c>
    </row>
    <row r="248" spans="1:19" ht="15.75" customHeight="1" x14ac:dyDescent="0.25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701006.95956477837</v>
      </c>
      <c r="R248" s="25">
        <f t="array" aca="1" ref="R248" ca="1">INDEX('Lorri 401b'!L:L,MATCH('Retirement Calculator'!A248,'Lorri 401b'!N:N,0),0)</f>
        <v>2754631.7376452694</v>
      </c>
      <c r="S248" s="25">
        <f t="shared" ca="1" si="7"/>
        <v>3455638.6972100479</v>
      </c>
    </row>
    <row r="249" spans="1:19" ht="15.75" customHeight="1" x14ac:dyDescent="0.25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695497.21037593717</v>
      </c>
      <c r="R249" s="25">
        <f t="array" aca="1" ref="R249" ca="1">INDEX('Lorri 401b'!L:L,MATCH('Retirement Calculator'!A249,'Lorri 401b'!N:N,0),0)</f>
        <v>2744363.8359395685</v>
      </c>
      <c r="S249" s="25">
        <f t="shared" ca="1" si="7"/>
        <v>3439861.0463155056</v>
      </c>
    </row>
    <row r="250" spans="1:19" ht="15.75" customHeight="1" x14ac:dyDescent="0.25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689964.50389880908</v>
      </c>
      <c r="R250" s="25">
        <f t="array" aca="1" ref="R250" ca="1">INDEX('Lorri 401b'!L:L,MATCH('Retirement Calculator'!A250,'Lorri 401b'!N:N,0),0)</f>
        <v>2734053.1513100937</v>
      </c>
      <c r="S250" s="25">
        <f t="shared" ca="1" si="7"/>
        <v>3424017.6552089029</v>
      </c>
    </row>
    <row r="251" spans="1:19" ht="15.75" customHeight="1" x14ac:dyDescent="0.25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684408.7444780264</v>
      </c>
      <c r="R251" s="25">
        <f t="array" aca="1" ref="R251" ca="1">INDEX('Lorri 401b'!L:L,MATCH('Retirement Calculator'!A251,'Lorri 401b'!N:N,0),0)</f>
        <v>2723699.505494663</v>
      </c>
      <c r="S251" s="25">
        <f t="shared" ca="1" si="7"/>
        <v>3408108.2499726894</v>
      </c>
    </row>
    <row r="252" spans="1:19" ht="15.75" customHeight="1" x14ac:dyDescent="0.25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678829.83605965704</v>
      </c>
      <c r="R252" s="25">
        <f t="array" aca="1" ref="R252" ca="1">INDEX('Lorri 401b'!L:L,MATCH('Retirement Calculator'!A252,'Lorri 401b'!N:N,0),0)</f>
        <v>2713302.7194883344</v>
      </c>
      <c r="S252" s="25">
        <f t="shared" ca="1" si="7"/>
        <v>3392132.5555479913</v>
      </c>
    </row>
    <row r="253" spans="1:19" ht="15.75" customHeight="1" x14ac:dyDescent="0.25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673227.68218954455</v>
      </c>
      <c r="R253" s="25">
        <f t="array" aca="1" ref="R253" ca="1">INDEX('Lorri 401b'!L:L,MATCH('Retirement Calculator'!A253,'Lorri 401b'!N:N,0),0)</f>
        <v>2702862.6135403127</v>
      </c>
      <c r="S253" s="25">
        <f t="shared" ca="1" si="7"/>
        <v>3376090.2957298574</v>
      </c>
    </row>
    <row r="254" spans="1:19" ht="15.75" customHeight="1" x14ac:dyDescent="0.25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667602.18601163989</v>
      </c>
      <c r="R254" s="25">
        <f t="array" aca="1" ref="R254" ca="1">INDEX('Lorri 401b'!L:L,MATCH('Retirement Calculator'!A254,'Lorri 401b'!N:N,0),0)</f>
        <v>2692379.0071508409</v>
      </c>
      <c r="S254" s="25">
        <f t="shared" ca="1" si="7"/>
        <v>3359981.1931624808</v>
      </c>
    </row>
    <row r="255" spans="1:19" ht="15.75" customHeight="1" x14ac:dyDescent="0.25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661953.25026632729</v>
      </c>
      <c r="R255" s="25">
        <f t="array" aca="1" ref="R255" ca="1">INDEX('Lorri 401b'!L:L,MATCH('Retirement Calculator'!A255,'Lorri 401b'!N:N,0),0)</f>
        <v>2681851.7190680797</v>
      </c>
      <c r="S255" s="25">
        <f t="shared" ca="1" si="7"/>
        <v>3343804.9693344068</v>
      </c>
    </row>
    <row r="256" spans="1:19" ht="15.75" customHeight="1" x14ac:dyDescent="0.25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656280.7772887426</v>
      </c>
      <c r="R256" s="25">
        <f t="array" aca="1" ref="R256" ca="1">INDEX('Lorri 401b'!L:L,MATCH('Retirement Calculator'!A256,'Lorri 401b'!N:N,0),0)</f>
        <v>2671280.5672849738</v>
      </c>
      <c r="S256" s="25">
        <f t="shared" ca="1" si="7"/>
        <v>3327561.3445737166</v>
      </c>
    </row>
    <row r="257" spans="1:19" ht="15.75" customHeight="1" x14ac:dyDescent="0.25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650584.66900708457</v>
      </c>
      <c r="R257" s="25">
        <f t="array" aca="1" ref="R257" ca="1">INDEX('Lorri 401b'!L:L,MATCH('Retirement Calculator'!A257,'Lorri 401b'!N:N,0),0)</f>
        <v>2660665.369036105</v>
      </c>
      <c r="S257" s="25">
        <f t="shared" ca="1" si="7"/>
        <v>3311250.0380431898</v>
      </c>
    </row>
    <row r="258" spans="1:19" ht="15.75" customHeight="1" x14ac:dyDescent="0.25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644864.82694091962</v>
      </c>
      <c r="R258" s="25">
        <f t="array" aca="1" ref="R258" ca="1">INDEX('Lorri 401b'!L:L,MATCH('Retirement Calculator'!A258,'Lorri 401b'!N:N,0),0)</f>
        <v>2650005.9407945327</v>
      </c>
      <c r="S258" s="25">
        <f t="shared" ca="1" si="7"/>
        <v>3294870.7677354524</v>
      </c>
    </row>
    <row r="259" spans="1:19" ht="15.75" customHeight="1" x14ac:dyDescent="0.25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639121.15219947905</v>
      </c>
      <c r="R259" s="25">
        <f t="array" aca="1" ref="R259" ca="1">INDEX('Lorri 401b'!L:L,MATCH('Retirement Calculator'!A259,'Lorri 401b'!N:N,0),0)</f>
        <v>2639302.0982686202</v>
      </c>
      <c r="S259" s="25">
        <f t="shared" ca="1" si="7"/>
        <v>3278423.2504680995</v>
      </c>
    </row>
    <row r="260" spans="1:19" ht="15.75" customHeight="1" x14ac:dyDescent="0.25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633353.5454799491</v>
      </c>
      <c r="R260" s="25">
        <f t="array" aca="1" ref="R260" ca="1">INDEX('Lorri 401b'!L:L,MATCH('Retirement Calculator'!A260,'Lorri 401b'!N:N,0),0)</f>
        <v>2628553.65639885</v>
      </c>
      <c r="S260" s="25">
        <f t="shared" ca="1" si="7"/>
        <v>3261907.2018787991</v>
      </c>
    </row>
    <row r="261" spans="1:19" ht="15.75" customHeight="1" x14ac:dyDescent="0.25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627561.90706575441</v>
      </c>
      <c r="R261" s="25">
        <f t="array" aca="1" ref="R261" ca="1">INDEX('Lorri 401b'!L:L,MATCH('Retirement Calculator'!A261,'Lorri 401b'!N:N,0),0)</f>
        <v>2617760.4293546225</v>
      </c>
      <c r="S261" s="25">
        <f t="shared" ca="1" si="7"/>
        <v>3245322.3364203768</v>
      </c>
    </row>
    <row r="262" spans="1:19" ht="15.75" customHeight="1" x14ac:dyDescent="0.25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621746.13682483393</v>
      </c>
      <c r="R262" s="25">
        <f t="array" aca="1" ref="R262" ca="1">INDEX('Lorri 401b'!L:L,MATCH('Retirement Calculator'!A262,'Lorri 401b'!N:N,0),0)</f>
        <v>2606922.2305310438</v>
      </c>
      <c r="S262" s="25">
        <f t="shared" ca="1" si="7"/>
        <v>3228668.3673558775</v>
      </c>
    </row>
    <row r="263" spans="1:19" ht="15.75" customHeight="1" x14ac:dyDescent="0.25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615906.13420790969</v>
      </c>
      <c r="R263" s="25">
        <f t="array" aca="1" ref="R263" ca="1">INDEX('Lorri 401b'!L:L,MATCH('Retirement Calculator'!A263,'Lorri 401b'!N:N,0),0)</f>
        <v>2596038.8725457001</v>
      </c>
      <c r="S263" s="25">
        <f t="shared" ca="1" si="7"/>
        <v>3211945.0067536095</v>
      </c>
    </row>
    <row r="264" spans="1:19" ht="15.75" customHeight="1" x14ac:dyDescent="0.25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610041.79824674816</v>
      </c>
      <c r="R264" s="25">
        <f t="array" aca="1" ref="R264" ca="1">INDEX('Lorri 401b'!L:L,MATCH('Retirement Calculator'!A264,'Lorri 401b'!N:N,0),0)</f>
        <v>2585110.1672354178</v>
      </c>
      <c r="S264" s="25">
        <f t="shared" ca="1" si="7"/>
        <v>3195151.965482166</v>
      </c>
    </row>
    <row r="265" spans="1:19" ht="15.75" customHeight="1" x14ac:dyDescent="0.25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604153.02755241515</v>
      </c>
      <c r="R265" s="25">
        <f t="array" aca="1" ref="R265" ca="1">INDEX('Lorri 401b'!L:L,MATCH('Retirement Calculator'!A265,'Lorri 401b'!N:N,0),0)</f>
        <v>2574135.9256530092</v>
      </c>
      <c r="S265" s="25">
        <f t="shared" ca="1" si="7"/>
        <v>3178288.9532054244</v>
      </c>
    </row>
    <row r="266" spans="1:19" ht="15.75" customHeight="1" x14ac:dyDescent="0.25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598239.7203135225</v>
      </c>
      <c r="R266" s="25">
        <f t="array" aca="1" ref="R266" ca="1">INDEX('Lorri 401b'!L:L,MATCH('Retirement Calculator'!A266,'Lorri 401b'!N:N,0),0)</f>
        <v>2563115.9580640071</v>
      </c>
      <c r="S266" s="25">
        <f t="shared" ref="S266:S520" ca="1" si="267">SUM(Q266:R266)</f>
        <v>3161355.6783775296</v>
      </c>
    </row>
    <row r="267" spans="1:19" ht="15.75" customHeight="1" x14ac:dyDescent="0.25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592301.77429446776</v>
      </c>
      <c r="R267" s="25">
        <f t="array" aca="1" ref="R267" ca="1">INDEX('Lorri 401b'!L:L,MATCH('Retirement Calculator'!A267,'Lorri 401b'!N:N,0),0)</f>
        <v>2552050.073943384</v>
      </c>
      <c r="S267" s="25">
        <f t="shared" ca="1" si="267"/>
        <v>3144351.8482378516</v>
      </c>
    </row>
    <row r="268" spans="1:19" ht="15.75" customHeight="1" x14ac:dyDescent="0.25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586339.08683366689</v>
      </c>
      <c r="R268" s="25">
        <f t="array" aca="1" ref="R268" ca="1">INDEX('Lorri 401b'!L:L,MATCH('Retirement Calculator'!A268,'Lorri 401b'!N:N,0),0)</f>
        <v>2540938.0819722586</v>
      </c>
      <c r="S268" s="25">
        <f t="shared" ca="1" si="267"/>
        <v>3127277.1688059256</v>
      </c>
    </row>
    <row r="269" spans="1:19" ht="15.75" customHeight="1" x14ac:dyDescent="0.25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580351.55484177941</v>
      </c>
      <c r="R269" s="25">
        <f t="array" aca="1" ref="R269" ca="1">INDEX('Lorri 401b'!L:L,MATCH('Retirement Calculator'!A269,'Lorri 401b'!N:N,0),0)</f>
        <v>2529779.7900345866</v>
      </c>
      <c r="S269" s="25">
        <f t="shared" ca="1" si="267"/>
        <v>3110131.3448763657</v>
      </c>
    </row>
    <row r="270" spans="1:19" ht="15.75" customHeight="1" x14ac:dyDescent="0.25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574339.07479992567</v>
      </c>
      <c r="R270" s="25">
        <f t="array" aca="1" ref="R270" ca="1">INDEX('Lorri 401b'!L:L,MATCH('Retirement Calculator'!A270,'Lorri 401b'!N:N,0),0)</f>
        <v>2518575.0052138409</v>
      </c>
      <c r="S270" s="25">
        <f t="shared" ca="1" si="267"/>
        <v>3092914.0800137664</v>
      </c>
    </row>
    <row r="271" spans="1:19" ht="15.75" customHeight="1" x14ac:dyDescent="0.25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568301.54275789764</v>
      </c>
      <c r="R271" s="25">
        <f t="array" aca="1" ref="R271" ca="1">INDEX('Lorri 401b'!L:L,MATCH('Retirement Calculator'!A271,'Lorri 401b'!N:N,0),0)</f>
        <v>2507323.5337896757</v>
      </c>
      <c r="S271" s="25">
        <f t="shared" ca="1" si="267"/>
        <v>3075625.0765475733</v>
      </c>
    </row>
    <row r="272" spans="1:19" ht="15.75" customHeight="1" x14ac:dyDescent="0.25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562238.85433236114</v>
      </c>
      <c r="R272" s="25">
        <f t="array" aca="1" ref="R272" ca="1">INDEX('Lorri 401b'!L:L,MATCH('Retirement Calculator'!A272,'Lorri 401b'!N:N,0),0)</f>
        <v>2496025.1812345763</v>
      </c>
      <c r="S272" s="25">
        <f t="shared" ca="1" si="267"/>
        <v>3058264.0355669372</v>
      </c>
    </row>
    <row r="273" spans="1:19" ht="15.75" customHeight="1" x14ac:dyDescent="0.25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556150.90470505157</v>
      </c>
      <c r="R273" s="25">
        <f t="array" aca="1" ref="R273" ca="1">INDEX('Lorri 401b'!L:L,MATCH('Retirement Calculator'!A273,'Lorri 401b'!N:N,0),0)</f>
        <v>2484679.7522104974</v>
      </c>
      <c r="S273" s="25">
        <f t="shared" ca="1" si="267"/>
        <v>3040830.6569155492</v>
      </c>
    </row>
    <row r="274" spans="1:19" ht="15.75" customHeight="1" x14ac:dyDescent="0.25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550037.58862096153</v>
      </c>
      <c r="R274" s="25">
        <f t="array" aca="1" ref="R274" ca="1">INDEX('Lorri 401b'!L:L,MATCH('Retirement Calculator'!A274,'Lorri 401b'!N:N,0),0)</f>
        <v>2473287.0505654849</v>
      </c>
      <c r="S274" s="25">
        <f t="shared" ca="1" si="267"/>
        <v>3023324.6391864466</v>
      </c>
    </row>
    <row r="275" spans="1:19" ht="15.75" customHeight="1" x14ac:dyDescent="0.25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543898.80038652115</v>
      </c>
      <c r="R275" s="25">
        <f t="array" aca="1" ref="R275" ca="1">INDEX('Lorri 401b'!L:L,MATCH('Retirement Calculator'!A275,'Lorri 401b'!N:N,0),0)</f>
        <v>2461846.8793302849</v>
      </c>
      <c r="S275" s="25">
        <f t="shared" ca="1" si="267"/>
        <v>3005745.6797168059</v>
      </c>
    </row>
    <row r="276" spans="1:19" ht="15.75" customHeight="1" x14ac:dyDescent="0.25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537734.4338677706</v>
      </c>
      <c r="R276" s="25">
        <f t="array" aca="1" ref="R276" ca="1">INDEX('Lorri 401b'!L:L,MATCH('Retirement Calculator'!A276,'Lorri 401b'!N:N,0),0)</f>
        <v>2450359.0407149382</v>
      </c>
      <c r="S276" s="25">
        <f t="shared" ca="1" si="267"/>
        <v>2988093.4745827089</v>
      </c>
    </row>
    <row r="277" spans="1:19" ht="15.75" customHeight="1" x14ac:dyDescent="0.25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531544.38248852524</v>
      </c>
      <c r="R277" s="25">
        <f t="array" aca="1" ref="R277" ca="1">INDEX('Lorri 401b'!L:L,MATCH('Retirement Calculator'!A277,'Lorri 401b'!N:N,0),0)</f>
        <v>2438823.3361053606</v>
      </c>
      <c r="S277" s="25">
        <f t="shared" ca="1" si="267"/>
        <v>2970367.7185938861</v>
      </c>
    </row>
    <row r="278" spans="1:19" ht="15.75" customHeight="1" x14ac:dyDescent="0.25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525328.53922853305</v>
      </c>
      <c r="R278" s="25">
        <f t="array" aca="1" ref="R278" ca="1">INDEX('Lorri 401b'!L:L,MATCH('Retirement Calculator'!A278,'Lorri 401b'!N:N,0),0)</f>
        <v>2427239.5660599102</v>
      </c>
      <c r="S278" s="25">
        <f t="shared" ca="1" si="267"/>
        <v>2952568.1052884432</v>
      </c>
    </row>
    <row r="279" spans="1:19" ht="15.75" customHeight="1" x14ac:dyDescent="0.25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519086.79662162415</v>
      </c>
      <c r="R279" s="25">
        <f t="array" aca="1" ref="R279" ca="1">INDEX('Lorri 401b'!L:L,MATCH('Retirement Calculator'!A279,'Lorri 401b'!N:N,0),0)</f>
        <v>2415607.5303059369</v>
      </c>
      <c r="S279" s="25">
        <f t="shared" ca="1" si="267"/>
        <v>2934694.3269275613</v>
      </c>
    </row>
    <row r="280" spans="1:19" ht="15.75" customHeight="1" x14ac:dyDescent="0.25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512819.04675385315</v>
      </c>
      <c r="R280" s="25">
        <f t="array" aca="1" ref="R280" ca="1">INDEX('Lorri 401b'!L:L,MATCH('Retirement Calculator'!A280,'Lorri 401b'!N:N,0),0)</f>
        <v>2403927.027736322</v>
      </c>
      <c r="S280" s="25">
        <f t="shared" ca="1" si="267"/>
        <v>2916746.0744901751</v>
      </c>
    </row>
    <row r="281" spans="1:19" ht="15.75" customHeight="1" x14ac:dyDescent="0.25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506525.18126163312</v>
      </c>
      <c r="R281" s="25">
        <f t="array" aca="1" ref="R281" ca="1">INDEX('Lorri 401b'!L:L,MATCH('Retirement Calculator'!A281,'Lorri 401b'!N:N,0),0)</f>
        <v>2392197.8564060004</v>
      </c>
      <c r="S281" s="25">
        <f t="shared" ca="1" si="267"/>
        <v>2898723.0376676335</v>
      </c>
    </row>
    <row r="282" spans="1:19" ht="15.75" customHeight="1" x14ac:dyDescent="0.25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500205.09132986213</v>
      </c>
      <c r="R282" s="25">
        <f t="array" aca="1" ref="R282" ca="1">INDEX('Lorri 401b'!L:L,MATCH('Retirement Calculator'!A282,'Lorri 401b'!N:N,0),0)</f>
        <v>2380419.8135284693</v>
      </c>
      <c r="S282" s="25">
        <f t="shared" ca="1" si="267"/>
        <v>2880624.9048583312</v>
      </c>
    </row>
    <row r="283" spans="1:19" ht="15.75" customHeight="1" x14ac:dyDescent="0.25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493858.66769004212</v>
      </c>
      <c r="R283" s="25">
        <f t="array" aca="1" ref="R283" ca="1">INDEX('Lorri 401b'!L:L,MATCH('Retirement Calculator'!A283,'Lorri 401b'!N:N,0),0)</f>
        <v>2368592.6954722819</v>
      </c>
      <c r="S283" s="25">
        <f t="shared" ca="1" si="267"/>
        <v>2862451.3631623238</v>
      </c>
    </row>
    <row r="284" spans="1:19" ht="15.75" customHeight="1" x14ac:dyDescent="0.25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487485.8006183895</v>
      </c>
      <c r="R284" s="25">
        <f t="array" aca="1" ref="R284" ca="1">INDEX('Lorri 401b'!L:L,MATCH('Retirement Calculator'!A284,'Lorri 401b'!N:N,0),0)</f>
        <v>2356716.2977575269</v>
      </c>
      <c r="S284" s="25">
        <f t="shared" ca="1" si="267"/>
        <v>2844202.0983759165</v>
      </c>
    </row>
    <row r="285" spans="1:19" ht="15.75" customHeight="1" x14ac:dyDescent="0.25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481086.37993393838</v>
      </c>
      <c r="R285" s="25">
        <f t="array" aca="1" ref="R285" ca="1">INDEX('Lorri 401b'!L:L,MATCH('Retirement Calculator'!A285,'Lorri 401b'!N:N,0),0)</f>
        <v>2344790.4150522938</v>
      </c>
      <c r="S285" s="25">
        <f t="shared" ca="1" si="267"/>
        <v>2825876.7949862322</v>
      </c>
    </row>
    <row r="286" spans="1:19" ht="15.75" customHeight="1" x14ac:dyDescent="0.25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474660.29499663535</v>
      </c>
      <c r="R286" s="25">
        <f t="array" aca="1" ref="R286" ca="1">INDEX('Lorri 401b'!L:L,MATCH('Retirement Calculator'!A286,'Lorri 401b'!N:N,0),0)</f>
        <v>2332814.8411691221</v>
      </c>
      <c r="S286" s="25">
        <f t="shared" ca="1" si="267"/>
        <v>2807475.1361657577</v>
      </c>
    </row>
    <row r="287" spans="1:19" ht="15.75" customHeight="1" x14ac:dyDescent="0.25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468207.43470542692</v>
      </c>
      <c r="R287" s="25">
        <f t="array" aca="1" ref="R287" ca="1">INDEX('Lorri 401b'!L:L,MATCH('Retirement Calculator'!A287,'Lorri 401b'!N:N,0),0)</f>
        <v>2320789.3690614374</v>
      </c>
      <c r="S287" s="25">
        <f t="shared" ca="1" si="267"/>
        <v>2788996.8037668644</v>
      </c>
    </row>
    <row r="288" spans="1:19" ht="15.75" customHeight="1" x14ac:dyDescent="0.25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461727.68749633845</v>
      </c>
      <c r="R288" s="25">
        <f t="array" aca="1" ref="R288" ca="1">INDEX('Lorri 401b'!L:L,MATCH('Retirement Calculator'!A288,'Lorri 401b'!N:N,0),0)</f>
        <v>2308713.7908199704</v>
      </c>
      <c r="S288" s="25">
        <f t="shared" ca="1" si="267"/>
        <v>2770441.4783163089</v>
      </c>
    </row>
    <row r="289" spans="1:19" ht="15.75" customHeight="1" x14ac:dyDescent="0.25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455220.94134054543</v>
      </c>
      <c r="R289" s="25">
        <f t="array" aca="1" ref="R289" ca="1">INDEX('Lorri 401b'!L:L,MATCH('Retirement Calculator'!A289,'Lorri 401b'!N:N,0),0)</f>
        <v>2296587.897669164</v>
      </c>
      <c r="S289" s="25">
        <f t="shared" ca="1" si="267"/>
        <v>2751808.8390097097</v>
      </c>
    </row>
    <row r="290" spans="1:19" ht="15.75" customHeight="1" x14ac:dyDescent="0.25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448687.0837424366</v>
      </c>
      <c r="R290" s="25">
        <f t="array" aca="1" ref="R290" ca="1">INDEX('Lorri 401b'!L:L,MATCH('Retirement Calculator'!A290,'Lorri 401b'!N:N,0),0)</f>
        <v>2284411.4799635625</v>
      </c>
      <c r="S290" s="25">
        <f t="shared" ca="1" si="267"/>
        <v>2733098.5637059989</v>
      </c>
    </row>
    <row r="291" spans="1:19" ht="15.75" customHeight="1" x14ac:dyDescent="0.25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442126.00173766899</v>
      </c>
      <c r="R291" s="25">
        <f t="array" aca="1" ref="R291" ca="1">INDEX('Lorri 401b'!L:L,MATCH('Retirement Calculator'!A291,'Lorri 401b'!N:N,0),0)</f>
        <v>2272184.3271841877</v>
      </c>
      <c r="S291" s="25">
        <f t="shared" ca="1" si="267"/>
        <v>2714310.3289218568</v>
      </c>
    </row>
    <row r="292" spans="1:19" ht="15.75" customHeight="1" x14ac:dyDescent="0.25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435537.58189121482</v>
      </c>
      <c r="R292" s="25">
        <f t="array" aca="1" ref="R292" ca="1">INDEX('Lorri 401b'!L:L,MATCH('Retirement Calculator'!A292,'Lorri 401b'!N:N,0),0)</f>
        <v>2259906.2279348988</v>
      </c>
      <c r="S292" s="25">
        <f t="shared" ca="1" si="267"/>
        <v>2695443.8098261137</v>
      </c>
    </row>
    <row r="293" spans="1:19" ht="15.75" customHeight="1" x14ac:dyDescent="0.25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428921.71029540047</v>
      </c>
      <c r="R293" s="25">
        <f t="array" aca="1" ref="R293" ca="1">INDEX('Lorri 401b'!L:L,MATCH('Retirement Calculator'!A293,'Lorri 401b'!N:N,0),0)</f>
        <v>2247576.9699387378</v>
      </c>
      <c r="S293" s="25">
        <f t="shared" ca="1" si="267"/>
        <v>2676498.6802341384</v>
      </c>
    </row>
    <row r="294" spans="1:19" ht="15.75" customHeight="1" x14ac:dyDescent="0.25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422278.27256793686</v>
      </c>
      <c r="R294" s="25">
        <f t="array" aca="1" ref="R294" ca="1">INDEX('Lorri 401b'!L:L,MATCH('Retirement Calculator'!A294,'Lorri 401b'!N:N,0),0)</f>
        <v>2235196.3400342595</v>
      </c>
      <c r="S294" s="25">
        <f t="shared" ca="1" si="267"/>
        <v>2657474.6126021962</v>
      </c>
    </row>
    <row r="295" spans="1:19" ht="15.75" customHeight="1" x14ac:dyDescent="0.25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415607.15384994214</v>
      </c>
      <c r="R295" s="25">
        <f t="array" aca="1" ref="R295" ca="1">INDEX('Lorri 401b'!L:L,MATCH('Retirement Calculator'!A295,'Lorri 401b'!N:N,0),0)</f>
        <v>2222764.1241718461</v>
      </c>
      <c r="S295" s="25">
        <f t="shared" ca="1" si="267"/>
        <v>2638371.2780217882</v>
      </c>
    </row>
    <row r="296" spans="1:19" ht="15.75" customHeight="1" x14ac:dyDescent="0.25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408908.23880395578</v>
      </c>
      <c r="R296" s="25">
        <f t="array" aca="1" ref="R296" ca="1">INDEX('Lorri 401b'!L:L,MATCH('Retirement Calculator'!A296,'Lorri 401b'!N:N,0),0)</f>
        <v>2210280.1074100058</v>
      </c>
      <c r="S296" s="25">
        <f t="shared" ca="1" si="267"/>
        <v>2619188.3462139615</v>
      </c>
    </row>
    <row r="297" spans="1:19" ht="15.75" customHeight="1" x14ac:dyDescent="0.25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402181.4116119445</v>
      </c>
      <c r="R297" s="25">
        <f t="array" aca="1" ref="R297" ca="1">INDEX('Lorri 401b'!L:L,MATCH('Retirement Calculator'!A297,'Lorri 401b'!N:N,0),0)</f>
        <v>2197744.073911658</v>
      </c>
      <c r="S297" s="25">
        <f t="shared" ca="1" si="267"/>
        <v>2599925.4855236025</v>
      </c>
    </row>
    <row r="298" spans="1:19" ht="15.75" customHeight="1" x14ac:dyDescent="0.25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395426.55597329984</v>
      </c>
      <c r="R298" s="25">
        <f t="array" aca="1" ref="R298" ca="1">INDEX('Lorri 401b'!L:L,MATCH('Retirement Calculator'!A298,'Lorri 401b'!N:N,0),0)</f>
        <v>2185155.8069404005</v>
      </c>
      <c r="S298" s="25">
        <f t="shared" ca="1" si="267"/>
        <v>2580582.3629137003</v>
      </c>
    </row>
    <row r="299" spans="1:19" ht="15.75" customHeight="1" x14ac:dyDescent="0.25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388643.55510282749</v>
      </c>
      <c r="R299" s="25">
        <f t="array" aca="1" ref="R299" ca="1">INDEX('Lorri 401b'!L:L,MATCH('Retirement Calculator'!A299,'Lorri 401b'!N:N,0),0)</f>
        <v>2172515.0888567627</v>
      </c>
      <c r="S299" s="25">
        <f t="shared" ca="1" si="267"/>
        <v>2561158.6439595902</v>
      </c>
    </row>
    <row r="300" spans="1:19" ht="15.75" customHeight="1" x14ac:dyDescent="0.25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381832.29172872816</v>
      </c>
      <c r="R300" s="25">
        <f t="array" aca="1" ref="R300" ca="1">INDEX('Lorri 401b'!L:L,MATCH('Retirement Calculator'!A300,'Lorri 401b'!N:N,0),0)</f>
        <v>2159821.7011144431</v>
      </c>
      <c r="S300" s="25">
        <f t="shared" ca="1" si="267"/>
        <v>2541653.9928431711</v>
      </c>
    </row>
    <row r="301" spans="1:19" ht="15.75" customHeight="1" x14ac:dyDescent="0.25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374992.64809057012</v>
      </c>
      <c r="R301" s="25">
        <f t="array" aca="1" ref="R301" ca="1">INDEX('Lorri 401b'!L:L,MATCH('Retirement Calculator'!A301,'Lorri 401b'!N:N,0),0)</f>
        <v>2147075.4242565306</v>
      </c>
      <c r="S301" s="25">
        <f t="shared" ca="1" si="267"/>
        <v>2522068.0723471008</v>
      </c>
    </row>
    <row r="302" spans="1:19" ht="15.75" customHeight="1" x14ac:dyDescent="0.25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368124.50593725307</v>
      </c>
      <c r="R302" s="25">
        <f t="array" aca="1" ref="R302" ca="1">INDEX('Lorri 401b'!L:L,MATCH('Retirement Calculator'!A302,'Lorri 401b'!N:N,0),0)</f>
        <v>2134276.0379117099</v>
      </c>
      <c r="S302" s="25">
        <f t="shared" ca="1" si="267"/>
        <v>2502400.543848963</v>
      </c>
    </row>
    <row r="303" spans="1:19" ht="15.75" customHeight="1" x14ac:dyDescent="0.25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361227.74652496388</v>
      </c>
      <c r="R303" s="25">
        <f t="array" aca="1" ref="R303" ca="1">INDEX('Lorri 401b'!L:L,MATCH('Retirement Calculator'!A303,'Lorri 401b'!N:N,0),0)</f>
        <v>2121423.3207904524</v>
      </c>
      <c r="S303" s="25">
        <f t="shared" ca="1" si="267"/>
        <v>2482651.0673154164</v>
      </c>
    </row>
    <row r="304" spans="1:19" ht="15.75" customHeight="1" x14ac:dyDescent="0.25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354302.25061512348</v>
      </c>
      <c r="R304" s="25">
        <f t="array" aca="1" ref="R304" ca="1">INDEX('Lorri 401b'!L:L,MATCH('Retirement Calculator'!A304,'Lorri 401b'!N:N,0),0)</f>
        <v>2108517.0506811896</v>
      </c>
      <c r="S304" s="25">
        <f t="shared" ca="1" si="267"/>
        <v>2462819.3012963133</v>
      </c>
    </row>
    <row r="305" spans="1:19" ht="15.75" customHeight="1" x14ac:dyDescent="0.25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347347.89847232541</v>
      </c>
      <c r="R305" s="25">
        <f t="array" aca="1" ref="R305" ca="1">INDEX('Lorri 401b'!L:L,MATCH('Retirement Calculator'!A305,'Lorri 401b'!N:N,0),0)</f>
        <v>2095557.0044464716</v>
      </c>
      <c r="S305" s="25">
        <f t="shared" ca="1" si="267"/>
        <v>2442904.902918797</v>
      </c>
    </row>
    <row r="306" spans="1:19" ht="15.75" customHeight="1" x14ac:dyDescent="0.25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340364.56986226566</v>
      </c>
      <c r="R306" s="25">
        <f t="array" aca="1" ref="R306" ca="1">INDEX('Lorri 401b'!L:L,MATCH('Retirement Calculator'!A306,'Lorri 401b'!N:N,0),0)</f>
        <v>2082542.958019109</v>
      </c>
      <c r="S306" s="25">
        <f t="shared" ca="1" si="267"/>
        <v>2422907.5278813746</v>
      </c>
    </row>
    <row r="307" spans="1:19" ht="15.75" customHeight="1" x14ac:dyDescent="0.25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333352.14404966403</v>
      </c>
      <c r="R307" s="25">
        <f t="array" aca="1" ref="R307" ca="1">INDEX('Lorri 401b'!L:L,MATCH('Retirement Calculator'!A307,'Lorri 401b'!N:N,0),0)</f>
        <v>2069474.6863982989</v>
      </c>
      <c r="S307" s="25">
        <f t="shared" ca="1" si="267"/>
        <v>2402826.830447963</v>
      </c>
    </row>
    <row r="308" spans="1:19" ht="15.75" customHeight="1" x14ac:dyDescent="0.25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326310.4997961765</v>
      </c>
      <c r="R308" s="25">
        <f t="array" aca="1" ref="R308" ca="1">INDEX('Lorri 401b'!L:L,MATCH('Retirement Calculator'!A308,'Lorri 401b'!N:N,0),0)</f>
        <v>2056351.9636457355</v>
      </c>
      <c r="S308" s="25">
        <f t="shared" ca="1" si="267"/>
        <v>2382662.4634419121</v>
      </c>
    </row>
    <row r="309" spans="1:19" ht="15.75" customHeight="1" x14ac:dyDescent="0.25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319239.51535829948</v>
      </c>
      <c r="R309" s="25">
        <f t="array" aca="1" ref="R309" ca="1">INDEX('Lorri 401b'!L:L,MATCH('Retirement Calculator'!A309,'Lorri 401b'!N:N,0),0)</f>
        <v>2043174.5628817033</v>
      </c>
      <c r="S309" s="25">
        <f t="shared" ca="1" si="267"/>
        <v>2362414.0782400025</v>
      </c>
    </row>
    <row r="310" spans="1:19" ht="15.75" customHeight="1" x14ac:dyDescent="0.25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312139.06848526461</v>
      </c>
      <c r="R310" s="25">
        <f t="array" aca="1" ref="R310" ca="1">INDEX('Lorri 401b'!L:L,MATCH('Retirement Calculator'!A310,'Lorri 401b'!N:N,0),0)</f>
        <v>2029942.256281154</v>
      </c>
      <c r="S310" s="25">
        <f t="shared" ca="1" si="267"/>
        <v>2342081.3247664184</v>
      </c>
    </row>
    <row r="311" spans="1:19" ht="15.75" customHeight="1" x14ac:dyDescent="0.25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305009.03641692543</v>
      </c>
      <c r="R311" s="25">
        <f t="array" aca="1" ref="R311" ca="1">INDEX('Lorri 401b'!L:L,MATCH('Retirement Calculator'!A311,'Lorri 401b'!N:N,0),0)</f>
        <v>2016654.8150697693</v>
      </c>
      <c r="S311" s="25">
        <f t="shared" ca="1" si="267"/>
        <v>2321663.8514866945</v>
      </c>
    </row>
    <row r="312" spans="1:19" ht="15.75" customHeight="1" x14ac:dyDescent="0.25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297849.29588163487</v>
      </c>
      <c r="R312" s="25">
        <f t="array" aca="1" ref="R312" ca="1">INDEX('Lorri 401b'!L:L,MATCH('Retirement Calculator'!A312,'Lorri 401b'!N:N,0),0)</f>
        <v>2003312.0095200038</v>
      </c>
      <c r="S312" s="25">
        <f t="shared" ca="1" si="267"/>
        <v>2301161.3054016386</v>
      </c>
    </row>
    <row r="313" spans="1:19" ht="15.75" customHeight="1" x14ac:dyDescent="0.25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290659.72309411393</v>
      </c>
      <c r="R313" s="25">
        <f t="array" aca="1" ref="R313" ca="1">INDEX('Lorri 401b'!L:L,MATCH('Retirement Calculator'!A313,'Lorri 401b'!N:N,0),0)</f>
        <v>1989913.6089471143</v>
      </c>
      <c r="S313" s="25">
        <f t="shared" ca="1" si="267"/>
        <v>2280573.3320412282</v>
      </c>
    </row>
    <row r="314" spans="1:19" ht="15.75" customHeight="1" x14ac:dyDescent="0.25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283440.19375331164</v>
      </c>
      <c r="R314" s="25">
        <f t="array" aca="1" ref="R314" ca="1">INDEX('Lorri 401b'!L:L,MATCH('Retirement Calculator'!A314,'Lorri 401b'!N:N,0),0)</f>
        <v>1976459.381705171</v>
      </c>
      <c r="S314" s="25">
        <f t="shared" ca="1" si="267"/>
        <v>2259899.5754584828</v>
      </c>
    </row>
    <row r="315" spans="1:19" ht="15.75" customHeight="1" x14ac:dyDescent="0.25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276190.583040256</v>
      </c>
      <c r="R315" s="25">
        <f t="array" aca="1" ref="R315" ca="1">INDEX('Lorri 401b'!L:L,MATCH('Retirement Calculator'!A315,'Lorri 401b'!N:N,0),0)</f>
        <v>1962949.0951830528</v>
      </c>
      <c r="S315" s="25">
        <f t="shared" ca="1" si="267"/>
        <v>2239139.6782233086</v>
      </c>
    </row>
    <row r="316" spans="1:19" ht="15.75" customHeight="1" x14ac:dyDescent="0.25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268910.76561589597</v>
      </c>
      <c r="R316" s="25">
        <f t="array" aca="1" ref="R316" ca="1">INDEX('Lorri 401b'!L:L,MATCH('Retirement Calculator'!A316,'Lorri 401b'!N:N,0),0)</f>
        <v>1949382.515800426</v>
      </c>
      <c r="S316" s="25">
        <f t="shared" ca="1" si="267"/>
        <v>2218293.2814163221</v>
      </c>
    </row>
    <row r="317" spans="1:19" ht="15.75" customHeight="1" x14ac:dyDescent="0.25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261600.61561893445</v>
      </c>
      <c r="R317" s="25">
        <f t="array" aca="1" ref="R317" ca="1">INDEX('Lorri 401b'!L:L,MATCH('Retirement Calculator'!A317,'Lorri 401b'!N:N,0),0)</f>
        <v>1935759.4090037048</v>
      </c>
      <c r="S317" s="25">
        <f t="shared" ca="1" si="267"/>
        <v>2197360.0246226392</v>
      </c>
    </row>
    <row r="318" spans="1:19" ht="15.75" customHeight="1" x14ac:dyDescent="0.25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254260.00666365225</v>
      </c>
      <c r="R318" s="25">
        <f t="array" aca="1" ref="R318" ca="1">INDEX('Lorri 401b'!L:L,MATCH('Retirement Calculator'!A318,'Lorri 401b'!N:N,0),0)</f>
        <v>1922079.5392619972</v>
      </c>
      <c r="S318" s="25">
        <f t="shared" ca="1" si="267"/>
        <v>2176339.5459256493</v>
      </c>
    </row>
    <row r="319" spans="1:19" ht="15.75" customHeight="1" x14ac:dyDescent="0.25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246888.81183772304</v>
      </c>
      <c r="R319" s="25">
        <f t="array" aca="1" ref="R319" ca="1">INDEX('Lorri 401b'!L:L,MATCH('Retirement Calculator'!A319,'Lorri 401b'!N:N,0),0)</f>
        <v>1908342.6700630325</v>
      </c>
      <c r="S319" s="25">
        <f t="shared" ca="1" si="267"/>
        <v>2155231.4819007558</v>
      </c>
    </row>
    <row r="320" spans="1:19" ht="15.75" customHeight="1" x14ac:dyDescent="0.25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239486.90370001912</v>
      </c>
      <c r="R320" s="25">
        <f t="array" aca="1" ref="R320" ca="1">INDEX('Lorri 401b'!L:L,MATCH('Retirement Calculator'!A320,'Lorri 401b'!N:N,0),0)</f>
        <v>1894548.5639090722</v>
      </c>
      <c r="S320" s="25">
        <f t="shared" ca="1" si="267"/>
        <v>2134035.4676090912</v>
      </c>
    </row>
    <row r="321" spans="1:19" ht="15.75" customHeight="1" x14ac:dyDescent="0.25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232054.1542784081</v>
      </c>
      <c r="R321" s="25">
        <f t="array" aca="1" ref="R321" ca="1">INDEX('Lorri 401b'!L:L,MATCH('Retirement Calculator'!A321,'Lorri 401b'!N:N,0),0)</f>
        <v>1880696.9823128039</v>
      </c>
      <c r="S321" s="25">
        <f t="shared" ca="1" si="267"/>
        <v>2112751.1365912119</v>
      </c>
    </row>
    <row r="322" spans="1:19" ht="15.75" customHeight="1" x14ac:dyDescent="0.25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224590.43506754035</v>
      </c>
      <c r="R322" s="25">
        <f t="array" aca="1" ref="R322" ca="1">INDEX('Lorri 401b'!L:L,MATCH('Retirement Calculator'!A322,'Lorri 401b'!N:N,0),0)</f>
        <v>1866787.6857932175</v>
      </c>
      <c r="S322" s="25">
        <f t="shared" ca="1" si="267"/>
        <v>2091378.1208607578</v>
      </c>
    </row>
    <row r="323" spans="1:19" ht="15.75" customHeight="1" x14ac:dyDescent="0.25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217095.61702662733</v>
      </c>
      <c r="R323" s="25">
        <f t="array" aca="1" ref="R323" ca="1">INDEX('Lorri 401b'!L:L,MATCH('Retirement Calculator'!A323,'Lorri 401b'!N:N,0),0)</f>
        <v>1852820.4338714664</v>
      </c>
      <c r="S323" s="25">
        <f t="shared" ca="1" si="267"/>
        <v>2069916.0508980937</v>
      </c>
    </row>
    <row r="324" spans="1:19" ht="15.75" customHeight="1" x14ac:dyDescent="0.25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209569.57057721051</v>
      </c>
      <c r="R324" s="25">
        <f t="array" aca="1" ref="R324" ca="1">INDEX('Lorri 401b'!L:L,MATCH('Retirement Calculator'!A324,'Lorri 401b'!N:N,0),0)</f>
        <v>1838794.9850667079</v>
      </c>
      <c r="S324" s="25">
        <f t="shared" ca="1" si="267"/>
        <v>2048364.5556439185</v>
      </c>
    </row>
    <row r="325" spans="1:19" ht="15.75" customHeight="1" x14ac:dyDescent="0.25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202012.16560092111</v>
      </c>
      <c r="R325" s="25">
        <f t="array" aca="1" ref="R325" ca="1">INDEX('Lorri 401b'!L:L,MATCH('Retirement Calculator'!A325,'Lorri 401b'!N:N,0),0)</f>
        <v>1824711.0968919296</v>
      </c>
      <c r="S325" s="25">
        <f t="shared" ca="1" si="267"/>
        <v>2026723.2624928507</v>
      </c>
    </row>
    <row r="326" spans="1:19" ht="15.75" customHeight="1" x14ac:dyDescent="0.25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194423.27143723052</v>
      </c>
      <c r="R326" s="25">
        <f t="array" aca="1" ref="R326" ca="1">INDEX('Lorri 401b'!L:L,MATCH('Retirement Calculator'!A326,'Lorri 401b'!N:N,0),0)</f>
        <v>1810568.5258497563</v>
      </c>
      <c r="S326" s="25">
        <f t="shared" ca="1" si="267"/>
        <v>2004991.7972869868</v>
      </c>
    </row>
    <row r="327" spans="1:19" ht="15.75" customHeight="1" x14ac:dyDescent="0.25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186802.75688119122</v>
      </c>
      <c r="R327" s="25">
        <f t="array" aca="1" ref="R327" ca="1">INDEX('Lorri 401b'!L:L,MATCH('Retirement Calculator'!A327,'Lorri 401b'!N:N,0),0)</f>
        <v>1796367.0274282407</v>
      </c>
      <c r="S327" s="25">
        <f t="shared" ca="1" si="267"/>
        <v>1983169.7843094319</v>
      </c>
    </row>
    <row r="328" spans="1:19" ht="15.75" customHeight="1" x14ac:dyDescent="0.25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179150.49018116842</v>
      </c>
      <c r="R328" s="25">
        <f t="array" aca="1" ref="R328" ca="1">INDEX('Lorri 401b'!L:L,MATCH('Retirement Calculator'!A328,'Lorri 401b'!N:N,0),0)</f>
        <v>1782106.3560966356</v>
      </c>
      <c r="S328" s="25">
        <f t="shared" ca="1" si="267"/>
        <v>1961256.8462778041</v>
      </c>
    </row>
    <row r="329" spans="1:19" ht="15.75" customHeight="1" x14ac:dyDescent="0.25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171466.33903656219</v>
      </c>
      <c r="R329" s="25">
        <f t="array" aca="1" ref="R329" ca="1">INDEX('Lorri 401b'!L:L,MATCH('Retirement Calculator'!A329,'Lorri 401b'!N:N,0),0)</f>
        <v>1767786.2653011486</v>
      </c>
      <c r="S329" s="25">
        <f t="shared" ca="1" si="267"/>
        <v>1939252.6043377109</v>
      </c>
    </row>
    <row r="330" spans="1:19" ht="15.75" customHeight="1" x14ac:dyDescent="0.25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163750.17059552009</v>
      </c>
      <c r="R330" s="25">
        <f t="array" aca="1" ref="R330" ca="1">INDEX('Lorri 401b'!L:L,MATCH('Retirement Calculator'!A330,'Lorri 401b'!N:N,0),0)</f>
        <v>1753406.5074606806</v>
      </c>
      <c r="S330" s="25">
        <f t="shared" ca="1" si="267"/>
        <v>1917156.6780562007</v>
      </c>
    </row>
    <row r="331" spans="1:19" ht="15.75" customHeight="1" x14ac:dyDescent="0.25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156001.85145264032</v>
      </c>
      <c r="R331" s="25">
        <f t="array" aca="1" ref="R331" ca="1">INDEX('Lorri 401b'!L:L,MATCH('Retirement Calculator'!A331,'Lorri 401b'!N:N,0),0)</f>
        <v>1738966.8339625439</v>
      </c>
      <c r="S331" s="25">
        <f t="shared" ca="1" si="267"/>
        <v>1894968.6854151841</v>
      </c>
    </row>
    <row r="332" spans="1:19" ht="15.75" customHeight="1" x14ac:dyDescent="0.25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148221.24764666523</v>
      </c>
      <c r="R332" s="25">
        <f t="array" aca="1" ref="R332" ca="1">INDEX('Lorri 401b'!L:L,MATCH('Retirement Calculator'!A332,'Lorri 401b'!N:N,0),0)</f>
        <v>1724466.9951581648</v>
      </c>
      <c r="S332" s="25">
        <f t="shared" ca="1" si="267"/>
        <v>1872688.24280483</v>
      </c>
    </row>
    <row r="333" spans="1:19" ht="15.75" customHeight="1" x14ac:dyDescent="0.25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140408.22465816524</v>
      </c>
      <c r="R333" s="25">
        <f t="array" aca="1" ref="R333" ca="1">INDEX('Lorri 401b'!L:L,MATCH('Retirement Calculator'!A333,'Lorri 401b'!N:N,0),0)</f>
        <v>1709906.7403587676</v>
      </c>
      <c r="S333" s="25">
        <f t="shared" ca="1" si="267"/>
        <v>1850314.9650169327</v>
      </c>
    </row>
    <row r="334" spans="1:19" ht="15.75" customHeight="1" x14ac:dyDescent="0.25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132562.64740721317</v>
      </c>
      <c r="R334" s="25">
        <f t="array" aca="1" ref="R334" ca="1">INDEX('Lorri 401b'!L:L,MATCH('Retirement Calculator'!A334,'Lorri 401b'!N:N,0),0)</f>
        <v>1695285.8178310394</v>
      </c>
      <c r="S334" s="25">
        <f t="shared" ca="1" si="267"/>
        <v>1827848.4652382527</v>
      </c>
    </row>
    <row r="335" spans="1:19" ht="15.75" customHeight="1" x14ac:dyDescent="0.25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124684.38025104879</v>
      </c>
      <c r="R335" s="25">
        <f t="array" aca="1" ref="R335" ca="1">INDEX('Lorri 401b'!L:L,MATCH('Retirement Calculator'!A335,'Lorri 401b'!N:N,0),0)</f>
        <v>1680603.9747927792</v>
      </c>
      <c r="S335" s="25">
        <f t="shared" ca="1" si="267"/>
        <v>1805288.355043828</v>
      </c>
    </row>
    <row r="336" spans="1:19" ht="15.75" customHeight="1" x14ac:dyDescent="0.25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116773.28698173372</v>
      </c>
      <c r="R336" s="25">
        <f t="array" aca="1" ref="R336" ca="1">INDEX('Lorri 401b'!L:L,MATCH('Retirement Calculator'!A336,'Lorri 401b'!N:N,0),0)</f>
        <v>1665860.9574085262</v>
      </c>
      <c r="S336" s="25">
        <f t="shared" ca="1" si="267"/>
        <v>1782634.24439026</v>
      </c>
    </row>
    <row r="337" spans="1:19" ht="15.75" customHeight="1" x14ac:dyDescent="0.25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108829.2308237965</v>
      </c>
      <c r="R337" s="25">
        <f t="array" aca="1" ref="R337" ca="1">INDEX('Lorri 401b'!L:L,MATCH('Retirement Calculator'!A337,'Lorri 401b'!N:N,0),0)</f>
        <v>1651056.5107851722</v>
      </c>
      <c r="S337" s="25">
        <f t="shared" ca="1" si="267"/>
        <v>1759885.7416089687</v>
      </c>
    </row>
    <row r="338" spans="1:19" ht="15.75" customHeight="1" x14ac:dyDescent="0.25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100852.07443186789</v>
      </c>
      <c r="R338" s="25">
        <f t="array" aca="1" ref="R338" ca="1">INDEX('Lorri 401b'!L:L,MATCH('Retirement Calculator'!A338,'Lorri 401b'!N:N,0),0)</f>
        <v>1636190.3789675541</v>
      </c>
      <c r="S338" s="25">
        <f t="shared" ca="1" si="267"/>
        <v>1737042.4533994219</v>
      </c>
    </row>
    <row r="339" spans="1:19" ht="15.75" customHeight="1" x14ac:dyDescent="0.25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92841.679888306244</v>
      </c>
      <c r="R339" s="25">
        <f t="array" aca="1" ref="R339" ca="1">INDEX('Lorri 401b'!L:L,MATCH('Retirement Calculator'!A339,'Lorri 401b'!N:N,0),0)</f>
        <v>1621262.3049340292</v>
      </c>
      <c r="S339" s="25">
        <f t="shared" ca="1" si="267"/>
        <v>1714103.9848223354</v>
      </c>
    </row>
    <row r="340" spans="1:19" ht="15.75" customHeight="1" x14ac:dyDescent="0.25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84797.908700813088</v>
      </c>
      <c r="R340" s="25">
        <f t="array" aca="1" ref="R340" ca="1">INDEX('Lorri 401b'!L:L,MATCH('Retirement Calculator'!A340,'Lorri 401b'!N:N,0),0)</f>
        <v>1606272.0305920315</v>
      </c>
      <c r="S340" s="25">
        <f t="shared" ca="1" si="267"/>
        <v>1691069.9392928446</v>
      </c>
    </row>
    <row r="341" spans="1:19" ht="15.75" customHeight="1" x14ac:dyDescent="0.25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76720.621800038716</v>
      </c>
      <c r="R341" s="25">
        <f t="array" aca="1" ref="R341" ca="1">INDEX('Lorri 401b'!L:L,MATCH('Retirement Calculator'!A341,'Lorri 401b'!N:N,0),0)</f>
        <v>1591219.2967736088</v>
      </c>
      <c r="S341" s="25">
        <f t="shared" ca="1" si="267"/>
        <v>1667939.9185736475</v>
      </c>
    </row>
    <row r="342" spans="1:19" ht="15.75" customHeight="1" x14ac:dyDescent="0.25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68609.679537177784</v>
      </c>
      <c r="R342" s="25">
        <f t="array" aca="1" ref="R342" ca="1">INDEX('Lorri 401b'!L:L,MATCH('Retirement Calculator'!A342,'Lorri 401b'!N:N,0),0)</f>
        <v>1576103.8432309425</v>
      </c>
      <c r="S342" s="25">
        <f t="shared" ca="1" si="267"/>
        <v>1644713.5227681203</v>
      </c>
    </row>
    <row r="343" spans="1:19" ht="15.75" customHeight="1" x14ac:dyDescent="0.25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60464.941681554927</v>
      </c>
      <c r="R343" s="25">
        <f t="array" aca="1" ref="R343" ca="1">INDEX('Lorri 401b'!L:L,MATCH('Retirement Calculator'!A343,'Lorri 401b'!N:N,0),0)</f>
        <v>1560925.4086318484</v>
      </c>
      <c r="S343" s="25">
        <f t="shared" ca="1" si="267"/>
        <v>1621390.3503134034</v>
      </c>
    </row>
    <row r="344" spans="1:19" ht="15.75" customHeight="1" x14ac:dyDescent="0.25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52286.267418200303</v>
      </c>
      <c r="R344" s="25">
        <f t="array" aca="1" ref="R344" ca="1">INDEX('Lorri 401b'!L:L,MATCH('Retirement Calculator'!A344,'Lorri 401b'!N:N,0),0)</f>
        <v>1545683.7305552582</v>
      </c>
      <c r="S344" s="25">
        <f t="shared" ca="1" si="267"/>
        <v>1597969.9979734586</v>
      </c>
    </row>
    <row r="345" spans="1:19" ht="15.75" customHeight="1" x14ac:dyDescent="0.25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44073.515345415035</v>
      </c>
      <c r="R345" s="25">
        <f t="array" aca="1" ref="R345" ca="1">INDEX('Lorri 401b'!L:L,MATCH('Retirement Calculator'!A345,'Lorri 401b'!N:N,0),0)</f>
        <v>1530378.5454866821</v>
      </c>
      <c r="S345" s="25">
        <f t="shared" ca="1" si="267"/>
        <v>1574452.0608320972</v>
      </c>
    </row>
    <row r="346" spans="1:19" ht="15.75" customHeight="1" x14ac:dyDescent="0.25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35826.543472326499</v>
      </c>
      <c r="R346" s="25">
        <f t="array" aca="1" ref="R346" ca="1">INDEX('Lorri 401b'!L:L,MATCH('Retirement Calculator'!A346,'Lorri 401b'!N:N,0),0)</f>
        <v>1515009.5888136537</v>
      </c>
      <c r="S346" s="25">
        <f t="shared" ca="1" si="267"/>
        <v>1550836.1322859803</v>
      </c>
    </row>
    <row r="347" spans="1:19" ht="15.75" customHeight="1" x14ac:dyDescent="0.25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27545.209216433424</v>
      </c>
      <c r="R347" s="25">
        <f t="array" aca="1" ref="R347" ca="1">INDEX('Lorri 401b'!L:L,MATCH('Retirement Calculator'!A347,'Lorri 401b'!N:N,0),0)</f>
        <v>1499576.5948211544</v>
      </c>
      <c r="S347" s="25">
        <f t="shared" ca="1" si="267"/>
        <v>1527121.8040375877</v>
      </c>
    </row>
    <row r="348" spans="1:19" ht="15.75" customHeight="1" x14ac:dyDescent="0.25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19229.369401140797</v>
      </c>
      <c r="R348" s="25">
        <f t="array" aca="1" ref="R348" ca="1">INDEX('Lorri 401b'!L:L,MATCH('Retirement Calculator'!A348,'Lorri 401b'!N:N,0),0)</f>
        <v>1484079.2966870195</v>
      </c>
      <c r="S348" s="25">
        <f t="shared" ca="1" si="267"/>
        <v>1503308.6660881604</v>
      </c>
    </row>
    <row r="349" spans="1:19" ht="15.75" customHeight="1" x14ac:dyDescent="0.25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10878.880253284449</v>
      </c>
      <c r="R349" s="25">
        <f t="array" aca="1" ref="R349" ca="1">INDEX('Lorri 401b'!L:L,MATCH('Retirement Calculator'!A349,'Lorri 401b'!N:N,0),0)</f>
        <v>1468517.4264773258</v>
      </c>
      <c r="S349" s="25">
        <f t="shared" ca="1" si="267"/>
        <v>1479396.3067306103</v>
      </c>
    </row>
    <row r="350" spans="1:19" ht="15.75" customHeight="1" x14ac:dyDescent="0.25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2493.5974006453662</v>
      </c>
      <c r="R350" s="25">
        <f t="array" aca="1" ref="R350" ca="1">INDEX('Lorri 401b'!L:L,MATCH('Retirement Calculator'!A350,'Lorri 401b'!N:N,0),0)</f>
        <v>1452890.7151417586</v>
      </c>
      <c r="S350" s="25">
        <f t="shared" ca="1" si="267"/>
        <v>1455384.3125424038</v>
      </c>
    </row>
    <row r="351" spans="1:19" ht="15.75" customHeight="1" x14ac:dyDescent="0.25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-5926.62413054638</v>
      </c>
      <c r="R351" s="25">
        <f t="array" aca="1" ref="R351" ca="1">INDEX('Lorri 401b'!L:L,MATCH('Retirement Calculator'!A351,'Lorri 401b'!N:N,0),0)</f>
        <v>1437198.8925089596</v>
      </c>
      <c r="S351" s="25">
        <f t="shared" ca="1" si="267"/>
        <v>1431272.2683784133</v>
      </c>
    </row>
    <row r="352" spans="1:19" ht="15.75" customHeight="1" x14ac:dyDescent="0.25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-14381.92991811809</v>
      </c>
      <c r="R352" s="25">
        <f t="array" aca="1" ref="R352" ca="1">INDEX('Lorri 401b'!L:L,MATCH('Retirement Calculator'!A352,'Lorri 401b'!N:N,0),0)</f>
        <v>1421441.6872818575</v>
      </c>
      <c r="S352" s="25">
        <f t="shared" ca="1" si="267"/>
        <v>1407059.7573637394</v>
      </c>
    </row>
    <row r="353" spans="1:19" ht="15.75" customHeight="1" x14ac:dyDescent="0.25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-22872.46614647135</v>
      </c>
      <c r="R353" s="25">
        <f t="array" aca="1" ref="R353" ca="1">INDEX('Lorri 401b'!L:L,MATCH('Retirement Calculator'!A353,'Lorri 401b'!N:N,0),0)</f>
        <v>1405618.8270329756</v>
      </c>
      <c r="S353" s="25">
        <f t="shared" ca="1" si="267"/>
        <v>1382746.3608865042</v>
      </c>
    </row>
    <row r="354" spans="1:19" ht="15.75" customHeight="1" x14ac:dyDescent="0.25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-31398.379609109415</v>
      </c>
      <c r="R354" s="25">
        <f t="array" aca="1" ref="R354" ca="1">INDEX('Lorri 401b'!L:L,MATCH('Retirement Calculator'!A354,'Lorri 401b'!N:N,0),0)</f>
        <v>1389730.0381997235</v>
      </c>
      <c r="S354" s="25">
        <f t="shared" ca="1" si="267"/>
        <v>1358331.6585906141</v>
      </c>
    </row>
    <row r="355" spans="1:19" ht="15.75" customHeight="1" x14ac:dyDescent="0.25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-39959.817711175143</v>
      </c>
      <c r="R355" s="25">
        <f t="array" aca="1" ref="R355" ca="1">INDEX('Lorri 401b'!L:L,MATCH('Retirement Calculator'!A355,'Lorri 401b'!N:N,0),0)</f>
        <v>1373775.0460796661</v>
      </c>
      <c r="S355" s="25">
        <f t="shared" ca="1" si="267"/>
        <v>1333815.2283684909</v>
      </c>
    </row>
    <row r="356" spans="1:19" ht="15.75" customHeight="1" x14ac:dyDescent="0.25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-48556.928471999476</v>
      </c>
      <c r="R356" s="25">
        <f t="array" aca="1" ref="R356" ca="1">INDEX('Lorri 401b'!L:L,MATCH('Retirement Calculator'!A356,'Lorri 401b'!N:N,0),0)</f>
        <v>1357753.5748257751</v>
      </c>
      <c r="S356" s="25">
        <f t="shared" ca="1" si="267"/>
        <v>1309196.6463537756</v>
      </c>
    </row>
    <row r="357" spans="1:19" ht="15.75" customHeight="1" x14ac:dyDescent="0.25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-57189.860527660574</v>
      </c>
      <c r="R357" s="25">
        <f t="array" aca="1" ref="R357" ca="1">INDEX('Lorri 401b'!L:L,MATCH('Retirement Calculator'!A357,'Lorri 401b'!N:N,0),0)</f>
        <v>1341665.3474416595</v>
      </c>
      <c r="S357" s="25">
        <f t="shared" ca="1" si="267"/>
        <v>1284475.4869139991</v>
      </c>
    </row>
    <row r="358" spans="1:19" ht="15.75" customHeight="1" x14ac:dyDescent="0.25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-65858.763133553599</v>
      </c>
      <c r="R358" s="25">
        <f t="array" aca="1" ref="R358" ca="1">INDEX('Lorri 401b'!L:L,MATCH('Retirement Calculator'!A358,'Lorri 401b'!N:N,0),0)</f>
        <v>1325510.0857767768</v>
      </c>
      <c r="S358" s="25">
        <f t="shared" ca="1" si="267"/>
        <v>1259651.3226432232</v>
      </c>
    </row>
    <row r="359" spans="1:19" ht="15.75" customHeight="1" x14ac:dyDescent="0.25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-74563.786166971171</v>
      </c>
      <c r="R359" s="25">
        <f t="array" aca="1" ref="R359" ca="1">INDEX('Lorri 401b'!L:L,MATCH('Retirement Calculator'!A359,'Lorri 401b'!N:N,0),0)</f>
        <v>1309287.5105216238</v>
      </c>
      <c r="S359" s="25">
        <f t="shared" ca="1" si="267"/>
        <v>1234723.7243546527</v>
      </c>
    </row>
    <row r="360" spans="1:19" ht="15.75" customHeight="1" x14ac:dyDescent="0.25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-83305.080129694645</v>
      </c>
      <c r="R360" s="25">
        <f t="array" aca="1" ref="R360" ca="1">INDEX('Lorri 401b'!L:L,MATCH('Retirement Calculator'!A360,'Lorri 401b'!N:N,0),0)</f>
        <v>1292997.3412029077</v>
      </c>
      <c r="S360" s="25">
        <f t="shared" ca="1" si="267"/>
        <v>1209692.2610732131</v>
      </c>
    </row>
    <row r="361" spans="1:19" ht="15.75" customHeight="1" x14ac:dyDescent="0.25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-92082.796150596143</v>
      </c>
      <c r="R361" s="25">
        <f t="array" aca="1" ref="R361" ca="1">INDEX('Lorri 401b'!L:L,MATCH('Retirement Calculator'!A361,'Lorri 401b'!N:N,0),0)</f>
        <v>1276639.2961786969</v>
      </c>
      <c r="S361" s="25">
        <f t="shared" ca="1" si="267"/>
        <v>1184556.5000281008</v>
      </c>
    </row>
    <row r="362" spans="1:19" ht="15.75" customHeight="1" x14ac:dyDescent="0.25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-100897.08598825139</v>
      </c>
      <c r="R362" s="25">
        <f t="array" aca="1" ref="R362" ca="1">INDEX('Lorri 401b'!L:L,MATCH('Retirement Calculator'!A362,'Lorri 401b'!N:N,0),0)</f>
        <v>1260213.0926335519</v>
      </c>
      <c r="S362" s="25">
        <f t="shared" ca="1" si="267"/>
        <v>1159316.0066453004</v>
      </c>
    </row>
    <row r="363" spans="1:19" ht="15.75" customHeight="1" x14ac:dyDescent="0.25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-109748.10203356354</v>
      </c>
      <c r="R363" s="25">
        <f t="array" aca="1" ref="R363" ca="1">INDEX('Lorri 401b'!L:L,MATCH('Retirement Calculator'!A363,'Lorri 401b'!N:N,0),0)</f>
        <v>1243718.4465736356</v>
      </c>
      <c r="S363" s="25">
        <f t="shared" ca="1" si="267"/>
        <v>1133970.3445400721</v>
      </c>
    </row>
    <row r="364" spans="1:19" ht="15.75" customHeight="1" x14ac:dyDescent="0.25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-118635.99731239783</v>
      </c>
      <c r="R364" s="25">
        <f t="array" aca="1" ref="R364" ca="1">INDEX('Lorri 401b'!L:L,MATCH('Retirement Calculator'!A364,'Lorri 401b'!N:N,0),0)</f>
        <v>1227155.0728218027</v>
      </c>
      <c r="S364" s="25">
        <f t="shared" ca="1" si="267"/>
        <v>1108519.0755094048</v>
      </c>
    </row>
    <row r="365" spans="1:19" ht="15.75" customHeight="1" x14ac:dyDescent="0.25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-127560.92548822725</v>
      </c>
      <c r="R365" s="25">
        <f t="array" aca="1" ref="R365" ca="1">INDEX('Lorri 401b'!L:L,MATCH('Retirement Calculator'!A365,'Lorri 401b'!N:N,0),0)</f>
        <v>1210522.6850126707</v>
      </c>
      <c r="S365" s="25">
        <f t="shared" ca="1" si="267"/>
        <v>1082961.7595244434</v>
      </c>
    </row>
    <row r="366" spans="1:19" ht="15.75" customHeight="1" x14ac:dyDescent="0.25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-136523.04086478931</v>
      </c>
      <c r="R366" s="25">
        <f t="array" aca="1" ref="R366" ca="1">INDEX('Lorri 401b'!L:L,MATCH('Retirement Calculator'!A366,'Lorri 401b'!N:N,0),0)</f>
        <v>1193820.9955876672</v>
      </c>
      <c r="S366" s="25">
        <f t="shared" ca="1" si="267"/>
        <v>1057297.9547228778</v>
      </c>
    </row>
    <row r="367" spans="1:19" ht="15.75" customHeight="1" x14ac:dyDescent="0.25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-145522.49838875368</v>
      </c>
      <c r="R367" s="25">
        <f t="array" aca="1" ref="R367" ca="1">INDEX('Lorri 401b'!L:L,MATCH('Retirement Calculator'!A367,'Lorri 401b'!N:N,0),0)</f>
        <v>1177049.7157900597</v>
      </c>
      <c r="S367" s="25">
        <f t="shared" ca="1" si="267"/>
        <v>1031527.2174013059</v>
      </c>
    </row>
    <row r="368" spans="1:19" ht="15.75" customHeight="1" x14ac:dyDescent="0.25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-154559.45365240125</v>
      </c>
      <c r="R368" s="25">
        <f t="array" aca="1" ref="R368" ca="1">INDEX('Lorri 401b'!L:L,MATCH('Retirement Calculator'!A368,'Lorri 401b'!N:N,0),0)</f>
        <v>1160208.5556599619</v>
      </c>
      <c r="S368" s="25">
        <f t="shared" ca="1" si="267"/>
        <v>1005649.1020075607</v>
      </c>
    </row>
    <row r="369" spans="1:19" ht="15.75" customHeight="1" x14ac:dyDescent="0.25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-163634.06289631402</v>
      </c>
      <c r="R369" s="25">
        <f t="array" aca="1" ref="R369" ca="1">INDEX('Lorri 401b'!L:L,MATCH('Retirement Calculator'!A369,'Lorri 401b'!N:N,0),0)</f>
        <v>1143297.2240293222</v>
      </c>
      <c r="S369" s="25">
        <f t="shared" ca="1" si="267"/>
        <v>979663.16113300808</v>
      </c>
    </row>
    <row r="370" spans="1:19" ht="15.75" customHeight="1" x14ac:dyDescent="0.25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-172746.48301207644</v>
      </c>
      <c r="R370" s="25">
        <f t="array" aca="1" ref="R370" ca="1">INDEX('Lorri 401b'!L:L,MATCH('Retirement Calculator'!A370,'Lorri 401b'!N:N,0),0)</f>
        <v>1126315.4285168881</v>
      </c>
      <c r="S370" s="25">
        <f t="shared" ca="1" si="267"/>
        <v>953568.94550481159</v>
      </c>
    </row>
    <row r="371" spans="1:19" ht="15.75" customHeight="1" x14ac:dyDescent="0.25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-181896.87154498787</v>
      </c>
      <c r="R371" s="25">
        <f t="array" aca="1" ref="R371" ca="1">INDEX('Lorri 401b'!L:L,MATCH('Retirement Calculator'!A371,'Lorri 401b'!N:N,0),0)</f>
        <v>1109262.8755231521</v>
      </c>
      <c r="S371" s="25">
        <f t="shared" ca="1" si="267"/>
        <v>927366.00397816417</v>
      </c>
    </row>
    <row r="372" spans="1:19" ht="15.75" customHeight="1" x14ac:dyDescent="0.25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-191085.38669678642</v>
      </c>
      <c r="R372" s="25">
        <f t="array" aca="1" ref="R372" ca="1">INDEX('Lorri 401b'!L:L,MATCH('Retirement Calculator'!A372,'Lorri 401b'!N:N,0),0)</f>
        <v>1092139.2702252755</v>
      </c>
      <c r="S372" s="25">
        <f t="shared" ca="1" si="267"/>
        <v>901053.88352848915</v>
      </c>
    </row>
    <row r="373" spans="1:19" ht="15.75" customHeight="1" x14ac:dyDescent="0.25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-200312.18732838411</v>
      </c>
      <c r="R373" s="25">
        <f t="array" aca="1" ref="R373" ca="1">INDEX('Lorri 401b'!L:L,MATCH('Retirement Calculator'!A373,'Lorri 401b'!N:N,0),0)</f>
        <v>1074944.3165719912</v>
      </c>
      <c r="S373" s="25">
        <f t="shared" ca="1" si="267"/>
        <v>874632.12924360705</v>
      </c>
    </row>
    <row r="374" spans="1:19" ht="15.75" customHeight="1" x14ac:dyDescent="0.25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-209577.43296261347</v>
      </c>
      <c r="R374" s="25">
        <f t="array" aca="1" ref="R374" ca="1">INDEX('Lorri 401b'!L:L,MATCH('Retirement Calculator'!A374,'Lorri 401b'!N:N,0),0)</f>
        <v>1057677.717278485</v>
      </c>
      <c r="S374" s="25">
        <f t="shared" ca="1" si="267"/>
        <v>848100.28431587154</v>
      </c>
    </row>
    <row r="375" spans="1:19" ht="15.75" customHeight="1" x14ac:dyDescent="0.25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-218881.28378698547</v>
      </c>
      <c r="R375" s="25">
        <f t="array" aca="1" ref="R375" ca="1">INDEX('Lorri 401b'!L:L,MATCH('Retirement Calculator'!A375,'Lorri 401b'!N:N,0),0)</f>
        <v>1040339.1738212557</v>
      </c>
      <c r="S375" s="25">
        <f t="shared" ca="1" si="267"/>
        <v>821457.89003427024</v>
      </c>
    </row>
    <row r="376" spans="1:19" ht="15.75" customHeight="1" x14ac:dyDescent="0.25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-228223.90065645901</v>
      </c>
      <c r="R376" s="25">
        <f t="array" aca="1" ref="R376" ca="1">INDEX('Lorri 401b'!L:L,MATCH('Retirement Calculator'!A376,'Lorri 401b'!N:N,0),0)</f>
        <v>1022928.3864329548</v>
      </c>
      <c r="S376" s="25">
        <f t="shared" ca="1" si="267"/>
        <v>794704.48577649577</v>
      </c>
    </row>
    <row r="377" spans="1:19" ht="15.75" customHeight="1" x14ac:dyDescent="0.25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-237605.44509622201</v>
      </c>
      <c r="R377" s="25">
        <f t="array" aca="1" ref="R377" ca="1">INDEX('Lorri 401b'!L:L,MATCH('Retirement Calculator'!A377,'Lorri 401b'!N:N,0),0)</f>
        <v>1005445.0540972025</v>
      </c>
      <c r="S377" s="25">
        <f t="shared" ca="1" si="267"/>
        <v>767839.6090009805</v>
      </c>
    </row>
    <row r="378" spans="1:19" ht="15.75" customHeight="1" x14ac:dyDescent="0.25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-247026.07930448404</v>
      </c>
      <c r="R378" s="25">
        <f t="array" aca="1" ref="R378" ca="1">INDEX('Lorri 401b'!L:L,MATCH('Retirement Calculator'!A378,'Lorri 401b'!N:N,0),0)</f>
        <v>987888.87454338465</v>
      </c>
      <c r="S378" s="25">
        <f t="shared" ca="1" si="267"/>
        <v>740862.79523890058</v>
      </c>
    </row>
    <row r="379" spans="1:19" ht="15.75" customHeight="1" x14ac:dyDescent="0.25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-256485.96615528048</v>
      </c>
      <c r="R379" s="25">
        <f t="array" aca="1" ref="R379" ca="1">INDEX('Lorri 401b'!L:L,MATCH('Retirement Calculator'!A379,'Lorri 401b'!N:N,0),0)</f>
        <v>970259.54424142581</v>
      </c>
      <c r="S379" s="25">
        <f t="shared" ca="1" si="267"/>
        <v>713773.57808614534</v>
      </c>
    </row>
    <row r="380" spans="1:19" ht="15.75" customHeight="1" x14ac:dyDescent="0.25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-265985.26920128858</v>
      </c>
      <c r="R380" s="25">
        <f t="array" aca="1" ref="R380" ca="1">INDEX('Lorri 401b'!L:L,MATCH('Retirement Calculator'!A380,'Lorri 401b'!N:N,0),0)</f>
        <v>952556.75839654217</v>
      </c>
      <c r="S380" s="25">
        <f t="shared" ca="1" si="267"/>
        <v>686571.48919525358</v>
      </c>
    </row>
    <row r="381" spans="1:19" ht="15.75" customHeight="1" x14ac:dyDescent="0.25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-275524.15267665504</v>
      </c>
      <c r="R381" s="25">
        <f t="array" aca="1" ref="R381" ca="1">INDEX('Lorri 401b'!L:L,MATCH('Retirement Calculator'!A381,'Lorri 401b'!N:N,0),0)</f>
        <v>934780.21094397153</v>
      </c>
      <c r="S381" s="25">
        <f t="shared" ca="1" si="267"/>
        <v>659256.05826731655</v>
      </c>
    </row>
    <row r="382" spans="1:19" ht="15.75" customHeight="1" x14ac:dyDescent="0.25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-285102.78149983555</v>
      </c>
      <c r="R382" s="25">
        <f t="array" aca="1" ref="R382" ca="1">INDEX('Lorri 401b'!L:L,MATCH('Retirement Calculator'!A382,'Lorri 401b'!N:N,0),0)</f>
        <v>916929.59454368183</v>
      </c>
      <c r="S382" s="25">
        <f t="shared" ca="1" si="267"/>
        <v>631826.81304384628</v>
      </c>
    </row>
    <row r="383" spans="1:19" ht="15.75" customHeight="1" x14ac:dyDescent="0.25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-294721.32127644599</v>
      </c>
      <c r="R383" s="25">
        <f t="array" aca="1" ref="R383" ca="1">INDEX('Lorri 401b'!L:L,MATCH('Retirement Calculator'!A383,'Lorri 401b'!N:N,0),0)</f>
        <v>899004.60057505767</v>
      </c>
      <c r="S383" s="25">
        <f t="shared" ca="1" si="267"/>
        <v>604283.27929861168</v>
      </c>
    </row>
    <row r="384" spans="1:19" ht="15.75" customHeight="1" x14ac:dyDescent="0.25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-304379.93830212561</v>
      </c>
      <c r="R384" s="25">
        <f t="array" aca="1" ref="R384" ca="1">INDEX('Lorri 401b'!L:L,MATCH('Retirement Calculator'!A384,'Lorri 401b'!N:N,0),0)</f>
        <v>881004.91913156433</v>
      </c>
      <c r="S384" s="25">
        <f t="shared" ca="1" si="267"/>
        <v>576624.98082943866</v>
      </c>
    </row>
    <row r="385" spans="1:19" ht="15.75" customHeight="1" x14ac:dyDescent="0.25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-314078.79956541222</v>
      </c>
      <c r="R385" s="25">
        <f t="array" aca="1" ref="R385" ca="1">INDEX('Lorri 401b'!L:L,MATCH('Retirement Calculator'!A385,'Lorri 401b'!N:N,0),0)</f>
        <v>862930.2390153897</v>
      </c>
      <c r="S385" s="25">
        <f t="shared" ca="1" si="267"/>
        <v>548851.43944997748</v>
      </c>
    </row>
    <row r="386" spans="1:19" ht="15.75" customHeight="1" x14ac:dyDescent="0.25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-323818.07275062922</v>
      </c>
      <c r="R386" s="25">
        <f t="array" aca="1" ref="R386" ca="1">INDEX('Lorri 401b'!L:L,MATCH('Retirement Calculator'!A386,'Lorri 401b'!N:N,0),0)</f>
        <v>844780.24773206422</v>
      </c>
      <c r="S386" s="25">
        <f t="shared" ca="1" si="267"/>
        <v>520962.174981435</v>
      </c>
    </row>
    <row r="387" spans="1:19" ht="15.75" customHeight="1" x14ac:dyDescent="0.25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-333597.92624078458</v>
      </c>
      <c r="R387" s="25">
        <f t="array" aca="1" ref="R387" ca="1">INDEX('Lorri 401b'!L:L,MATCH('Retirement Calculator'!A387,'Lorri 401b'!N:N,0),0)</f>
        <v>826554.63148505823</v>
      </c>
      <c r="S387" s="25">
        <f t="shared" ca="1" si="267"/>
        <v>492956.70524427365</v>
      </c>
    </row>
    <row r="388" spans="1:19" ht="15.75" customHeight="1" x14ac:dyDescent="0.25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-343418.52912048227</v>
      </c>
      <c r="R388" s="25">
        <f t="array" aca="1" ref="R388" ca="1">INDEX('Lorri 401b'!L:L,MATCH('Retirement Calculator'!A388,'Lorri 401b'!N:N,0),0)</f>
        <v>808253.07517035643</v>
      </c>
      <c r="S388" s="25">
        <f t="shared" ca="1" si="267"/>
        <v>464834.54604987416</v>
      </c>
    </row>
    <row r="389" spans="1:19" ht="15.75" customHeight="1" x14ac:dyDescent="0.25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-353280.0511788454</v>
      </c>
      <c r="R389" s="25">
        <f t="array" aca="1" ref="R389" ca="1">INDEX('Lorri 401b'!L:L,MATCH('Retirement Calculator'!A389,'Lorri 401b'!N:N,0),0)</f>
        <v>789875.26237101015</v>
      </c>
      <c r="S389" s="25">
        <f t="shared" ca="1" si="267"/>
        <v>436595.21119216474</v>
      </c>
    </row>
    <row r="390" spans="1:19" ht="15.75" customHeight="1" x14ac:dyDescent="0.25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-363182.66291245172</v>
      </c>
      <c r="R390" s="25">
        <f t="array" aca="1" ref="R390" ca="1">INDEX('Lorri 401b'!L:L,MATCH('Retirement Calculator'!A390,'Lorri 401b'!N:N,0),0)</f>
        <v>771420.87535166647</v>
      </c>
      <c r="S390" s="25">
        <f t="shared" ca="1" si="267"/>
        <v>408238.21243921475</v>
      </c>
    </row>
    <row r="391" spans="1:19" ht="15.75" customHeight="1" x14ac:dyDescent="0.25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-373126.53552828135</v>
      </c>
      <c r="R391" s="25">
        <f t="array" aca="1" ref="R391" ca="1">INDEX('Lorri 401b'!L:L,MATCH('Retirement Calculator'!A391,'Lorri 401b'!N:N,0),0)</f>
        <v>752889.59505307546</v>
      </c>
      <c r="S391" s="25">
        <f t="shared" ca="1" si="267"/>
        <v>379763.05952479411</v>
      </c>
    </row>
    <row r="392" spans="1:19" ht="15.75" customHeight="1" x14ac:dyDescent="0.25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-383111.84094667697</v>
      </c>
      <c r="R392" s="25">
        <f t="array" aca="1" ref="R392" ca="1">INDEX('Lorri 401b'!L:L,MATCH('Retirement Calculator'!A392,'Lorri 401b'!N:N,0),0)</f>
        <v>734281.10108657379</v>
      </c>
      <c r="S392" s="25">
        <f t="shared" ca="1" si="267"/>
        <v>351169.26013989683</v>
      </c>
    </row>
    <row r="393" spans="1:19" ht="15.75" customHeight="1" x14ac:dyDescent="0.25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-393138.75180431589</v>
      </c>
      <c r="R393" s="25">
        <f t="array" aca="1" ref="R393" ca="1">INDEX('Lorri 401b'!L:L,MATCH('Retirement Calculator'!A393,'Lorri 401b'!N:N,0),0)</f>
        <v>715595.07172854501</v>
      </c>
      <c r="S393" s="25">
        <f t="shared" ca="1" si="267"/>
        <v>322456.31992422912</v>
      </c>
    </row>
    <row r="394" spans="1:19" ht="15.75" customHeight="1" x14ac:dyDescent="0.25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-403207.44145719497</v>
      </c>
      <c r="R394" s="25">
        <f t="array" aca="1" ref="R394" ca="1">INDEX('Lorri 401b'!L:L,MATCH('Retirement Calculator'!A394,'Lorri 401b'!N:N,0),0)</f>
        <v>696831.18391485768</v>
      </c>
      <c r="S394" s="25">
        <f t="shared" ca="1" si="267"/>
        <v>293623.74245766271</v>
      </c>
    </row>
    <row r="395" spans="1:19" ht="15.75" customHeight="1" x14ac:dyDescent="0.25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-413318.08398362773</v>
      </c>
      <c r="R395" s="25">
        <f t="array" aca="1" ref="R395" ca="1">INDEX('Lorri 401b'!L:L,MATCH('Retirement Calculator'!A395,'Lorri 401b'!N:N,0),0)</f>
        <v>677989.11323528003</v>
      </c>
      <c r="S395" s="25">
        <f t="shared" ca="1" si="267"/>
        <v>264671.0292516523</v>
      </c>
    </row>
    <row r="396" spans="1:19" ht="15.75" customHeight="1" x14ac:dyDescent="0.25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-423470.85418725392</v>
      </c>
      <c r="R396" s="25">
        <f t="array" aca="1" ref="R396" ca="1">INDEX('Lorri 401b'!L:L,MATCH('Retirement Calculator'!A396,'Lorri 401b'!N:N,0),0)</f>
        <v>659068.53392787091</v>
      </c>
      <c r="S396" s="25">
        <f t="shared" ca="1" si="267"/>
        <v>235597.67974061699</v>
      </c>
    </row>
    <row r="397" spans="1:19" ht="15.75" customHeight="1" x14ac:dyDescent="0.25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-433665.92760006193</v>
      </c>
      <c r="R397" s="25">
        <f t="array" aca="1" ref="R397" ca="1">INDEX('Lorri 401b'!L:L,MATCH('Retirement Calculator'!A397,'Lorri 401b'!N:N,0),0)</f>
        <v>640069.11887334741</v>
      </c>
      <c r="S397" s="25">
        <f t="shared" ca="1" si="267"/>
        <v>206403.19127328548</v>
      </c>
    </row>
    <row r="398" spans="1:19" ht="15.75" customHeight="1" x14ac:dyDescent="0.25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-443903.48048542329</v>
      </c>
      <c r="R398" s="25">
        <f t="array" aca="1" ref="R398" ca="1">INDEX('Lorri 401b'!L:L,MATCH('Retirement Calculator'!A398,'Lorri 401b'!N:N,0),0)</f>
        <v>620990.53958943021</v>
      </c>
      <c r="S398" s="25">
        <f t="shared" ca="1" si="267"/>
        <v>177087.05910400691</v>
      </c>
    </row>
    <row r="399" spans="1:19" ht="15.75" customHeight="1" x14ac:dyDescent="0.25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-454183.68984114035</v>
      </c>
      <c r="R399" s="25">
        <f t="array" aca="1" ref="R399" ca="1">INDEX('Lorri 401b'!L:L,MATCH('Retirement Calculator'!A399,'Lorri 401b'!N:N,0),0)</f>
        <v>601832.4662251632</v>
      </c>
      <c r="S399" s="25">
        <f t="shared" ca="1" si="267"/>
        <v>147648.77638402284</v>
      </c>
    </row>
    <row r="400" spans="1:19" ht="15.75" customHeight="1" x14ac:dyDescent="0.25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-464506.73340250622</v>
      </c>
      <c r="R400" s="25">
        <f t="array" aca="1" ref="R400" ca="1">INDEX('Lorri 401b'!L:L,MATCH('Retirement Calculator'!A400,'Lorri 401b'!N:N,0),0)</f>
        <v>582594.56755521195</v>
      </c>
      <c r="S400" s="25">
        <f t="shared" ca="1" si="267"/>
        <v>118087.83415270573</v>
      </c>
    </row>
    <row r="401" spans="1:19" ht="15.75" customHeight="1" x14ac:dyDescent="0.25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-474872.78964537778</v>
      </c>
      <c r="R401" s="25">
        <f t="array" aca="1" ref="R401" ca="1">INDEX('Lorri 401b'!L:L,MATCH('Retirement Calculator'!A401,'Lorri 401b'!N:N,0),0)</f>
        <v>563276.51097413572</v>
      </c>
      <c r="S401" s="25">
        <f t="shared" ca="1" si="267"/>
        <v>88403.721328757936</v>
      </c>
    </row>
    <row r="402" spans="1:19" ht="15.75" customHeight="1" x14ac:dyDescent="0.25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-485282.03778926126</v>
      </c>
      <c r="R402" s="25">
        <f t="array" aca="1" ref="R402" ca="1">INDEX('Lorri 401b'!L:L,MATCH('Retirement Calculator'!A402,'Lorri 401b'!N:N,0),0)</f>
        <v>543877.96249063837</v>
      </c>
      <c r="S402" s="25">
        <f t="shared" ca="1" si="267"/>
        <v>58595.924701377109</v>
      </c>
    </row>
    <row r="403" spans="1:19" ht="15.75" customHeight="1" x14ac:dyDescent="0.25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-495734.65780041093</v>
      </c>
      <c r="R403" s="25">
        <f t="array" aca="1" ref="R403" ca="1">INDEX('Lorri 401b'!L:L,MATCH('Retirement Calculator'!A403,'Lorri 401b'!N:N,0),0)</f>
        <v>524398.58672179317</v>
      </c>
      <c r="S403" s="25">
        <f t="shared" ca="1" si="267"/>
        <v>28663.928921382234</v>
      </c>
    </row>
    <row r="404" spans="1:19" ht="15.75" customHeight="1" x14ac:dyDescent="0.25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-506230.83039494039</v>
      </c>
      <c r="R404" s="25">
        <f t="array" aca="1" ref="R404" ca="1">INDEX('Lorri 401b'!L:L,MATCH('Retirement Calculator'!A404,'Lorri 401b'!N:N,0),0)</f>
        <v>504838.04688724445</v>
      </c>
      <c r="S404" s="25">
        <f t="shared" ca="1" si="267"/>
        <v>-1392.7835076959454</v>
      </c>
    </row>
    <row r="405" spans="1:19" ht="15.75" customHeight="1" x14ac:dyDescent="0.25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-516770.73704194708</v>
      </c>
      <c r="R405" s="25">
        <f t="array" aca="1" ref="R405" ca="1">INDEX('Lorri 401b'!L:L,MATCH('Retirement Calculator'!A405,'Lorri 401b'!N:N,0),0)</f>
        <v>485196.00480338512</v>
      </c>
      <c r="S405" s="25">
        <f t="shared" ca="1" si="267"/>
        <v>-31574.732238561963</v>
      </c>
    </row>
    <row r="406" spans="1:19" ht="15.75" customHeight="1" x14ac:dyDescent="0.25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-527354.55996664963</v>
      </c>
      <c r="R406" s="25">
        <f t="array" aca="1" ref="R406" ca="1">INDEX('Lorri 401b'!L:L,MATCH('Retirement Calculator'!A406,'Lorri 401b'!N:N,0),0)</f>
        <v>465472.1208775097</v>
      </c>
      <c r="S406" s="25">
        <f t="shared" ca="1" si="267"/>
        <v>-61882.439089139923</v>
      </c>
    </row>
    <row r="407" spans="1:19" ht="15.75" customHeight="1" x14ac:dyDescent="0.25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-537982.48215353838</v>
      </c>
      <c r="R407" s="25">
        <f t="array" aca="1" ref="R407" ca="1">INDEX('Lorri 401b'!L:L,MATCH('Retirement Calculator'!A407,'Lorri 401b'!N:N,0),0)</f>
        <v>445666.05410194315</v>
      </c>
      <c r="S407" s="25">
        <f t="shared" ca="1" si="267"/>
        <v>-92316.428051595227</v>
      </c>
    </row>
    <row r="408" spans="1:19" ht="15.75" customHeight="1" x14ac:dyDescent="0.25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-548654.68734953925</v>
      </c>
      <c r="R408" s="25">
        <f t="array" aca="1" ref="R408" ca="1">INDEX('Lorri 401b'!L:L,MATCH('Retirement Calculator'!A408,'Lorri 401b'!N:N,0),0)</f>
        <v>425777.46204814507</v>
      </c>
      <c r="S408" s="25">
        <f t="shared" ca="1" si="267"/>
        <v>-122877.22530139418</v>
      </c>
    </row>
    <row r="409" spans="1:19" ht="15.75" customHeight="1" x14ac:dyDescent="0.25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-559371.36006719014</v>
      </c>
      <c r="R409" s="25">
        <f t="array" aca="1" ref="R409" ca="1">INDEX('Lorri 401b'!L:L,MATCH('Retirement Calculator'!A409,'Lorri 401b'!N:N,0),0)</f>
        <v>405806.0008607895</v>
      </c>
      <c r="S409" s="25">
        <f t="shared" ca="1" si="267"/>
        <v>-153565.35920640064</v>
      </c>
    </row>
    <row r="410" spans="1:19" ht="15.75" customHeight="1" x14ac:dyDescent="0.25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-570132.68558783119</v>
      </c>
      <c r="R410" s="25">
        <f t="array" aca="1" ref="R410" ca="1">INDEX('Lorri 401b'!L:L,MATCH('Retirement Calculator'!A410,'Lorri 401b'!N:N,0),0)</f>
        <v>385751.32525181992</v>
      </c>
      <c r="S410" s="25">
        <f t="shared" ca="1" si="267"/>
        <v>-184381.36033601128</v>
      </c>
    </row>
    <row r="411" spans="1:19" ht="15.75" customHeight="1" x14ac:dyDescent="0.25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-580938.84996480821</v>
      </c>
      <c r="R411" s="25">
        <f t="array" aca="1" ref="R411" ca="1">INDEX('Lorri 401b'!L:L,MATCH('Retirement Calculator'!A411,'Lorri 401b'!N:N,0),0)</f>
        <v>365613.08849447966</v>
      </c>
      <c r="S411" s="25">
        <f t="shared" ca="1" si="267"/>
        <v>-215325.76147032855</v>
      </c>
    </row>
    <row r="412" spans="1:19" ht="15.75" customHeight="1" x14ac:dyDescent="0.25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-591790.0400266893</v>
      </c>
      <c r="R412" s="25">
        <f t="array" aca="1" ref="R412" ca="1">INDEX('Lorri 401b'!L:L,MATCH('Retirement Calculator'!A412,'Lorri 401b'!N:N,0),0)</f>
        <v>345390.94241731713</v>
      </c>
      <c r="S412" s="25">
        <f t="shared" ca="1" si="267"/>
        <v>-246399.09760937217</v>
      </c>
    </row>
    <row r="413" spans="1:19" ht="15.75" customHeight="1" x14ac:dyDescent="0.25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-602686.44338049495</v>
      </c>
      <c r="R413" s="25">
        <f t="array" aca="1" ref="R413" ca="1">INDEX('Lorri 401b'!L:L,MATCH('Retirement Calculator'!A413,'Lorri 401b'!N:N,0),0)</f>
        <v>325084.53739816643</v>
      </c>
      <c r="S413" s="25">
        <f t="shared" ca="1" si="267"/>
        <v>-277601.90598232852</v>
      </c>
    </row>
    <row r="414" spans="1:19" ht="15.75" customHeight="1" x14ac:dyDescent="0.25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-613628.24841494148</v>
      </c>
      <c r="R414" s="25">
        <f t="array" aca="1" ref="R414" ca="1">INDEX('Lorri 401b'!L:L,MATCH('Retirement Calculator'!A414,'Lorri 401b'!N:N,0),0)</f>
        <v>304693.52235810261</v>
      </c>
      <c r="S414" s="25">
        <f t="shared" ca="1" si="267"/>
        <v>-308934.72605683887</v>
      </c>
    </row>
    <row r="415" spans="1:19" ht="15.75" customHeight="1" x14ac:dyDescent="0.25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-624615.64430369821</v>
      </c>
      <c r="R415" s="25">
        <f t="array" aca="1" ref="R415" ca="1">INDEX('Lorri 401b'!L:L,MATCH('Retirement Calculator'!A415,'Lorri 401b'!N:N,0),0)</f>
        <v>284217.54475537181</v>
      </c>
      <c r="S415" s="25">
        <f t="shared" ca="1" si="267"/>
        <v>-340398.0995483264</v>
      </c>
    </row>
    <row r="416" spans="1:19" ht="15.75" customHeight="1" x14ac:dyDescent="0.25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-635648.82100865804</v>
      </c>
      <c r="R416" s="25">
        <f t="array" aca="1" ref="R416" ca="1">INDEX('Lorri 401b'!L:L,MATCH('Retirement Calculator'!A416,'Lorri 401b'!N:N,0),0)</f>
        <v>263656.25057929632</v>
      </c>
      <c r="S416" s="25">
        <f t="shared" ca="1" si="267"/>
        <v>-371992.57042936172</v>
      </c>
    </row>
    <row r="417" spans="1:19" ht="15.75" customHeight="1" x14ac:dyDescent="0.25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-646727.96928322187</v>
      </c>
      <c r="R417" s="25">
        <f t="array" aca="1" ref="R417" ca="1">INDEX('Lorri 401b'!L:L,MATCH('Retirement Calculator'!A417,'Lorri 401b'!N:N,0),0)</f>
        <v>243009.28434415386</v>
      </c>
      <c r="S417" s="25">
        <f t="shared" ca="1" si="267"/>
        <v>-403718.68493906804</v>
      </c>
    </row>
    <row r="418" spans="1:19" ht="15.75" customHeight="1" x14ac:dyDescent="0.25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-657853.28067559644</v>
      </c>
      <c r="R418" s="25">
        <f t="array" aca="1" ref="R418" ca="1">INDEX('Lorri 401b'!L:L,MATCH('Retirement Calculator'!A418,'Lorri 401b'!N:N,0),0)</f>
        <v>222276.28908303165</v>
      </c>
      <c r="S418" s="25">
        <f t="shared" ca="1" si="267"/>
        <v>-435576.99159256479</v>
      </c>
    </row>
    <row r="419" spans="1:19" ht="15.75" customHeight="1" x14ac:dyDescent="0.25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-669024.94753210584</v>
      </c>
      <c r="R419" s="25">
        <f t="array" aca="1" ref="R419" ca="1">INDEX('Lorri 401b'!L:L,MATCH('Retirement Calculator'!A419,'Lorri 401b'!N:N,0),0)</f>
        <v>201456.90634165474</v>
      </c>
      <c r="S419" s="25">
        <f t="shared" ca="1" si="267"/>
        <v>-467568.04119045113</v>
      </c>
    </row>
    <row r="420" spans="1:19" ht="15.75" customHeight="1" x14ac:dyDescent="0.25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-680243.16300051741</v>
      </c>
      <c r="R420" s="25">
        <f t="array" aca="1" ref="R420" ca="1">INDEX('Lorri 401b'!L:L,MATCH('Retirement Calculator'!A420,'Lorri 401b'!N:N,0),0)</f>
        <v>180550.77617218878</v>
      </c>
      <c r="S420" s="25">
        <f t="shared" ca="1" si="267"/>
        <v>-499692.3868283286</v>
      </c>
    </row>
    <row r="421" spans="1:19" ht="15.75" customHeight="1" x14ac:dyDescent="0.25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-691508.12103338062</v>
      </c>
      <c r="R421" s="25">
        <f t="array" aca="1" ref="R421" ca="1">INDEX('Lorri 401b'!L:L,MATCH('Retirement Calculator'!A421,'Lorri 401b'!N:N,0),0)</f>
        <v>159557.53712701669</v>
      </c>
      <c r="S421" s="25">
        <f t="shared" ca="1" si="267"/>
        <v>-531950.58390636393</v>
      </c>
    </row>
    <row r="422" spans="1:19" ht="15.75" customHeight="1" x14ac:dyDescent="0.25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-702820.01639138081</v>
      </c>
      <c r="R422" s="25">
        <f t="array" aca="1" ref="R422" ca="1">INDEX('Lorri 401b'!L:L,MATCH('Retirement Calculator'!A422,'Lorri 401b'!N:N,0),0)</f>
        <v>138476.82625248973</v>
      </c>
      <c r="S422" s="25">
        <f t="shared" ca="1" si="267"/>
        <v>-564343.19013889111</v>
      </c>
    </row>
    <row r="423" spans="1:19" ht="15.75" customHeight="1" x14ac:dyDescent="0.25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-714179.04464670597</v>
      </c>
      <c r="R423" s="25">
        <f t="array" aca="1" ref="R423" ca="1">INDEX('Lorri 401b'!L:L,MATCH('Retirement Calculator'!A423,'Lorri 401b'!N:N,0),0)</f>
        <v>117308.27908265224</v>
      </c>
      <c r="S423" s="25">
        <f t="shared" ca="1" si="267"/>
        <v>-596870.76556405379</v>
      </c>
    </row>
    <row r="424" spans="1:19" ht="15.75" customHeight="1" x14ac:dyDescent="0.25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-725585.40218642831</v>
      </c>
      <c r="R424" s="25">
        <f t="array" aca="1" ref="R424" ca="1">INDEX('Lorri 401b'!L:L,MATCH('Retirement Calculator'!A424,'Lorri 401b'!N:N,0),0)</f>
        <v>96051.529632940423</v>
      </c>
      <c r="S424" s="25">
        <f t="shared" ca="1" si="267"/>
        <v>-629533.87255348789</v>
      </c>
    </row>
    <row r="425" spans="1:19" ht="15.75" customHeight="1" x14ac:dyDescent="0.25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-737039.28621589951</v>
      </c>
      <c r="R425" s="25">
        <f t="array" aca="1" ref="R425" ca="1">INDEX('Lorri 401b'!L:L,MATCH('Retirement Calculator'!A425,'Lorri 401b'!N:N,0),0)</f>
        <v>74706.21039385481</v>
      </c>
      <c r="S425" s="25">
        <f t="shared" ca="1" si="267"/>
        <v>-662333.07582204475</v>
      </c>
    </row>
    <row r="426" spans="1:19" ht="15.75" customHeight="1" x14ac:dyDescent="0.25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-748540.89476216014</v>
      </c>
      <c r="R426" s="25">
        <f t="array" aca="1" ref="R426" ca="1">INDEX('Lorri 401b'!L:L,MATCH('Retirement Calculator'!A426,'Lorri 401b'!N:N,0),0)</f>
        <v>53271.95232460634</v>
      </c>
      <c r="S426" s="25">
        <f t="shared" ca="1" si="267"/>
        <v>-695268.94243755378</v>
      </c>
    </row>
    <row r="427" spans="1:19" ht="15.75" customHeight="1" x14ac:dyDescent="0.25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-760090.42667736358</v>
      </c>
      <c r="R427" s="25">
        <f t="array" aca="1" ref="R427" ca="1">INDEX('Lorri 401b'!L:L,MATCH('Retirement Calculator'!A427,'Lorri 401b'!N:N,0),0)</f>
        <v>31748.384846736</v>
      </c>
      <c r="S427" s="25">
        <f t="shared" ca="1" si="267"/>
        <v>-728342.0418306276</v>
      </c>
    </row>
    <row r="428" spans="1:19" ht="15.75" customHeight="1" x14ac:dyDescent="0.25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-771688.08164221374</v>
      </c>
      <c r="R428" s="25">
        <f t="array" aca="1" ref="R428" ca="1">INDEX('Lorri 401b'!L:L,MATCH('Retirement Calculator'!A428,'Lorri 401b'!N:N,0),0)</f>
        <v>10135.135837707869</v>
      </c>
      <c r="S428" s="25">
        <f t="shared" ca="1" si="267"/>
        <v>-761552.94580450584</v>
      </c>
    </row>
    <row r="429" spans="1:19" ht="15.75" customHeight="1" x14ac:dyDescent="0.25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-783334.06016941741</v>
      </c>
      <c r="R429" s="25">
        <f t="array" aca="1" ref="R429" ca="1">INDEX('Lorri 401b'!L:L,MATCH('Retirement Calculator'!A429,'Lorri 401b'!N:N,0),0)</f>
        <v>-11568.168375524547</v>
      </c>
      <c r="S429" s="25">
        <f t="shared" ca="1" si="267"/>
        <v>-794902.22854494199</v>
      </c>
    </row>
    <row r="430" spans="1:19" ht="15.75" customHeight="1" x14ac:dyDescent="0.25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-795028.56360715104</v>
      </c>
      <c r="R430" s="25">
        <f t="array" aca="1" ref="R430" ca="1">INDEX('Lorri 401b'!L:L,MATCH('Retirement Calculator'!A430,'Lorri 401b'!N:N,0),0)</f>
        <v>-33361.903022978768</v>
      </c>
      <c r="S430" s="25">
        <f t="shared" ca="1" si="267"/>
        <v>-828390.46663012984</v>
      </c>
    </row>
    <row r="431" spans="1:19" ht="15.75" customHeight="1" x14ac:dyDescent="0.25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-806771.79414254194</v>
      </c>
      <c r="R431" s="25">
        <f t="array" aca="1" ref="R431" ca="1">INDEX('Lorri 401b'!L:L,MATCH('Retirement Calculator'!A431,'Lorri 401b'!N:N,0),0)</f>
        <v>-55246.444898130714</v>
      </c>
      <c r="S431" s="25">
        <f t="shared" ca="1" si="267"/>
        <v>-862018.23904067266</v>
      </c>
    </row>
    <row r="432" spans="1:19" ht="15.75" customHeight="1" x14ac:dyDescent="0.25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-818563.95480516367</v>
      </c>
      <c r="R432" s="25">
        <f t="array" aca="1" ref="R432" ca="1">INDEX('Lorri 401b'!L:L,MATCH('Retirement Calculator'!A432,'Lorri 401b'!N:N,0),0)</f>
        <v>-77222.172364429134</v>
      </c>
      <c r="S432" s="25">
        <f t="shared" ca="1" si="267"/>
        <v>-895786.12716959277</v>
      </c>
    </row>
    <row r="433" spans="1:19" ht="15.75" customHeight="1" x14ac:dyDescent="0.25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-830405.24947054626</v>
      </c>
      <c r="R433" s="25">
        <f t="array" aca="1" ref="R433" ca="1">INDEX('Lorri 401b'!L:L,MATCH('Retirement Calculator'!A433,'Lorri 401b'!N:N,0),0)</f>
        <v>-99289.465361837123</v>
      </c>
      <c r="S433" s="25">
        <f t="shared" ca="1" si="267"/>
        <v>-929694.71483238344</v>
      </c>
    </row>
    <row r="434" spans="1:19" ht="15.75" customHeight="1" x14ac:dyDescent="0.25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-842295.88286370132</v>
      </c>
      <c r="R434" s="25">
        <f t="array" aca="1" ref="R434" ca="1">INDEX('Lorri 401b'!L:L,MATCH('Retirement Calculator'!A434,'Lorri 401b'!N:N,0),0)</f>
        <v>-121448.70541340098</v>
      </c>
      <c r="S434" s="25">
        <f t="shared" ca="1" si="267"/>
        <v>-963744.58827710233</v>
      </c>
    </row>
    <row r="435" spans="1:19" ht="15.75" customHeight="1" x14ac:dyDescent="0.25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-854236.06056266115</v>
      </c>
      <c r="R435" s="25">
        <f t="array" aca="1" ref="R435" ca="1">INDEX('Lorri 401b'!L:L,MATCH('Retirement Calculator'!A435,'Lorri 401b'!N:N,0),0)</f>
        <v>-143700.27563184637</v>
      </c>
      <c r="S435" s="25">
        <f t="shared" ca="1" si="267"/>
        <v>-997936.33619450754</v>
      </c>
    </row>
    <row r="436" spans="1:19" ht="15.75" customHeight="1" x14ac:dyDescent="0.25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-866225.98900203337</v>
      </c>
      <c r="R436" s="25">
        <f t="array" aca="1" ref="R436" ca="1">INDEX('Lorri 401b'!L:L,MATCH('Retirement Calculator'!A436,'Lorri 401b'!N:N,0),0)</f>
        <v>-166044.56072620192</v>
      </c>
      <c r="S436" s="25">
        <f t="shared" ca="1" si="267"/>
        <v>-1032270.5497282352</v>
      </c>
    </row>
    <row r="437" spans="1:19" ht="15.75" customHeight="1" x14ac:dyDescent="0.25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-878265.87547656964</v>
      </c>
      <c r="R437" s="25">
        <f t="array" aca="1" ref="R437" ca="1">INDEX('Lorri 401b'!L:L,MATCH('Retirement Calculator'!A437,'Lorri 401b'!N:N,0),0)</f>
        <v>-188481.94700845063</v>
      </c>
      <c r="S437" s="25">
        <f t="shared" ca="1" si="267"/>
        <v>-1066747.8224850204</v>
      </c>
    </row>
    <row r="438" spans="1:19" ht="15.75" customHeight="1" x14ac:dyDescent="0.25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-890355.92814474972</v>
      </c>
      <c r="R438" s="25">
        <f t="array" aca="1" ref="R438" ca="1">INDEX('Lorri 401b'!L:L,MATCH('Retirement Calculator'!A438,'Lorri 401b'!N:N,0),0)</f>
        <v>-211012.82240020871</v>
      </c>
      <c r="S438" s="25">
        <f t="shared" ca="1" si="267"/>
        <v>-1101368.7505449585</v>
      </c>
    </row>
    <row r="439" spans="1:19" ht="15.75" customHeight="1" x14ac:dyDescent="0.25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-902496.3560323806</v>
      </c>
      <c r="R439" s="25">
        <f t="array" aca="1" ref="R439" ca="1">INDEX('Lorri 401b'!L:L,MATCH('Retirement Calculator'!A439,'Lorri 401b'!N:N,0),0)</f>
        <v>-233637.57643943245</v>
      </c>
      <c r="S439" s="25">
        <f t="shared" ca="1" si="267"/>
        <v>-1136133.9324718132</v>
      </c>
    </row>
    <row r="440" spans="1:19" ht="15.75" customHeight="1" x14ac:dyDescent="0.25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-914687.36903621</v>
      </c>
      <c r="R440" s="25">
        <f t="array" aca="1" ref="R440" ca="1">INDEX('Lorri 401b'!L:L,MATCH('Retirement Calculator'!A440,'Lorri 401b'!N:N,0),0)</f>
        <v>-256356.60028715295</v>
      </c>
      <c r="S440" s="25">
        <f t="shared" ca="1" si="267"/>
        <v>-1171043.9693233629</v>
      </c>
    </row>
    <row r="441" spans="1:19" ht="15.75" customHeight="1" x14ac:dyDescent="0.25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-926929.17792755528</v>
      </c>
      <c r="R441" s="25">
        <f t="array" aca="1" ref="R441" ca="1">INDEX('Lorri 401b'!L:L,MATCH('Retirement Calculator'!A441,'Lorri 401b'!N:N,0),0)</f>
        <v>-279170.28673423897</v>
      </c>
      <c r="S441" s="25">
        <f t="shared" ca="1" si="267"/>
        <v>-1206099.4646617942</v>
      </c>
    </row>
    <row r="442" spans="1:19" ht="15.75" customHeight="1" x14ac:dyDescent="0.25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-939221.99435594783</v>
      </c>
      <c r="R442" s="25">
        <f t="array" aca="1" ref="R442" ca="1">INDEX('Lorri 401b'!L:L,MATCH('Retirement Calculator'!A442,'Lorri 401b'!N:N,0),0)</f>
        <v>-302079.03020818782</v>
      </c>
      <c r="S442" s="25">
        <f t="shared" ca="1" si="267"/>
        <v>-1241301.0245641356</v>
      </c>
    </row>
    <row r="443" spans="1:19" ht="15.75" customHeight="1" x14ac:dyDescent="0.25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-951566.03085279209</v>
      </c>
      <c r="R443" s="25">
        <f t="array" aca="1" ref="R443" ca="1">INDEX('Lorri 401b'!L:L,MATCH('Retirement Calculator'!A443,'Lorri 401b'!N:N,0),0)</f>
        <v>-325083.22677994479</v>
      </c>
      <c r="S443" s="25">
        <f t="shared" ca="1" si="267"/>
        <v>-1276649.2576327368</v>
      </c>
    </row>
    <row r="444" spans="1:19" ht="15.75" customHeight="1" x14ac:dyDescent="0.25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-963961.50083503977</v>
      </c>
      <c r="R444" s="25">
        <f t="array" aca="1" ref="R444" ca="1">INDEX('Lorri 401b'!L:L,MATCH('Retirement Calculator'!A444,'Lorri 401b'!N:N,0),0)</f>
        <v>-348183.27417075075</v>
      </c>
      <c r="S444" s="25">
        <f t="shared" ca="1" si="267"/>
        <v>-1312144.7750057904</v>
      </c>
    </row>
    <row r="445" spans="1:19" ht="15.75" customHeight="1" x14ac:dyDescent="0.25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-976408.61860888021</v>
      </c>
      <c r="R445" s="25">
        <f t="array" aca="1" ref="R445" ca="1">INDEX('Lorri 401b'!L:L,MATCH('Retirement Calculator'!A445,'Lorri 401b'!N:N,0),0)</f>
        <v>-371379.57175901841</v>
      </c>
      <c r="S445" s="25">
        <f t="shared" ca="1" si="267"/>
        <v>-1347788.1903678987</v>
      </c>
    </row>
    <row r="446" spans="1:19" ht="15.75" customHeight="1" x14ac:dyDescent="0.25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-988907.59937344491</v>
      </c>
      <c r="R446" s="25">
        <f t="array" aca="1" ref="R446" ca="1">INDEX('Lorri 401b'!L:L,MATCH('Retirement Calculator'!A446,'Lorri 401b'!N:N,0),0)</f>
        <v>-394672.5205872372</v>
      </c>
      <c r="S446" s="25">
        <f t="shared" ca="1" si="267"/>
        <v>-1383580.119960682</v>
      </c>
    </row>
    <row r="447" spans="1:19" ht="15.75" customHeight="1" x14ac:dyDescent="0.25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-1001458.6592245287</v>
      </c>
      <c r="R447" s="25">
        <f t="array" aca="1" ref="R447" ca="1">INDEX('Lorri 401b'!L:L,MATCH('Retirement Calculator'!A447,'Lorri 401b'!N:N,0),0)</f>
        <v>-418062.52336890687</v>
      </c>
      <c r="S447" s="25">
        <f t="shared" ca="1" si="267"/>
        <v>-1419521.1825934355</v>
      </c>
    </row>
    <row r="448" spans="1:19" ht="15.75" customHeight="1" x14ac:dyDescent="0.25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-1014062.0151583253</v>
      </c>
      <c r="R448" s="25">
        <f t="array" aca="1" ref="R448" ca="1">INDEX('Lorri 401b'!L:L,MATCH('Retirement Calculator'!A448,'Lorri 401b'!N:N,0),0)</f>
        <v>-441549.98449550016</v>
      </c>
      <c r="S448" s="25">
        <f t="shared" ca="1" si="267"/>
        <v>-1455611.9996538255</v>
      </c>
    </row>
    <row r="449" spans="1:19" ht="15.75" customHeight="1" x14ac:dyDescent="0.25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-1026717.8850751794</v>
      </c>
      <c r="R449" s="25">
        <f t="array" aca="1" ref="R449" ca="1">INDEX('Lorri 401b'!L:L,MATCH('Retirement Calculator'!A449,'Lorri 401b'!N:N,0),0)</f>
        <v>-465135.31004345429</v>
      </c>
      <c r="S449" s="25">
        <f t="shared" ca="1" si="267"/>
        <v>-1491853.1951186336</v>
      </c>
    </row>
    <row r="450" spans="1:19" ht="15.75" customHeight="1" x14ac:dyDescent="0.25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-1039426.4877833538</v>
      </c>
      <c r="R450" s="25">
        <f t="array" aca="1" ref="R450" ca="1">INDEX('Lorri 401b'!L:L,MATCH('Retirement Calculator'!A450,'Lorri 401b'!N:N,0),0)</f>
        <v>-488818.90778119152</v>
      </c>
      <c r="S450" s="25">
        <f t="shared" ca="1" si="267"/>
        <v>-1528245.3955645454</v>
      </c>
    </row>
    <row r="451" spans="1:19" ht="15.75" customHeight="1" x14ac:dyDescent="0.25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-1052188.0430028122</v>
      </c>
      <c r="R451" s="25">
        <f t="array" aca="1" ref="R451" ca="1">INDEX('Lorri 401b'!L:L,MATCH('Retirement Calculator'!A451,'Lorri 401b'!N:N,0),0)</f>
        <v>-512601.18717616936</v>
      </c>
      <c r="S451" s="25">
        <f t="shared" ca="1" si="267"/>
        <v>-1564789.2301789816</v>
      </c>
    </row>
    <row r="452" spans="1:19" ht="15.75" customHeight="1" x14ac:dyDescent="0.25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-1065002.7713690184</v>
      </c>
      <c r="R452" s="25">
        <f t="array" aca="1" ref="R452" ca="1">INDEX('Lorri 401b'!L:L,MATCH('Retirement Calculator'!A452,'Lorri 401b'!N:N,0),0)</f>
        <v>-536482.55940195965</v>
      </c>
      <c r="S452" s="25">
        <f t="shared" ca="1" si="267"/>
        <v>-1601485.330770978</v>
      </c>
    </row>
    <row r="453" spans="1:19" ht="15.75" customHeight="1" x14ac:dyDescent="0.25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-1077870.8944367503</v>
      </c>
      <c r="R453" s="25">
        <f t="array" aca="1" ref="R453" ca="1">INDEX('Lorri 401b'!L:L,MATCH('Retirement Calculator'!A453,'Lorri 401b'!N:N,0),0)</f>
        <v>-560463.43734535738</v>
      </c>
      <c r="S453" s="25">
        <f t="shared" ca="1" si="267"/>
        <v>-1638334.3317821077</v>
      </c>
    </row>
    <row r="454" spans="1:19" ht="15.75" customHeight="1" x14ac:dyDescent="0.25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-1090792.6346839312</v>
      </c>
      <c r="R454" s="25">
        <f t="array" aca="1" ref="R454" ca="1">INDEX('Lorri 401b'!L:L,MATCH('Retirement Calculator'!A454,'Lorri 401b'!N:N,0),0)</f>
        <v>-584544.23561351933</v>
      </c>
      <c r="S454" s="25">
        <f t="shared" ca="1" si="267"/>
        <v>-1675336.8702974506</v>
      </c>
    </row>
    <row r="455" spans="1:19" ht="15.75" customHeight="1" x14ac:dyDescent="0.25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-1103768.2155154755</v>
      </c>
      <c r="R455" s="25">
        <f t="array" aca="1" ref="R455" ca="1">INDEX('Lorri 401b'!L:L,MATCH('Retirement Calculator'!A455,'Lorri 401b'!N:N,0),0)</f>
        <v>-608725.37054113194</v>
      </c>
      <c r="S455" s="25">
        <f t="shared" ca="1" si="267"/>
        <v>-1712493.5860566073</v>
      </c>
    </row>
    <row r="456" spans="1:19" ht="15.75" customHeight="1" x14ac:dyDescent="0.25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-1116797.8612671511</v>
      </c>
      <c r="R456" s="25">
        <f t="array" aca="1" ref="R456" ca="1">INDEX('Lorri 401b'!L:L,MATCH('Retirement Calculator'!A456,'Lorri 401b'!N:N,0),0)</f>
        <v>-633007.26019760943</v>
      </c>
      <c r="S456" s="25">
        <f t="shared" ca="1" si="267"/>
        <v>-1749805.1214647605</v>
      </c>
    </row>
    <row r="457" spans="1:19" ht="15.75" customHeight="1" x14ac:dyDescent="0.25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-1129881.7972094587</v>
      </c>
      <c r="R457" s="25">
        <f t="array" aca="1" ref="R457" ca="1">INDEX('Lorri 401b'!L:L,MATCH('Retirement Calculator'!A457,'Lorri 401b'!N:N,0),0)</f>
        <v>-657390.32439432235</v>
      </c>
      <c r="S457" s="25">
        <f t="shared" ca="1" si="267"/>
        <v>-1787272.1216037809</v>
      </c>
    </row>
    <row r="458" spans="1:19" ht="15.75" customHeight="1" x14ac:dyDescent="0.25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-1143020.2495515258</v>
      </c>
      <c r="R458" s="25">
        <f t="array" aca="1" ref="R458" ca="1">INDEX('Lorri 401b'!L:L,MATCH('Retirement Calculator'!A458,'Lorri 401b'!N:N,0),0)</f>
        <v>-681874.9846918548</v>
      </c>
      <c r="S458" s="25">
        <f t="shared" ca="1" si="267"/>
        <v>-1824895.2342433806</v>
      </c>
    </row>
    <row r="459" spans="1:19" ht="15.75" customHeight="1" x14ac:dyDescent="0.25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-1156213.4454450184</v>
      </c>
      <c r="R459" s="25">
        <f t="array" aca="1" ref="R459" ca="1">INDEX('Lorri 401b'!L:L,MATCH('Retirement Calculator'!A459,'Lorri 401b'!N:N,0),0)</f>
        <v>-706461.66440729378</v>
      </c>
      <c r="S459" s="25">
        <f t="shared" ca="1" si="267"/>
        <v>-1862675.1098523121</v>
      </c>
    </row>
    <row r="460" spans="1:19" ht="15.75" customHeight="1" x14ac:dyDescent="0.25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-1169461.6129880671</v>
      </c>
      <c r="R460" s="25">
        <f t="array" aca="1" ref="R460" ca="1">INDEX('Lorri 401b'!L:L,MATCH('Retirement Calculator'!A460,'Lorri 401b'!N:N,0),0)</f>
        <v>-731150.78862154705</v>
      </c>
      <c r="S460" s="25">
        <f t="shared" ca="1" si="267"/>
        <v>-1900612.401609614</v>
      </c>
    </row>
    <row r="461" spans="1:19" ht="15.75" customHeight="1" x14ac:dyDescent="0.25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-1182764.9812292119</v>
      </c>
      <c r="R461" s="25">
        <f t="array" aca="1" ref="R461" ca="1">INDEX('Lorri 401b'!L:L,MATCH('Retirement Calculator'!A461,'Lorri 401b'!N:N,0),0)</f>
        <v>-755942.78418669302</v>
      </c>
      <c r="S461" s="25">
        <f t="shared" ca="1" si="267"/>
        <v>-1938707.765415905</v>
      </c>
    </row>
    <row r="462" spans="1:19" ht="15.75" customHeight="1" x14ac:dyDescent="0.25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-1196123.7801713613</v>
      </c>
      <c r="R462" s="25">
        <f t="array" aca="1" ref="R462" ca="1">INDEX('Lorri 401b'!L:L,MATCH('Retirement Calculator'!A462,'Lorri 401b'!N:N,0),0)</f>
        <v>-780838.07973336044</v>
      </c>
      <c r="S462" s="25">
        <f t="shared" ca="1" si="267"/>
        <v>-1976961.8599047218</v>
      </c>
    </row>
    <row r="463" spans="1:19" ht="15.75" customHeight="1" x14ac:dyDescent="0.25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-1209538.2407757698</v>
      </c>
      <c r="R463" s="25">
        <f t="array" aca="1" ref="R463" ca="1">INDEX('Lorri 401b'!L:L,MATCH('Retirement Calculator'!A463,'Lorri 401b'!N:N,0),0)</f>
        <v>-805837.10567813891</v>
      </c>
      <c r="S463" s="25">
        <f t="shared" ca="1" si="267"/>
        <v>-2015375.3464539088</v>
      </c>
    </row>
    <row r="464" spans="1:19" ht="15.75" customHeight="1" x14ac:dyDescent="0.25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-1223008.59496603</v>
      </c>
      <c r="R464" s="25">
        <f t="array" aca="1" ref="R464" ca="1">INDEX('Lorri 401b'!L:L,MATCH('Retirement Calculator'!A464,'Lorri 401b'!N:N,0),0)</f>
        <v>-830940.29423102061</v>
      </c>
      <c r="S464" s="25">
        <f t="shared" ca="1" si="267"/>
        <v>-2053948.8891970506</v>
      </c>
    </row>
    <row r="465" spans="1:19" ht="15.75" customHeight="1" x14ac:dyDescent="0.25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-1236535.0756320828</v>
      </c>
      <c r="R465" s="25">
        <f t="array" aca="1" ref="R465" ca="1">INDEX('Lorri 401b'!L:L,MATCH('Retirement Calculator'!A465,'Lorri 401b'!N:N,0),0)</f>
        <v>-856148.07940287283</v>
      </c>
      <c r="S465" s="25">
        <f t="shared" ca="1" si="267"/>
        <v>-2092683.1550349556</v>
      </c>
    </row>
    <row r="466" spans="1:19" ht="15.75" customHeight="1" x14ac:dyDescent="0.25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-1250117.9166342441</v>
      </c>
      <c r="R466" s="25">
        <f t="array" aca="1" ref="R466" ca="1">INDEX('Lorri 401b'!L:L,MATCH('Retirement Calculator'!A466,'Lorri 401b'!N:N,0),0)</f>
        <v>-881460.89701294107</v>
      </c>
      <c r="S466" s="25">
        <f t="shared" ca="1" si="267"/>
        <v>-2131578.8136471855</v>
      </c>
    </row>
    <row r="467" spans="1:19" ht="15.75" customHeight="1" x14ac:dyDescent="0.25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-1263757.352807248</v>
      </c>
      <c r="R467" s="25">
        <f t="array" aca="1" ref="R467" ca="1">INDEX('Lorri 401b'!L:L,MATCH('Retirement Calculator'!A467,'Lorri 401b'!N:N,0),0)</f>
        <v>-906879.18469638459</v>
      </c>
      <c r="S467" s="25">
        <f t="shared" ca="1" si="267"/>
        <v>-2170636.5375036327</v>
      </c>
    </row>
    <row r="468" spans="1:19" ht="15.75" customHeight="1" x14ac:dyDescent="0.25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-1277453.619964306</v>
      </c>
      <c r="R468" s="25">
        <f t="array" aca="1" ref="R468" ca="1">INDEX('Lorri 401b'!L:L,MATCH('Retirement Calculator'!A468,'Lorri 401b'!N:N,0),0)</f>
        <v>-932403.38191184239</v>
      </c>
      <c r="S468" s="25">
        <f t="shared" ca="1" si="267"/>
        <v>-2209857.0018761484</v>
      </c>
    </row>
    <row r="469" spans="1:19" ht="15.75" customHeight="1" x14ac:dyDescent="0.25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-1291206.9549011851</v>
      </c>
      <c r="R469" s="25">
        <f t="array" aca="1" ref="R469" ca="1">INDEX('Lorri 401b'!L:L,MATCH('Retirement Calculator'!A469,'Lorri 401b'!N:N,0),0)</f>
        <v>-958033.92994903133</v>
      </c>
      <c r="S469" s="25">
        <f t="shared" ca="1" si="267"/>
        <v>-2249240.8848502166</v>
      </c>
    </row>
    <row r="470" spans="1:19" ht="15.75" customHeight="1" x14ac:dyDescent="0.25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-1305017.5954003013</v>
      </c>
      <c r="R470" s="25">
        <f t="array" aca="1" ref="R470" ca="1">INDEX('Lorri 401b'!L:L,MATCH('Retirement Calculator'!A470,'Lorri 401b'!N:N,0),0)</f>
        <v>-983771.27193637507</v>
      </c>
      <c r="S470" s="25">
        <f t="shared" ca="1" si="267"/>
        <v>-2288788.8673366765</v>
      </c>
    </row>
    <row r="471" spans="1:19" ht="15.75" customHeight="1" x14ac:dyDescent="0.25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-1318885.7802348302</v>
      </c>
      <c r="R471" s="25">
        <f t="array" aca="1" ref="R471" ca="1">INDEX('Lorri 401b'!L:L,MATCH('Retirement Calculator'!A471,'Lorri 401b'!N:N,0),0)</f>
        <v>-1009615.8528486661</v>
      </c>
      <c r="S471" s="25">
        <f t="shared" ca="1" si="267"/>
        <v>-2328501.6330834962</v>
      </c>
    </row>
    <row r="472" spans="1:19" ht="15.75" customHeight="1" x14ac:dyDescent="0.25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-1332811.7491728365</v>
      </c>
      <c r="R472" s="25">
        <f t="array" aca="1" ref="R472" ca="1">INDEX('Lorri 401b'!L:L,MATCH('Retirement Calculator'!A472,'Lorri 401b'!N:N,0),0)</f>
        <v>-1035568.1195147583</v>
      </c>
      <c r="S472" s="25">
        <f t="shared" ca="1" si="267"/>
        <v>-2368379.8686875948</v>
      </c>
    </row>
    <row r="473" spans="1:19" ht="15.75" customHeight="1" x14ac:dyDescent="0.25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-1346795.7429814178</v>
      </c>
      <c r="R473" s="25">
        <f t="array" aca="1" ref="R473" ca="1">INDEX('Lorri 401b'!L:L,MATCH('Retirement Calculator'!A473,'Lorri 401b'!N:N,0),0)</f>
        <v>-1061628.5206252926</v>
      </c>
      <c r="S473" s="25">
        <f t="shared" ca="1" si="267"/>
        <v>-2408424.2636067104</v>
      </c>
    </row>
    <row r="474" spans="1:19" ht="15.75" customHeight="1" x14ac:dyDescent="0.25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-1360838.003430868</v>
      </c>
      <c r="R474" s="25">
        <f t="array" aca="1" ref="R474" ca="1">INDEX('Lorri 401b'!L:L,MATCH('Retirement Calculator'!A474,'Lorri 401b'!N:N,0),0)</f>
        <v>-1087797.5067404541</v>
      </c>
      <c r="S474" s="25">
        <f t="shared" ca="1" si="267"/>
        <v>-2448635.5101713222</v>
      </c>
    </row>
    <row r="475" spans="1:19" ht="15.75" customHeight="1" x14ac:dyDescent="0.25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-1374938.7732988577</v>
      </c>
      <c r="R475" s="25">
        <f t="array" aca="1" ref="R475" ca="1">INDEX('Lorri 401b'!L:L,MATCH('Retirement Calculator'!A475,'Lorri 401b'!N:N,0),0)</f>
        <v>-1114075.5302977622</v>
      </c>
      <c r="S475" s="25">
        <f t="shared" ca="1" si="267"/>
        <v>-2489014.30359662</v>
      </c>
    </row>
    <row r="476" spans="1:19" ht="15.75" customHeight="1" x14ac:dyDescent="0.25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-1389098.2963746306</v>
      </c>
      <c r="R476" s="25">
        <f t="array" aca="1" ref="R476" ca="1">INDEX('Lorri 401b'!L:L,MATCH('Retirement Calculator'!A476,'Lorri 401b'!N:N,0),0)</f>
        <v>-1140463.0456198924</v>
      </c>
      <c r="S476" s="25">
        <f t="shared" ca="1" si="267"/>
        <v>-2529561.3419945231</v>
      </c>
    </row>
    <row r="477" spans="1:19" ht="15.75" customHeight="1" x14ac:dyDescent="0.25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-1403316.8174632194</v>
      </c>
      <c r="R477" s="25">
        <f t="array" aca="1" ref="R477" ca="1">INDEX('Lorri 401b'!L:L,MATCH('Retirement Calculator'!A477,'Lorri 401b'!N:N,0),0)</f>
        <v>-1166960.5089225315</v>
      </c>
      <c r="S477" s="25">
        <f t="shared" ca="1" si="267"/>
        <v>-2570277.3263857509</v>
      </c>
    </row>
    <row r="478" spans="1:19" ht="15.75" customHeight="1" x14ac:dyDescent="0.25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-1417594.5823896772</v>
      </c>
      <c r="R478" s="25">
        <f t="array" aca="1" ref="R478" ca="1">INDEX('Lorri 401b'!L:L,MATCH('Retirement Calculator'!A478,'Lorri 401b'!N:N,0),0)</f>
        <v>-1193568.3783222649</v>
      </c>
      <c r="S478" s="25">
        <f t="shared" ca="1" si="267"/>
        <v>-2611162.9607119421</v>
      </c>
    </row>
    <row r="479" spans="1:19" ht="15.75" customHeight="1" x14ac:dyDescent="0.25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-1431931.8380033285</v>
      </c>
      <c r="R479" s="25">
        <f t="array" aca="1" ref="R479" ca="1">INDEX('Lorri 401b'!L:L,MATCH('Retirement Calculator'!A479,'Lorri 401b'!N:N,0),0)</f>
        <v>-1220287.1138444971</v>
      </c>
      <c r="S479" s="25">
        <f t="shared" ca="1" si="267"/>
        <v>-2652218.9518478257</v>
      </c>
    </row>
    <row r="480" spans="1:19" ht="15.75" customHeight="1" x14ac:dyDescent="0.25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-1446328.8321820369</v>
      </c>
      <c r="R480" s="25">
        <f t="array" aca="1" ref="R480" ca="1">INDEX('Lorri 401b'!L:L,MATCH('Retirement Calculator'!A480,'Lorri 401b'!N:N,0),0)</f>
        <v>-1247117.1774314055</v>
      </c>
      <c r="S480" s="25">
        <f t="shared" ca="1" si="267"/>
        <v>-2693446.0096134422</v>
      </c>
    </row>
    <row r="481" spans="1:19" ht="15.75" customHeight="1" x14ac:dyDescent="0.25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-1460785.8138364898</v>
      </c>
      <c r="R481" s="25">
        <f t="array" aca="1" ref="R481" ca="1">INDEX('Lorri 401b'!L:L,MATCH('Retirement Calculator'!A481,'Lorri 401b'!N:N,0),0)</f>
        <v>-1274059.0329499259</v>
      </c>
      <c r="S481" s="25">
        <f t="shared" ca="1" si="267"/>
        <v>-2734844.8467864157</v>
      </c>
    </row>
    <row r="482" spans="1:19" ht="15.75" customHeight="1" x14ac:dyDescent="0.25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-1475303.032914503</v>
      </c>
      <c r="R482" s="25">
        <f t="array" aca="1" ref="R482" ca="1">INDEX('Lorri 401b'!L:L,MATCH('Retirement Calculator'!A482,'Lorri 401b'!N:N,0),0)</f>
        <v>-1301113.1461997735</v>
      </c>
      <c r="S482" s="25">
        <f t="shared" ca="1" si="267"/>
        <v>-2776416.1791142765</v>
      </c>
    </row>
    <row r="483" spans="1:19" ht="15.75" customHeight="1" x14ac:dyDescent="0.25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-1489880.7404053411</v>
      </c>
      <c r="R483" s="25">
        <f t="array" aca="1" ref="R483" ca="1">INDEX('Lorri 401b'!L:L,MATCH('Retirement Calculator'!A483,'Lorri 401b'!N:N,0),0)</f>
        <v>-1328279.9849214954</v>
      </c>
      <c r="S483" s="25">
        <f t="shared" ca="1" si="267"/>
        <v>-2818160.7253268366</v>
      </c>
    </row>
    <row r="484" spans="1:19" ht="15.75" customHeight="1" x14ac:dyDescent="0.25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-1504519.1883440579</v>
      </c>
      <c r="R484" s="25">
        <f t="array" aca="1" ref="R484" ca="1">INDEX('Lorri 401b'!L:L,MATCH('Retirement Calculator'!A484,'Lorri 401b'!N:N,0),0)</f>
        <v>-1355560.0188045579</v>
      </c>
      <c r="S484" s="25">
        <f t="shared" ca="1" si="267"/>
        <v>-2860079.2071486157</v>
      </c>
    </row>
    <row r="485" spans="1:19" ht="15.75" customHeight="1" x14ac:dyDescent="0.25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-1519218.6298158525</v>
      </c>
      <c r="R485" s="25">
        <f t="array" aca="1" ref="R485" ca="1">INDEX('Lorri 401b'!L:L,MATCH('Retirement Calculator'!A485,'Lorri 401b'!N:N,0),0)</f>
        <v>-1382953.7194954664</v>
      </c>
      <c r="S485" s="25">
        <f t="shared" ca="1" si="267"/>
        <v>-2902172.3493113192</v>
      </c>
    </row>
    <row r="486" spans="1:19" ht="15.75" customHeight="1" x14ac:dyDescent="0.25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-1533979.3189604464</v>
      </c>
      <c r="R486" s="25">
        <f t="array" aca="1" ref="R486" ca="1">INDEX('Lorri 401b'!L:L,MATCH('Retirement Calculator'!A486,'Lorri 401b'!N:N,0),0)</f>
        <v>-1410461.5606059204</v>
      </c>
      <c r="S486" s="25">
        <f t="shared" ca="1" si="267"/>
        <v>-2944440.8795663668</v>
      </c>
    </row>
    <row r="487" spans="1:19" ht="15.75" customHeight="1" x14ac:dyDescent="0.25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-1548801.5109764761</v>
      </c>
      <c r="R487" s="25">
        <f t="array" aca="1" ref="R487" ca="1">INDEX('Lorri 401b'!L:L,MATCH('Retirement Calculator'!A487,'Lorri 401b'!N:N,0),0)</f>
        <v>-1438084.0177210013</v>
      </c>
      <c r="S487" s="25">
        <f t="shared" ca="1" si="267"/>
        <v>-2986885.5286974777</v>
      </c>
    </row>
    <row r="488" spans="1:19" ht="15.75" customHeight="1" x14ac:dyDescent="0.25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-1563685.4621259058</v>
      </c>
      <c r="R488" s="25">
        <f t="array" aca="1" ref="R488" ca="1">INDEX('Lorri 401b'!L:L,MATCH('Retirement Calculator'!A488,'Lorri 401b'!N:N,0),0)</f>
        <v>-1465821.5684073952</v>
      </c>
      <c r="S488" s="25">
        <f t="shared" ca="1" si="267"/>
        <v>-3029507.0305333007</v>
      </c>
    </row>
    <row r="489" spans="1:19" ht="15.75" customHeight="1" x14ac:dyDescent="0.25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-1578631.4297384582</v>
      </c>
      <c r="R489" s="25">
        <f t="array" aca="1" ref="R489" ca="1">INDEX('Lorri 401b'!L:L,MATCH('Retirement Calculator'!A489,'Lorri 401b'!N:N,0),0)</f>
        <v>-1493674.692221649</v>
      </c>
      <c r="S489" s="25">
        <f t="shared" ca="1" si="267"/>
        <v>-3072306.1219601072</v>
      </c>
    </row>
    <row r="490" spans="1:19" ht="15.75" customHeight="1" x14ac:dyDescent="0.25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-1593639.6722160629</v>
      </c>
      <c r="R490" s="25">
        <f t="array" aca="1" ref="R490" ca="1">INDEX('Lorri 401b'!L:L,MATCH('Retirement Calculator'!A490,'Lorri 401b'!N:N,0),0)</f>
        <v>-1521643.8707184622</v>
      </c>
      <c r="S490" s="25">
        <f t="shared" ca="1" si="267"/>
        <v>-3115283.5429345248</v>
      </c>
    </row>
    <row r="491" spans="1:19" ht="15.75" customHeight="1" x14ac:dyDescent="0.25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-1608710.4490373242</v>
      </c>
      <c r="R491" s="25">
        <f t="array" aca="1" ref="R491" ca="1">INDEX('Lorri 401b'!L:L,MATCH('Retirement Calculator'!A491,'Lorri 401b'!N:N,0),0)</f>
        <v>-1549729.5874590119</v>
      </c>
      <c r="S491" s="25">
        <f t="shared" ca="1" si="267"/>
        <v>-3158440.0364963361</v>
      </c>
    </row>
    <row r="492" spans="1:19" ht="15.75" customHeight="1" x14ac:dyDescent="0.25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-1623844.0207620075</v>
      </c>
      <c r="R492" s="25">
        <f t="array" aca="1" ref="R492" ca="1">INDEX('Lorri 401b'!L:L,MATCH('Retirement Calculator'!A492,'Lorri 401b'!N:N,0),0)</f>
        <v>-1577932.328019314</v>
      </c>
      <c r="S492" s="25">
        <f t="shared" ca="1" si="267"/>
        <v>-3201776.3487813212</v>
      </c>
    </row>
    <row r="493" spans="1:19" ht="15.75" customHeight="1" x14ac:dyDescent="0.25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-1639040.6490355437</v>
      </c>
      <c r="R493" s="25">
        <f t="array" aca="1" ref="R493" ca="1">INDEX('Lorri 401b'!L:L,MATCH('Retirement Calculator'!A493,'Lorri 401b'!N:N,0),0)</f>
        <v>-1606252.5799986173</v>
      </c>
      <c r="S493" s="25">
        <f t="shared" ca="1" si="267"/>
        <v>-3245293.2290341612</v>
      </c>
    </row>
    <row r="494" spans="1:19" ht="15.75" customHeight="1" x14ac:dyDescent="0.25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-1654300.596593553</v>
      </c>
      <c r="R494" s="25">
        <f t="array" aca="1" ref="R494" ca="1">INDEX('Lorri 401b'!L:L,MATCH('Retirement Calculator'!A494,'Lorri 401b'!N:N,0),0)</f>
        <v>-1634690.8330278345</v>
      </c>
      <c r="S494" s="25">
        <f t="shared" ca="1" si="267"/>
        <v>-3288991.4296213873</v>
      </c>
    </row>
    <row r="495" spans="1:19" ht="15.75" customHeight="1" x14ac:dyDescent="0.25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-1669624.1272663872</v>
      </c>
      <c r="R495" s="25">
        <f t="array" aca="1" ref="R495" ca="1">INDEX('Lorri 401b'!L:L,MATCH('Retirement Calculator'!A495,'Lorri 401b'!N:N,0),0)</f>
        <v>-1663247.5787780068</v>
      </c>
      <c r="S495" s="25">
        <f t="shared" ca="1" si="267"/>
        <v>-3332871.7060443941</v>
      </c>
    </row>
    <row r="496" spans="1:19" ht="15.75" customHeight="1" x14ac:dyDescent="0.25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-1685011.5059836917</v>
      </c>
      <c r="R496" s="25">
        <f t="array" aca="1" ref="R496" ca="1">INDEX('Lorri 401b'!L:L,MATCH('Retirement Calculator'!A496,'Lorri 401b'!N:N,0),0)</f>
        <v>-1691923.3109688049</v>
      </c>
      <c r="S496" s="25">
        <f t="shared" ca="1" si="267"/>
        <v>-3376934.8169524968</v>
      </c>
    </row>
    <row r="497" spans="1:19" ht="15.75" customHeight="1" x14ac:dyDescent="0.25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-1700462.9987789849</v>
      </c>
      <c r="R497" s="25">
        <f t="array" aca="1" ref="R497" ca="1">INDEX('Lorri 401b'!L:L,MATCH('Retirement Calculator'!A497,'Lorri 401b'!N:N,0),0)</f>
        <v>-1720718.5253770645</v>
      </c>
      <c r="S497" s="25">
        <f t="shared" ca="1" si="267"/>
        <v>-3421181.5241560494</v>
      </c>
    </row>
    <row r="498" spans="1:19" ht="15.75" customHeight="1" x14ac:dyDescent="0.25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-1715978.8727942584</v>
      </c>
      <c r="R498" s="25">
        <f t="array" aca="1" ref="R498" ca="1">INDEX('Lorri 401b'!L:L,MATCH('Retirement Calculator'!A498,'Lorri 401b'!N:N,0),0)</f>
        <v>-1749633.7198453585</v>
      </c>
      <c r="S498" s="25">
        <f t="shared" ca="1" si="267"/>
        <v>-3465612.5926396167</v>
      </c>
    </row>
    <row r="499" spans="1:19" ht="15.75" customHeight="1" x14ac:dyDescent="0.25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-1731559.3962845956</v>
      </c>
      <c r="R499" s="25">
        <f t="array" aca="1" ref="R499" ca="1">INDEX('Lorri 401b'!L:L,MATCH('Retirement Calculator'!A499,'Lorri 401b'!N:N,0),0)</f>
        <v>-1778669.3942906037</v>
      </c>
      <c r="S499" s="25">
        <f t="shared" ca="1" si="267"/>
        <v>-3510228.7905751993</v>
      </c>
    </row>
    <row r="500" spans="1:19" ht="15.75" customHeight="1" x14ac:dyDescent="0.25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-1747204.8386228092</v>
      </c>
      <c r="R500" s="25">
        <f t="array" aca="1" ref="R500" ca="1">INDEX('Lorri 401b'!L:L,MATCH('Retirement Calculator'!A500,'Lorri 401b'!N:N,0),0)</f>
        <v>-1807826.0507127042</v>
      </c>
      <c r="S500" s="25">
        <f t="shared" ca="1" si="267"/>
        <v>-3555030.8893355131</v>
      </c>
    </row>
    <row r="501" spans="1:19" ht="15.75" customHeight="1" x14ac:dyDescent="0.25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-1762915.4703040987</v>
      </c>
      <c r="R501" s="25">
        <f t="array" aca="1" ref="R501" ca="1">INDEX('Lorri 401b'!L:L,MATCH('Retirement Calculator'!A501,'Lorri 401b'!N:N,0),0)</f>
        <v>-1837104.1932032302</v>
      </c>
      <c r="S501" s="25">
        <f t="shared" ca="1" si="267"/>
        <v>-3600019.6635073288</v>
      </c>
    </row>
    <row r="502" spans="1:19" ht="15.75" customHeight="1" x14ac:dyDescent="0.25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-1778691.5629507268</v>
      </c>
      <c r="R502" s="25">
        <f t="array" aca="1" ref="R502" ca="1">INDEX('Lorri 401b'!L:L,MATCH('Retirement Calculator'!A502,'Lorri 401b'!N:N,0),0)</f>
        <v>-1866504.3279541333</v>
      </c>
      <c r="S502" s="25">
        <f t="shared" ca="1" si="267"/>
        <v>-3645195.8909048601</v>
      </c>
    </row>
    <row r="503" spans="1:19" ht="15.75" customHeight="1" x14ac:dyDescent="0.25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-1794533.389316716</v>
      </c>
      <c r="R503" s="25">
        <f t="array" aca="1" ref="R503" ca="1">INDEX('Lorri 401b'!L:L,MATCH('Retirement Calculator'!A503,'Lorri 401b'!N:N,0),0)</f>
        <v>-1896026.9632664984</v>
      </c>
      <c r="S503" s="25">
        <f t="shared" ca="1" si="267"/>
        <v>-3690560.3525832146</v>
      </c>
    </row>
    <row r="504" spans="1:19" ht="15.75" customHeight="1" x14ac:dyDescent="0.25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-1810441.2232925633</v>
      </c>
      <c r="R504" s="25">
        <f t="array" aca="1" ref="R504" ca="1">INDEX('Lorri 401b'!L:L,MATCH('Retirement Calculator'!A504,'Lorri 401b'!N:N,0),0)</f>
        <v>-1925672.6095593318</v>
      </c>
      <c r="S504" s="25">
        <f t="shared" ca="1" si="267"/>
        <v>-3736113.8328518951</v>
      </c>
    </row>
    <row r="505" spans="1:19" ht="15.75" customHeight="1" x14ac:dyDescent="0.25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-1826415.3399099768</v>
      </c>
      <c r="R505" s="25">
        <f t="array" aca="1" ref="R505" ca="1">INDEX('Lorri 401b'!L:L,MATCH('Retirement Calculator'!A505,'Lorri 401b'!N:N,0),0)</f>
        <v>-1955441.7793783853</v>
      </c>
      <c r="S505" s="25">
        <f t="shared" ca="1" si="267"/>
        <v>-3781857.1192883621</v>
      </c>
    </row>
    <row r="506" spans="1:19" ht="15.75" customHeight="1" x14ac:dyDescent="0.25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-1842456.0153466295</v>
      </c>
      <c r="R506" s="25">
        <f t="array" aca="1" ref="R506" ca="1">INDEX('Lorri 401b'!L:L,MATCH('Retirement Calculator'!A506,'Lorri 401b'!N:N,0),0)</f>
        <v>-1985334.9874050182</v>
      </c>
      <c r="S506" s="25">
        <f t="shared" ca="1" si="267"/>
        <v>-3827791.0027516475</v>
      </c>
    </row>
    <row r="507" spans="1:19" ht="15.75" customHeight="1" x14ac:dyDescent="0.25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-1858563.526930935</v>
      </c>
      <c r="R507" s="25">
        <f t="array" aca="1" ref="R507" ca="1">INDEX('Lorri 401b'!L:L,MATCH('Retirement Calculator'!A507,'Lorri 401b'!N:N,0),0)</f>
        <v>-2015352.7504650953</v>
      </c>
      <c r="S507" s="25">
        <f t="shared" ca="1" si="267"/>
        <v>-3873916.2773960303</v>
      </c>
    </row>
    <row r="508" spans="1:19" ht="15.75" customHeight="1" x14ac:dyDescent="0.25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-1874738.1531468416</v>
      </c>
      <c r="R508" s="25">
        <f t="array" aca="1" ref="R508" ca="1">INDEX('Lorri 401b'!L:L,MATCH('Retirement Calculator'!A508,'Lorri 401b'!N:N,0),0)</f>
        <v>-2045495.5875379227</v>
      </c>
      <c r="S508" s="25">
        <f t="shared" ca="1" si="267"/>
        <v>-3920233.7406847645</v>
      </c>
    </row>
    <row r="509" spans="1:19" ht="15.75" customHeight="1" x14ac:dyDescent="0.25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-1890980.1736386479</v>
      </c>
      <c r="R509" s="25">
        <f t="array" aca="1" ref="R509" ca="1">INDEX('Lorri 401b'!L:L,MATCH('Retirement Calculator'!A509,'Lorri 401b'!N:N,0),0)</f>
        <v>-2075764.0197652203</v>
      </c>
      <c r="S509" s="25">
        <f t="shared" ca="1" si="267"/>
        <v>-3966744.193403868</v>
      </c>
    </row>
    <row r="510" spans="1:19" ht="15.75" customHeight="1" x14ac:dyDescent="0.25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-1907289.8692158367</v>
      </c>
      <c r="R510" s="25">
        <f t="array" aca="1" ref="R510" ca="1">INDEX('Lorri 401b'!L:L,MATCH('Retirement Calculator'!A510,'Lorri 401b'!N:N,0),0)</f>
        <v>-2106158.5704601314</v>
      </c>
      <c r="S510" s="25">
        <f t="shared" ca="1" si="267"/>
        <v>-4013448.4396759681</v>
      </c>
    </row>
    <row r="511" spans="1:19" ht="15.75" customHeight="1" x14ac:dyDescent="0.25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-1923667.5218579306</v>
      </c>
      <c r="R511" s="25">
        <f t="array" aca="1" ref="R511" ca="1">INDEX('Lorri 401b'!L:L,MATCH('Retirement Calculator'!A511,'Lorri 401b'!N:N,0),0)</f>
        <v>-2136679.7651162716</v>
      </c>
      <c r="S511" s="25">
        <f t="shared" ca="1" si="267"/>
        <v>-4060347.2869742019</v>
      </c>
    </row>
    <row r="512" spans="1:19" ht="15.75" customHeight="1" x14ac:dyDescent="0.25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-1940113.4147193665</v>
      </c>
      <c r="R512" s="25">
        <f t="array" aca="1" ref="R512" ca="1">INDEX('Lorri 401b'!L:L,MATCH('Retirement Calculator'!A512,'Lorri 401b'!N:N,0),0)</f>
        <v>-2167328.1314168121</v>
      </c>
      <c r="S512" s="25">
        <f t="shared" ca="1" si="267"/>
        <v>-4107441.5461361785</v>
      </c>
    </row>
    <row r="513" spans="1:19" ht="15.75" customHeight="1" x14ac:dyDescent="0.25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-1956627.8321343916</v>
      </c>
      <c r="R513" s="25">
        <f t="array" aca="1" ref="R513" ca="1">INDEX('Lorri 401b'!L:L,MATCH('Retirement Calculator'!A513,'Lorri 401b'!N:N,0),0)</f>
        <v>-2198104.1992436051</v>
      </c>
      <c r="S513" s="25">
        <f t="shared" ca="1" si="267"/>
        <v>-4154732.0313779968</v>
      </c>
    </row>
    <row r="514" spans="1:19" ht="15.75" customHeight="1" x14ac:dyDescent="0.25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-1973211.0596219795</v>
      </c>
      <c r="R514" s="25">
        <f t="array" aca="1" ref="R514" ca="1">INDEX('Lorri 401b'!L:L,MATCH('Retirement Calculator'!A514,'Lorri 401b'!N:N,0),0)</f>
        <v>-2229008.5006863433</v>
      </c>
      <c r="S514" s="25">
        <f t="shared" ca="1" si="267"/>
        <v>-4202219.5603083223</v>
      </c>
    </row>
    <row r="515" spans="1:19" ht="15.75" customHeight="1" x14ac:dyDescent="0.25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-1989863.3838907655</v>
      </c>
      <c r="R515" s="25">
        <f t="array" aca="1" ref="R515" ca="1">INDEX('Lorri 401b'!L:L,MATCH('Retirement Calculator'!A515,'Lorri 401b'!N:N,0),0)</f>
        <v>-2260041.5700517595</v>
      </c>
      <c r="S515" s="25">
        <f t="shared" ca="1" si="267"/>
        <v>-4249904.9539425252</v>
      </c>
    </row>
    <row r="516" spans="1:19" ht="15.75" customHeight="1" x14ac:dyDescent="0.25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-2006585.0928440047</v>
      </c>
      <c r="R516" s="25">
        <f t="array" aca="1" ref="R516" ca="1">INDEX('Lorri 401b'!L:L,MATCH('Retirement Calculator'!A516,'Lorri 401b'!N:N,0),0)</f>
        <v>-2291203.9438728648</v>
      </c>
      <c r="S516" s="25">
        <f t="shared" ca="1" si="267"/>
        <v>-4297789.0367168691</v>
      </c>
    </row>
    <row r="517" spans="1:19" ht="15.75" customHeight="1" x14ac:dyDescent="0.25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-2023376.4755845491</v>
      </c>
      <c r="R517" s="25">
        <f t="array" aca="1" ref="R517" ca="1">INDEX('Lorri 401b'!L:L,MATCH('Retirement Calculator'!A517,'Lorri 401b'!N:N,0),0)</f>
        <v>-2322496.1609182246</v>
      </c>
      <c r="S517" s="25">
        <f t="shared" ca="1" si="267"/>
        <v>-4345872.6365027735</v>
      </c>
    </row>
    <row r="518" spans="1:19" ht="15.75" customHeight="1" x14ac:dyDescent="0.25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-2040237.822419846</v>
      </c>
      <c r="R518" s="25">
        <f t="array" aca="1" ref="R518" ca="1">INDEX('Lorri 401b'!L:L,MATCH('Retirement Calculator'!A518,'Lorri 401b'!N:N,0),0)</f>
        <v>-2353918.7622012733</v>
      </c>
      <c r="S518" s="25">
        <f t="shared" ca="1" si="267"/>
        <v>-4394156.5846211193</v>
      </c>
    </row>
    <row r="519" spans="1:19" ht="15.75" customHeight="1" x14ac:dyDescent="0.25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-2057169.4248669564</v>
      </c>
      <c r="R519" s="25">
        <f t="array" aca="1" ref="R519" ca="1">INDEX('Lorri 401b'!L:L,MATCH('Retirement Calculator'!A519,'Lorri 401b'!N:N,0),0)</f>
        <v>-2385472.2909896681</v>
      </c>
      <c r="S519" s="25">
        <f t="shared" ca="1" si="267"/>
        <v>-4442641.7158566248</v>
      </c>
    </row>
    <row r="520" spans="1:19" ht="15.75" customHeight="1" x14ac:dyDescent="0.25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-2074171.5756575966</v>
      </c>
      <c r="R520" s="25">
        <f t="array" aca="1" ref="R520" ca="1">INDEX('Lorri 401b'!L:L,MATCH('Retirement Calculator'!A520,'Lorri 401b'!N:N,0),0)</f>
        <v>-2417157.2928146813</v>
      </c>
      <c r="S520" s="25">
        <f t="shared" ca="1" si="267"/>
        <v>-4491328.8684722781</v>
      </c>
    </row>
    <row r="521" spans="1:19" ht="15.75" customHeight="1" x14ac:dyDescent="0.25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-2091244.5687431977</v>
      </c>
      <c r="R521" s="25">
        <f t="array" aca="1" ref="R521" ca="1">INDEX('Lorri 401b'!L:L,MATCH('Retirement Calculator'!A521,'Lorri 401b'!N:N,0),0)</f>
        <v>-2448974.3154806322</v>
      </c>
      <c r="S521" s="25">
        <f t="shared" ref="S521:S775" ca="1" si="527">SUM(Q521:R521)</f>
        <v>-4540218.88422383</v>
      </c>
    </row>
    <row r="522" spans="1:19" ht="15.75" customHeight="1" x14ac:dyDescent="0.25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-2108388.6992999893</v>
      </c>
      <c r="R522" s="25">
        <f t="array" aca="1" ref="R522" ca="1">INDEX('Lorri 401b'!L:L,MATCH('Retirement Calculator'!A522,'Lorri 401b'!N:N,0),0)</f>
        <v>-2480923.9090743577</v>
      </c>
      <c r="S522" s="25">
        <f t="shared" ca="1" si="527"/>
        <v>-4589312.608374347</v>
      </c>
    </row>
    <row r="523" spans="1:19" ht="15.75" customHeight="1" x14ac:dyDescent="0.25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-2125604.2637341004</v>
      </c>
      <c r="R523" s="25">
        <f t="array" aca="1" ref="R523" ca="1">INDEX('Lorri 401b'!L:L,MATCH('Retirement Calculator'!A523,'Lorri 401b'!N:N,0),0)</f>
        <v>-2513006.6259747236</v>
      </c>
      <c r="S523" s="25">
        <f t="shared" ca="1" si="527"/>
        <v>-4638610.8897088245</v>
      </c>
    </row>
    <row r="524" spans="1:19" ht="15.75" customHeight="1" x14ac:dyDescent="0.25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-2142891.5596866873</v>
      </c>
      <c r="R524" s="25">
        <f t="array" aca="1" ref="R524" ca="1">INDEX('Lorri 401b'!L:L,MATCH('Retirement Calculator'!A524,'Lorri 401b'!N:N,0),0)</f>
        <v>-2545223.0208621747</v>
      </c>
      <c r="S524" s="25">
        <f t="shared" ca="1" si="527"/>
        <v>-4688114.580548862</v>
      </c>
    </row>
    <row r="525" spans="1:19" ht="15.75" customHeight="1" x14ac:dyDescent="0.25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-2160250.8860390764</v>
      </c>
      <c r="R525" s="25">
        <f t="array" aca="1" ref="R525" ca="1">INDEX('Lorri 401b'!L:L,MATCH('Retirement Calculator'!A525,'Lorri 401b'!N:N,0),0)</f>
        <v>-2577573.6507283235</v>
      </c>
      <c r="S525" s="25">
        <f t="shared" ca="1" si="527"/>
        <v>-4737824.5367673999</v>
      </c>
    </row>
    <row r="526" spans="1:19" ht="15.75" customHeight="1" x14ac:dyDescent="0.25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-2177682.5429179338</v>
      </c>
      <c r="R526" s="25">
        <f t="array" aca="1" ref="R526" ca="1">INDEX('Lorri 401b'!L:L,MATCH('Retirement Calculator'!A526,'Lorri 401b'!N:N,0),0)</f>
        <v>-2610059.0748855812</v>
      </c>
      <c r="S526" s="25">
        <f t="shared" ca="1" si="527"/>
        <v>-4787741.6178035149</v>
      </c>
    </row>
    <row r="527" spans="1:19" ht="15.75" customHeight="1" x14ac:dyDescent="0.25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-2195186.8317004531</v>
      </c>
      <c r="R527" s="25">
        <f t="array" aca="1" ref="R527" ca="1">INDEX('Lorri 401b'!L:L,MATCH('Retirement Calculator'!A527,'Lorri 401b'!N:N,0),0)</f>
        <v>-2642679.8549768273</v>
      </c>
      <c r="S527" s="25">
        <f t="shared" ca="1" si="527"/>
        <v>-4837866.6866772808</v>
      </c>
    </row>
    <row r="528" spans="1:19" ht="15.75" customHeight="1" x14ac:dyDescent="0.25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-2212764.0550195663</v>
      </c>
      <c r="R528" s="25">
        <f t="array" aca="1" ref="R528" ca="1">INDEX('Lorri 401b'!L:L,MATCH('Retirement Calculator'!A528,'Lorri 401b'!N:N,0),0)</f>
        <v>-2675436.5549851204</v>
      </c>
      <c r="S528" s="25">
        <f t="shared" ca="1" si="527"/>
        <v>-4888200.6100046868</v>
      </c>
    </row>
    <row r="529" spans="1:19" ht="15.75" customHeight="1" x14ac:dyDescent="0.25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-2230414.5167691759</v>
      </c>
      <c r="R529" s="25">
        <f t="array" aca="1" ref="R529" ca="1">INDEX('Lorri 401b'!L:L,MATCH('Retirement Calculator'!A529,'Lorri 401b'!N:N,0),0)</f>
        <v>-2708329.7412434481</v>
      </c>
      <c r="S529" s="25">
        <f t="shared" ca="1" si="527"/>
        <v>-4938744.2580126245</v>
      </c>
    </row>
    <row r="530" spans="1:19" ht="15.75" customHeight="1" x14ac:dyDescent="0.25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-2248138.5221094089</v>
      </c>
      <c r="R530" s="25">
        <f t="array" aca="1" ref="R530" ca="1">INDEX('Lorri 401b'!L:L,MATCH('Retirement Calculator'!A530,'Lorri 401b'!N:N,0),0)</f>
        <v>-2741359.9824445187</v>
      </c>
      <c r="S530" s="25">
        <f t="shared" ca="1" si="527"/>
        <v>-4989498.5045539271</v>
      </c>
    </row>
    <row r="531" spans="1:19" ht="15.75" customHeight="1" x14ac:dyDescent="0.25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-2265936.3774718926</v>
      </c>
      <c r="R531" s="25">
        <f t="array" aca="1" ref="R531" ca="1">INDEX('Lorri 401b'!L:L,MATCH('Retirement Calculator'!A531,'Lorri 401b'!N:N,0),0)</f>
        <v>-2774527.8496505939</v>
      </c>
      <c r="S531" s="25">
        <f t="shared" ca="1" si="527"/>
        <v>-5040464.2271224866</v>
      </c>
    </row>
    <row r="532" spans="1:19" ht="15.75" customHeight="1" x14ac:dyDescent="0.25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-2283808.3905650536</v>
      </c>
      <c r="R532" s="25">
        <f t="array" aca="1" ref="R532" ca="1">INDEX('Lorri 401b'!L:L,MATCH('Retirement Calculator'!A532,'Lorri 401b'!N:N,0),0)</f>
        <v>-2807833.9163033608</v>
      </c>
      <c r="S532" s="25">
        <f t="shared" ca="1" si="527"/>
        <v>-5091642.3068684144</v>
      </c>
    </row>
    <row r="533" spans="1:19" ht="15.75" customHeight="1" x14ac:dyDescent="0.25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-2301754.8703794358</v>
      </c>
      <c r="R533" s="25">
        <f t="array" aca="1" ref="R533" ca="1">INDEX('Lorri 401b'!L:L,MATCH('Retirement Calculator'!A533,'Lorri 401b'!N:N,0),0)</f>
        <v>-2841278.7582338476</v>
      </c>
      <c r="S533" s="25">
        <f t="shared" ca="1" si="527"/>
        <v>-5143033.6286132839</v>
      </c>
    </row>
    <row r="534" spans="1:19" ht="15.75" customHeight="1" x14ac:dyDescent="0.25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-2319776.1271930449</v>
      </c>
      <c r="R534" s="25">
        <f t="array" aca="1" ref="R534" ca="1">INDEX('Lorri 401b'!L:L,MATCH('Retirement Calculator'!A534,'Lorri 401b'!N:N,0),0)</f>
        <v>-2874862.9536723783</v>
      </c>
      <c r="S534" s="25">
        <f t="shared" ca="1" si="527"/>
        <v>-5194639.0808654232</v>
      </c>
    </row>
    <row r="535" spans="1:19" ht="15.75" customHeight="1" x14ac:dyDescent="0.25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-2337872.4725767104</v>
      </c>
      <c r="R535" s="25">
        <f t="array" aca="1" ref="R535" ca="1">INDEX('Lorri 401b'!L:L,MATCH('Retirement Calculator'!A535,'Lorri 401b'!N:N,0),0)</f>
        <v>-2908587.0832585697</v>
      </c>
      <c r="S535" s="25">
        <f t="shared" ca="1" si="527"/>
        <v>-5246459.5558352806</v>
      </c>
    </row>
    <row r="536" spans="1:19" ht="15.75" customHeight="1" x14ac:dyDescent="0.25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-2356044.2193994746</v>
      </c>
      <c r="R536" s="25">
        <f t="array" aca="1" ref="R536" ca="1">INDEX('Lorri 401b'!L:L,MATCH('Retirement Calculator'!A536,'Lorri 401b'!N:N,0),0)</f>
        <v>-2942451.7300513699</v>
      </c>
      <c r="S536" s="25">
        <f t="shared" ca="1" si="527"/>
        <v>-5298495.9494508449</v>
      </c>
    </row>
    <row r="537" spans="1:19" ht="15.75" customHeight="1" x14ac:dyDescent="0.25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-2374291.6818340002</v>
      </c>
      <c r="R537" s="25">
        <f t="array" aca="1" ref="R537" ca="1">INDEX('Lorri 401b'!L:L,MATCH('Retirement Calculator'!A537,'Lorri 401b'!N:N,0),0)</f>
        <v>-2976457.4795391401</v>
      </c>
      <c r="S537" s="25">
        <f t="shared" ca="1" si="527"/>
        <v>-5350749.1613731403</v>
      </c>
    </row>
    <row r="538" spans="1:19" ht="15.75" customHeight="1" x14ac:dyDescent="0.25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-2392615.175362003</v>
      </c>
      <c r="R538" s="25">
        <f t="array" aca="1" ref="R538" ca="1">INDEX('Lorri 401b'!L:L,MATCH('Retirement Calculator'!A538,'Lorri 401b'!N:N,0),0)</f>
        <v>-3010604.9196497761</v>
      </c>
      <c r="S538" s="25">
        <f t="shared" ca="1" si="527"/>
        <v>-5403220.0950117791</v>
      </c>
    </row>
    <row r="539" spans="1:19" ht="15.75" customHeight="1" x14ac:dyDescent="0.25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-2411015.0167797059</v>
      </c>
      <c r="R539" s="25">
        <f t="array" aca="1" ref="R539" ca="1">INDEX('Lorri 401b'!L:L,MATCH('Retirement Calculator'!A539,'Lorri 401b'!N:N,0),0)</f>
        <v>-3044894.640760873</v>
      </c>
      <c r="S539" s="25">
        <f t="shared" ca="1" si="527"/>
        <v>-5455909.6575405784</v>
      </c>
    </row>
    <row r="540" spans="1:19" ht="15.75" customHeight="1" x14ac:dyDescent="0.25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-2429491.5242033158</v>
      </c>
      <c r="R540" s="25">
        <f t="array" aca="1" ref="R540" ca="1">INDEX('Lorri 401b'!L:L,MATCH('Retirement Calculator'!A540,'Lorri 401b'!N:N,0),0)</f>
        <v>-3079327.2357099331</v>
      </c>
      <c r="S540" s="25">
        <f t="shared" ca="1" si="527"/>
        <v>-5508818.7599132489</v>
      </c>
    </row>
    <row r="541" spans="1:19" ht="15.75" customHeight="1" x14ac:dyDescent="0.25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-2448045.0170745244</v>
      </c>
      <c r="R541" s="25">
        <f t="array" aca="1" ref="R541" ca="1">INDEX('Lorri 401b'!L:L,MATCH('Retirement Calculator'!A541,'Lorri 401b'!N:N,0),0)</f>
        <v>-3113903.2998046139</v>
      </c>
      <c r="S541" s="25">
        <f t="shared" ca="1" si="527"/>
        <v>-5561948.3168791384</v>
      </c>
    </row>
    <row r="542" spans="1:19" ht="15.75" customHeight="1" x14ac:dyDescent="0.25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-2466675.8161660298</v>
      </c>
      <c r="R542" s="25">
        <f t="array" aca="1" ref="R542" ca="1">INDEX('Lorri 401b'!L:L,MATCH('Retirement Calculator'!A542,'Lorri 401b'!N:N,0),0)</f>
        <v>-3148623.4308330226</v>
      </c>
      <c r="S542" s="25">
        <f t="shared" ca="1" si="527"/>
        <v>-5615299.2469990524</v>
      </c>
    </row>
    <row r="543" spans="1:19" ht="15.75" customHeight="1" x14ac:dyDescent="0.25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-2485384.2435870827</v>
      </c>
      <c r="R543" s="25">
        <f t="array" aca="1" ref="R543" ca="1">INDEX('Lorri 401b'!L:L,MATCH('Retirement Calculator'!A543,'Lorri 401b'!N:N,0),0)</f>
        <v>-3183488.2290740497</v>
      </c>
      <c r="S543" s="25">
        <f t="shared" ca="1" si="527"/>
        <v>-5668872.472661132</v>
      </c>
    </row>
    <row r="544" spans="1:19" ht="15.75" customHeight="1" x14ac:dyDescent="0.25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-2504170.622789057</v>
      </c>
      <c r="R544" s="25">
        <f t="array" aca="1" ref="R544" ca="1">INDEX('Lorri 401b'!L:L,MATCH('Retirement Calculator'!A544,'Lorri 401b'!N:N,0),0)</f>
        <v>-3218498.2973077479</v>
      </c>
      <c r="S544" s="25">
        <f t="shared" ca="1" si="527"/>
        <v>-5722668.9200968053</v>
      </c>
    </row>
    <row r="545" spans="1:19" ht="15.75" customHeight="1" x14ac:dyDescent="0.25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-2523035.2785710394</v>
      </c>
      <c r="R545" s="25">
        <f t="array" aca="1" ref="R545" ca="1">INDEX('Lorri 401b'!L:L,MATCH('Retirement Calculator'!A545,'Lorri 401b'!N:N,0),0)</f>
        <v>-3253654.2408257532</v>
      </c>
      <c r="S545" s="25">
        <f t="shared" ca="1" si="527"/>
        <v>-5776689.5193967931</v>
      </c>
    </row>
    <row r="546" spans="1:19" ht="15.75" customHeight="1" x14ac:dyDescent="0.25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-2541978.537085447</v>
      </c>
      <c r="R546" s="25">
        <f t="array" aca="1" ref="R546" ca="1">INDEX('Lorri 401b'!L:L,MATCH('Retirement Calculator'!A546,'Lorri 401b'!N:N,0),0)</f>
        <v>-3288956.6674417499</v>
      </c>
      <c r="S546" s="25">
        <f t="shared" ca="1" si="527"/>
        <v>-5830935.2045271974</v>
      </c>
    </row>
    <row r="547" spans="1:19" ht="15.75" customHeight="1" x14ac:dyDescent="0.25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-2561000.7258436643</v>
      </c>
      <c r="R547" s="25">
        <f t="array" aca="1" ref="R547" ca="1">INDEX('Lorri 401b'!L:L,MATCH('Retirement Calculator'!A547,'Lorri 401b'!N:N,0),0)</f>
        <v>-3324406.18750198</v>
      </c>
      <c r="S547" s="25">
        <f t="shared" ca="1" si="527"/>
        <v>-5885406.9133456443</v>
      </c>
    </row>
    <row r="548" spans="1:19" ht="15.75" customHeight="1" x14ac:dyDescent="0.25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-2580102.1737217074</v>
      </c>
      <c r="R548" s="25">
        <f t="array" aca="1" ref="R548" ca="1">INDEX('Lorri 401b'!L:L,MATCH('Retirement Calculator'!A548,'Lorri 401b'!N:N,0),0)</f>
        <v>-3360003.4138957947</v>
      </c>
      <c r="S548" s="25">
        <f t="shared" ca="1" si="527"/>
        <v>-5940105.5876175016</v>
      </c>
    </row>
    <row r="549" spans="1:19" ht="15.75" customHeight="1" x14ac:dyDescent="0.25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-2599283.2109659091</v>
      </c>
      <c r="R549" s="25">
        <f t="array" aca="1" ref="R549" ca="1">INDEX('Lorri 401b'!L:L,MATCH('Retirement Calculator'!A549,'Lorri 401b'!N:N,0),0)</f>
        <v>-3395748.9620662499</v>
      </c>
      <c r="S549" s="25">
        <f t="shared" ca="1" si="527"/>
        <v>-5995032.173032159</v>
      </c>
    </row>
    <row r="550" spans="1:19" ht="15.75" customHeight="1" x14ac:dyDescent="0.25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-2618544.1691986285</v>
      </c>
      <c r="R550" s="25">
        <f t="array" aca="1" ref="R550" ca="1">INDEX('Lorri 401b'!L:L,MATCH('Retirement Calculator'!A550,'Lorri 401b'!N:N,0),0)</f>
        <v>-3431643.4500207487</v>
      </c>
      <c r="S550" s="25">
        <f t="shared" ca="1" si="527"/>
        <v>-6050187.6192193776</v>
      </c>
    </row>
    <row r="551" spans="1:19" ht="15.75" customHeight="1" x14ac:dyDescent="0.25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-2637885.3814239842</v>
      </c>
      <c r="R551" s="25">
        <f t="array" aca="1" ref="R551" ca="1">INDEX('Lorri 401b'!L:L,MATCH('Retirement Calculator'!A551,'Lorri 401b'!N:N,0),0)</f>
        <v>-3467687.4983417247</v>
      </c>
      <c r="S551" s="25">
        <f t="shared" ca="1" si="527"/>
        <v>-6105572.8797657089</v>
      </c>
    </row>
    <row r="552" spans="1:19" ht="15.75" customHeight="1" x14ac:dyDescent="0.25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-2657307.1820336119</v>
      </c>
      <c r="R552" s="25">
        <f t="array" aca="1" ref="R552" ca="1">INDEX('Lorri 401b'!L:L,MATCH('Retirement Calculator'!A552,'Lorri 401b'!N:N,0),0)</f>
        <v>-3503881.7301973714</v>
      </c>
      <c r="S552" s="25">
        <f t="shared" ca="1" si="527"/>
        <v>-6161188.9122309834</v>
      </c>
    </row>
    <row r="553" spans="1:19" ht="15.75" customHeight="1" x14ac:dyDescent="0.25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-2676809.9068124467</v>
      </c>
      <c r="R553" s="25">
        <f t="array" aca="1" ref="R553" ca="1">INDEX('Lorri 401b'!L:L,MATCH('Retirement Calculator'!A553,'Lorri 401b'!N:N,0),0)</f>
        <v>-3540226.7713524168</v>
      </c>
      <c r="S553" s="25">
        <f t="shared" ca="1" si="527"/>
        <v>-6217036.678164864</v>
      </c>
    </row>
    <row r="554" spans="1:19" ht="15.75" customHeight="1" x14ac:dyDescent="0.25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-2696393.8929445264</v>
      </c>
      <c r="R554" s="25">
        <f t="array" aca="1" ref="R554" ca="1">INDEX('Lorri 401b'!L:L,MATCH('Retirement Calculator'!A554,'Lorri 401b'!N:N,0),0)</f>
        <v>-3576723.2501789415</v>
      </c>
      <c r="S554" s="25">
        <f t="shared" ca="1" si="527"/>
        <v>-6273117.1431234684</v>
      </c>
    </row>
    <row r="555" spans="1:19" ht="15.75" customHeight="1" x14ac:dyDescent="0.25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-2716059.4790188232</v>
      </c>
      <c r="R555" s="25">
        <f t="array" aca="1" ref="R555" ca="1">INDEX('Lorri 401b'!L:L,MATCH('Retirement Calculator'!A555,'Lorri 401b'!N:N,0),0)</f>
        <v>-3613371.7976672435</v>
      </c>
      <c r="S555" s="25">
        <f t="shared" ca="1" si="527"/>
        <v>-6329431.2766860668</v>
      </c>
    </row>
    <row r="556" spans="1:19" ht="15.75" customHeight="1" x14ac:dyDescent="0.25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-2735807.0050350963</v>
      </c>
      <c r="R556" s="25">
        <f t="array" aca="1" ref="R556" ca="1">INDEX('Lorri 401b'!L:L,MATCH('Retirement Calculator'!A556,'Lorri 401b'!N:N,0),0)</f>
        <v>-3650173.0474367468</v>
      </c>
      <c r="S556" s="25">
        <f t="shared" ca="1" si="527"/>
        <v>-6385980.0524718426</v>
      </c>
    </row>
    <row r="557" spans="1:19" ht="15.75" customHeight="1" x14ac:dyDescent="0.25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-2755636.8124097707</v>
      </c>
      <c r="R557" s="25">
        <f t="array" aca="1" ref="R557" ca="1">INDEX('Lorri 401b'!L:L,MATCH('Retirement Calculator'!A557,'Lorri 401b'!N:N,0),0)</f>
        <v>-3687127.6357469563</v>
      </c>
      <c r="S557" s="25">
        <f t="shared" ca="1" si="527"/>
        <v>-6442764.4481567275</v>
      </c>
    </row>
    <row r="558" spans="1:19" ht="15.75" customHeight="1" x14ac:dyDescent="0.25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-2775549.2439818392</v>
      </c>
      <c r="R558" s="25">
        <f t="array" aca="1" ref="R558" ca="1">INDEX('Lorri 401b'!L:L,MATCH('Retirement Calculator'!A558,'Lorri 401b'!N:N,0),0)</f>
        <v>-3724236.2015084582</v>
      </c>
      <c r="S558" s="25">
        <f t="shared" ca="1" si="527"/>
        <v>-6499785.4454902969</v>
      </c>
    </row>
    <row r="559" spans="1:19" ht="15.75" customHeight="1" x14ac:dyDescent="0.25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-2795544.6440187916</v>
      </c>
      <c r="R559" s="25">
        <f t="array" aca="1" ref="R559" ca="1">INDEX('Lorri 401b'!L:L,MATCH('Retirement Calculator'!A559,'Lorri 401b'!N:N,0),0)</f>
        <v>-3761499.3862939663</v>
      </c>
      <c r="S559" s="25">
        <f t="shared" ca="1" si="527"/>
        <v>-6557044.0303127579</v>
      </c>
    </row>
    <row r="560" spans="1:19" ht="15.75" customHeight="1" x14ac:dyDescent="0.25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-2815623.3582225647</v>
      </c>
      <c r="R560" s="25">
        <f t="array" aca="1" ref="R560" ca="1">INDEX('Lorri 401b'!L:L,MATCH('Retirement Calculator'!A560,'Lorri 401b'!N:N,0),0)</f>
        <v>-3798917.8343494143</v>
      </c>
      <c r="S560" s="25">
        <f t="shared" ca="1" si="527"/>
        <v>-6614541.192571979</v>
      </c>
    </row>
    <row r="561" spans="1:19" ht="15.75" customHeight="1" x14ac:dyDescent="0.25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-2835785.7337355199</v>
      </c>
      <c r="R561" s="25">
        <f t="array" aca="1" ref="R561" ca="1">INDEX('Lorri 401b'!L:L,MATCH('Retirement Calculator'!A561,'Lorri 401b'!N:N,0),0)</f>
        <v>-3836492.1926050931</v>
      </c>
      <c r="S561" s="25">
        <f t="shared" ca="1" si="527"/>
        <v>-6672277.9263406135</v>
      </c>
    </row>
    <row r="562" spans="1:19" ht="15.75" customHeight="1" x14ac:dyDescent="0.25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-2856032.1191464458</v>
      </c>
      <c r="R562" s="25">
        <f t="array" aca="1" ref="R562" ca="1">INDEX('Lorri 401b'!L:L,MATCH('Retirement Calculator'!A562,'Lorri 401b'!N:N,0),0)</f>
        <v>-3874223.1106868372</v>
      </c>
      <c r="S562" s="25">
        <f t="shared" ca="1" si="527"/>
        <v>-6730255.2298332825</v>
      </c>
    </row>
    <row r="563" spans="1:19" ht="15.75" customHeight="1" x14ac:dyDescent="0.25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-2876362.8644965841</v>
      </c>
      <c r="R563" s="25">
        <f t="array" aca="1" ref="R563" ca="1">INDEX('Lorri 401b'!L:L,MATCH('Retirement Calculator'!A563,'Lorri 401b'!N:N,0),0)</f>
        <v>-3912111.2409272552</v>
      </c>
      <c r="S563" s="25">
        <f t="shared" ca="1" si="527"/>
        <v>-6788474.1054238398</v>
      </c>
    </row>
    <row r="564" spans="1:19" ht="15.75" customHeight="1" x14ac:dyDescent="0.25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-2896778.3212856813</v>
      </c>
      <c r="R564" s="25">
        <f t="array" aca="1" ref="R564" ca="1">INDEX('Lorri 401b'!L:L,MATCH('Retirement Calculator'!A564,'Lorri 401b'!N:N,0),0)</f>
        <v>-3950157.2383770086</v>
      </c>
      <c r="S564" s="25">
        <f t="shared" ca="1" si="527"/>
        <v>-6846935.5596626904</v>
      </c>
    </row>
    <row r="565" spans="1:19" ht="15.75" customHeight="1" x14ac:dyDescent="0.25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-2917278.8424780662</v>
      </c>
      <c r="R565" s="25">
        <f t="array" aca="1" ref="R565" ca="1">INDEX('Lorri 401b'!L:L,MATCH('Retirement Calculator'!A565,'Lorri 401b'!N:N,0),0)</f>
        <v>-3988361.7608161359</v>
      </c>
      <c r="S565" s="25">
        <f t="shared" ca="1" si="527"/>
        <v>-6905640.6032942021</v>
      </c>
    </row>
    <row r="566" spans="1:19" ht="15.75" customHeight="1" x14ac:dyDescent="0.25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-2937864.7825087528</v>
      </c>
      <c r="R566" s="25">
        <f t="array" aca="1" ref="R566" ca="1">INDEX('Lorri 401b'!L:L,MATCH('Retirement Calculator'!A566,'Lorri 401b'!N:N,0),0)</f>
        <v>-4026725.468765426</v>
      </c>
      <c r="S566" s="25">
        <f t="shared" ca="1" si="527"/>
        <v>-6964590.2512741787</v>
      </c>
    </row>
    <row r="567" spans="1:19" ht="15.75" customHeight="1" x14ac:dyDescent="0.25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-2958536.4972895673</v>
      </c>
      <c r="R567" s="25">
        <f t="array" aca="1" ref="R567" ca="1">INDEX('Lorri 401b'!L:L,MATCH('Retirement Calculator'!A567,'Lorri 401b'!N:N,0),0)</f>
        <v>-4065249.0254978384</v>
      </c>
      <c r="S567" s="25">
        <f t="shared" ca="1" si="527"/>
        <v>-7023785.5227874052</v>
      </c>
    </row>
    <row r="568" spans="1:19" ht="15.75" customHeight="1" x14ac:dyDescent="0.25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-2979294.3442153018</v>
      </c>
      <c r="R568" s="25">
        <f t="array" aca="1" ref="R568" ca="1">INDEX('Lorri 401b'!L:L,MATCH('Retirement Calculator'!A568,'Lorri 401b'!N:N,0),0)</f>
        <v>-4103933.0970499688</v>
      </c>
      <c r="S568" s="25">
        <f t="shared" ca="1" si="527"/>
        <v>-7083227.4412652701</v>
      </c>
    </row>
    <row r="569" spans="1:19" ht="15.75" customHeight="1" x14ac:dyDescent="0.25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-3000138.6821698938</v>
      </c>
      <c r="R569" s="25">
        <f t="array" aca="1" ref="R569" ca="1">INDEX('Lorri 401b'!L:L,MATCH('Retirement Calculator'!A569,'Lorri 401b'!N:N,0),0)</f>
        <v>-4142778.3522335663</v>
      </c>
      <c r="S569" s="25">
        <f t="shared" ca="1" si="527"/>
        <v>-7142917.0344034601</v>
      </c>
    </row>
    <row r="570" spans="1:19" ht="15.75" customHeight="1" x14ac:dyDescent="0.25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-3021069.8715326297</v>
      </c>
      <c r="R570" s="25">
        <f t="array" aca="1" ref="R570" ca="1">INDEX('Lorri 401b'!L:L,MATCH('Retirement Calculator'!A570,'Lorri 401b'!N:N,0),0)</f>
        <v>-4181785.4626470958</v>
      </c>
      <c r="S570" s="25">
        <f t="shared" ca="1" si="527"/>
        <v>-7202855.3341797255</v>
      </c>
    </row>
    <row r="571" spans="1:19" ht="15.75" customHeight="1" x14ac:dyDescent="0.25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-3042088.2741843769</v>
      </c>
      <c r="R571" s="25">
        <f t="array" aca="1" ref="R571" ca="1">INDEX('Lorri 401b'!L:L,MATCH('Retirement Calculator'!A571,'Lorri 401b'!N:N,0),0)</f>
        <v>-4220955.1026873486</v>
      </c>
      <c r="S571" s="25">
        <f t="shared" ca="1" si="527"/>
        <v>-7263043.3768717255</v>
      </c>
    </row>
    <row r="572" spans="1:19" ht="15.75" customHeight="1" x14ac:dyDescent="0.25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-3063194.25351384</v>
      </c>
      <c r="R572" s="25">
        <f t="array" aca="1" ref="R572" ca="1">INDEX('Lorri 401b'!L:L,MATCH('Retirement Calculator'!A572,'Lorri 401b'!N:N,0),0)</f>
        <v>-4260287.9495611014</v>
      </c>
      <c r="S572" s="25">
        <f t="shared" ca="1" si="527"/>
        <v>-7323482.2030749414</v>
      </c>
    </row>
    <row r="573" spans="1:19" ht="15.75" customHeight="1" x14ac:dyDescent="0.25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-3084388.1744238422</v>
      </c>
      <c r="R573" s="25">
        <f t="array" aca="1" ref="R573" ca="1">INDEX('Lorri 401b'!L:L,MATCH('Retirement Calculator'!A573,'Lorri 401b'!N:N,0),0)</f>
        <v>-4299784.6832968285</v>
      </c>
      <c r="S573" s="25">
        <f t="shared" ca="1" si="527"/>
        <v>-7384172.8577206712</v>
      </c>
    </row>
    <row r="574" spans="1:19" ht="15.75" customHeight="1" x14ac:dyDescent="0.25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-3105670.403337636</v>
      </c>
      <c r="R574" s="25">
        <f t="array" aca="1" ref="R574" ca="1">INDEX('Lorri 401b'!L:L,MATCH('Retirement Calculator'!A574,'Lorri 401b'!N:N,0),0)</f>
        <v>-4339445.9867564542</v>
      </c>
      <c r="S574" s="25">
        <f t="shared" ca="1" si="527"/>
        <v>-7445116.3900940903</v>
      </c>
    </row>
    <row r="575" spans="1:19" ht="15.75" customHeight="1" x14ac:dyDescent="0.25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-3127041.3082052376</v>
      </c>
      <c r="R575" s="25">
        <f t="array" aca="1" ref="R575" ca="1">INDEX('Lorri 401b'!L:L,MATCH('Retirement Calculator'!A575,'Lorri 401b'!N:N,0),0)</f>
        <v>-4379272.545647162</v>
      </c>
      <c r="S575" s="25">
        <f t="shared" ca="1" si="527"/>
        <v>-7506313.8538523996</v>
      </c>
    </row>
    <row r="576" spans="1:19" ht="15.75" customHeight="1" x14ac:dyDescent="0.25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-3148501.2585097873</v>
      </c>
      <c r="R576" s="25">
        <f t="array" aca="1" ref="R576" ca="1">INDEX('Lorri 401b'!L:L,MATCH('Retirement Calculator'!A576,'Lorri 401b'!N:N,0),0)</f>
        <v>-4419265.0485332478</v>
      </c>
      <c r="S576" s="25">
        <f t="shared" ca="1" si="527"/>
        <v>-7567766.3070430346</v>
      </c>
    </row>
    <row r="577" spans="1:19" ht="15.75" customHeight="1" x14ac:dyDescent="0.25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-3170050.6252739392</v>
      </c>
      <c r="R577" s="25">
        <f t="array" aca="1" ref="R577" ca="1">INDEX('Lorri 401b'!L:L,MATCH('Retirement Calculator'!A577,'Lorri 401b'!N:N,0),0)</f>
        <v>-4459424.1868480258</v>
      </c>
      <c r="S577" s="25">
        <f t="shared" ca="1" si="527"/>
        <v>-7629474.812121965</v>
      </c>
    </row>
    <row r="578" spans="1:19" ht="15.75" customHeight="1" x14ac:dyDescent="0.25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-3191689.7810662752</v>
      </c>
      <c r="R578" s="25">
        <f t="array" aca="1" ref="R578" ca="1">INDEX('Lorri 401b'!L:L,MATCH('Retirement Calculator'!A578,'Lorri 401b'!N:N,0),0)</f>
        <v>-4499750.6549057821</v>
      </c>
      <c r="S578" s="25">
        <f t="shared" ca="1" si="527"/>
        <v>-7691440.4359720573</v>
      </c>
    </row>
    <row r="579" spans="1:19" ht="15.75" customHeight="1" x14ac:dyDescent="0.25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-3213419.1000077459</v>
      </c>
      <c r="R579" s="25">
        <f t="array" aca="1" ref="R579" ca="1">INDEX('Lorri 401b'!L:L,MATCH('Retirement Calculator'!A579,'Lorri 401b'!N:N,0),0)</f>
        <v>-4540245.1499137785</v>
      </c>
      <c r="S579" s="25">
        <f t="shared" ca="1" si="527"/>
        <v>-7753664.2499215249</v>
      </c>
    </row>
    <row r="580" spans="1:19" ht="15.75" customHeight="1" x14ac:dyDescent="0.25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-3235238.9577781395</v>
      </c>
      <c r="R580" s="25">
        <f t="array" aca="1" ref="R580" ca="1">INDEX('Lorri 401b'!L:L,MATCH('Retirement Calculator'!A580,'Lorri 401b'!N:N,0),0)</f>
        <v>-4580908.3719843086</v>
      </c>
      <c r="S580" s="25">
        <f t="shared" ca="1" si="527"/>
        <v>-7816147.3297624476</v>
      </c>
    </row>
    <row r="581" spans="1:19" ht="15.75" customHeight="1" x14ac:dyDescent="0.25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-3257149.7316225762</v>
      </c>
      <c r="R581" s="25">
        <f t="array" aca="1" ref="R581" ca="1">INDEX('Lorri 401b'!L:L,MATCH('Retirement Calculator'!A581,'Lorri 401b'!N:N,0),0)</f>
        <v>-4621741.024146799</v>
      </c>
      <c r="S581" s="25">
        <f t="shared" ca="1" si="527"/>
        <v>-7878890.7557693757</v>
      </c>
    </row>
    <row r="582" spans="1:19" ht="15.75" customHeight="1" x14ac:dyDescent="0.25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-3279151.8003580319</v>
      </c>
      <c r="R582" s="25">
        <f t="array" aca="1" ref="R582" ca="1">INDEX('Lorri 401b'!L:L,MATCH('Retirement Calculator'!A582,'Lorri 401b'!N:N,0),0)</f>
        <v>-4662743.8123599663</v>
      </c>
      <c r="S582" s="25">
        <f t="shared" ca="1" si="527"/>
        <v>-7941895.6127179982</v>
      </c>
    </row>
    <row r="583" spans="1:19" ht="15.75" customHeight="1" x14ac:dyDescent="0.25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-3301245.5443798848</v>
      </c>
      <c r="R583" s="25">
        <f t="array" aca="1" ref="R583" ca="1">INDEX('Lorri 401b'!L:L,MATCH('Retirement Calculator'!A583,'Lorri 401b'!N:N,0),0)</f>
        <v>-4703917.445524022</v>
      </c>
      <c r="S583" s="25">
        <f t="shared" ca="1" si="527"/>
        <v>-8005162.9899039064</v>
      </c>
    </row>
    <row r="584" spans="1:19" ht="15.75" customHeight="1" x14ac:dyDescent="0.25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-3323431.3456684956</v>
      </c>
      <c r="R584" s="25">
        <f t="array" aca="1" ref="R584" ca="1">INDEX('Lorri 401b'!L:L,MATCH('Retirement Calculator'!A584,'Lorri 401b'!N:N,0),0)</f>
        <v>-4745262.6354929283</v>
      </c>
      <c r="S584" s="25">
        <f t="shared" ca="1" si="527"/>
        <v>-8068693.981161424</v>
      </c>
    </row>
    <row r="585" spans="1:19" ht="15.75" customHeight="1" x14ac:dyDescent="0.25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-3345709.5877958089</v>
      </c>
      <c r="R585" s="25">
        <f t="array" aca="1" ref="R585" ca="1">INDEX('Lorri 401b'!L:L,MATCH('Retirement Calculator'!A585,'Lorri 401b'!N:N,0),0)</f>
        <v>-4786780.0970867043</v>
      </c>
      <c r="S585" s="25">
        <f t="shared" ca="1" si="527"/>
        <v>-8132489.6848825132</v>
      </c>
    </row>
    <row r="586" spans="1:19" ht="15.75" customHeight="1" x14ac:dyDescent="0.25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-3368080.6559319859</v>
      </c>
      <c r="R586" s="25">
        <f t="array" aca="1" ref="R586" ca="1">INDEX('Lorri 401b'!L:L,MATCH('Retirement Calculator'!A586,'Lorri 401b'!N:N,0),0)</f>
        <v>-4828470.5481037879</v>
      </c>
      <c r="S586" s="25">
        <f t="shared" ca="1" si="527"/>
        <v>-8196551.2040357739</v>
      </c>
    </row>
    <row r="587" spans="1:19" ht="15.75" customHeight="1" x14ac:dyDescent="0.25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-3390544.936852064</v>
      </c>
      <c r="R587" s="25">
        <f t="array" aca="1" ref="R587" ca="1">INDEX('Lorri 401b'!L:L,MATCH('Retirement Calculator'!A587,'Lorri 401b'!N:N,0),0)</f>
        <v>-4870334.7093334431</v>
      </c>
      <c r="S587" s="25">
        <f t="shared" ca="1" si="527"/>
        <v>-8260879.6461855071</v>
      </c>
    </row>
    <row r="588" spans="1:19" ht="15.75" customHeight="1" x14ac:dyDescent="0.25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-3413102.8189426423</v>
      </c>
      <c r="R588" s="25">
        <f t="array" aca="1" ref="R588" ca="1">INDEX('Lorri 401b'!L:L,MATCH('Retirement Calculator'!A588,'Lorri 401b'!N:N,0),0)</f>
        <v>-4912373.3045682218</v>
      </c>
      <c r="S588" s="25">
        <f t="shared" ca="1" si="527"/>
        <v>-8325476.1235108636</v>
      </c>
    </row>
    <row r="589" spans="1:19" ht="15.75" customHeight="1" x14ac:dyDescent="0.25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-3435754.6922085979</v>
      </c>
      <c r="R589" s="25">
        <f t="array" aca="1" ref="R589" ca="1">INDEX('Lorri 401b'!L:L,MATCH('Retirement Calculator'!A589,'Lorri 401b'!N:N,0),0)</f>
        <v>-4954587.0606164783</v>
      </c>
      <c r="S589" s="25">
        <f t="shared" ca="1" si="527"/>
        <v>-8390341.7528250758</v>
      </c>
    </row>
    <row r="590" spans="1:19" ht="15.75" customHeight="1" x14ac:dyDescent="0.25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-3458500.9482798283</v>
      </c>
      <c r="R590" s="25">
        <f t="array" aca="1" ref="R590" ca="1">INDEX('Lorri 401b'!L:L,MATCH('Retirement Calculator'!A590,'Lorri 401b'!N:N,0),0)</f>
        <v>-4996976.7073149364</v>
      </c>
      <c r="S590" s="25">
        <f t="shared" ca="1" si="527"/>
        <v>-8455477.6555947643</v>
      </c>
    </row>
    <row r="591" spans="1:19" ht="15.75" customHeight="1" x14ac:dyDescent="0.25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-3481341.9804180223</v>
      </c>
      <c r="R591" s="25">
        <f t="array" aca="1" ref="R591" ca="1">INDEX('Lorri 401b'!L:L,MATCH('Retirement Calculator'!A591,'Lorri 401b'!N:N,0),0)</f>
        <v>-5039542.9775413042</v>
      </c>
      <c r="S591" s="25">
        <f t="shared" ca="1" si="527"/>
        <v>-8520884.957959326</v>
      </c>
    </row>
    <row r="592" spans="1:19" ht="15.75" customHeight="1" x14ac:dyDescent="0.25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-3504278.1835234589</v>
      </c>
      <c r="R592" s="25">
        <f t="array" aca="1" ref="R592" ca="1">INDEX('Lorri 401b'!L:L,MATCH('Retirement Calculator'!A592,'Lorri 401b'!N:N,0),0)</f>
        <v>-5082286.6072269492</v>
      </c>
      <c r="S592" s="25">
        <f t="shared" ca="1" si="527"/>
        <v>-8586564.7907504085</v>
      </c>
    </row>
    <row r="593" spans="1:19" ht="15.75" customHeight="1" x14ac:dyDescent="0.25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-3527309.9541418348</v>
      </c>
      <c r="R593" s="25">
        <f t="array" aca="1" ref="R593" ca="1">INDEX('Lorri 401b'!L:L,MATCH('Retirement Calculator'!A593,'Lorri 401b'!N:N,0),0)</f>
        <v>-5125208.3353696177</v>
      </c>
      <c r="S593" s="25">
        <f t="shared" ca="1" si="527"/>
        <v>-8652518.2895114534</v>
      </c>
    </row>
    <row r="594" spans="1:19" ht="15.75" customHeight="1" x14ac:dyDescent="0.25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-3550437.6904711202</v>
      </c>
      <c r="R594" s="25">
        <f t="array" aca="1" ref="R594" ca="1">INDEX('Lorri 401b'!L:L,MATCH('Retirement Calculator'!A594,'Lorri 401b'!N:N,0),0)</f>
        <v>-5168308.9040462133</v>
      </c>
      <c r="S594" s="25">
        <f t="shared" ca="1" si="527"/>
        <v>-8718746.5945173334</v>
      </c>
    </row>
    <row r="595" spans="1:19" ht="15.75" customHeight="1" x14ac:dyDescent="0.25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-3573661.7923684446</v>
      </c>
      <c r="R595" s="25">
        <f t="array" aca="1" ref="R595" ca="1">INDEX('Lorri 401b'!L:L,MATCH('Retirement Calculator'!A595,'Lorri 401b'!N:N,0),0)</f>
        <v>-5211589.0584256286</v>
      </c>
      <c r="S595" s="25">
        <f t="shared" ca="1" si="527"/>
        <v>-8785250.8507940732</v>
      </c>
    </row>
    <row r="596" spans="1:19" ht="15.75" customHeight="1" x14ac:dyDescent="0.25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-3596982.6613570079</v>
      </c>
      <c r="R596" s="25">
        <f t="array" aca="1" ref="R596" ca="1">INDEX('Lorri 401b'!L:L,MATCH('Retirement Calculator'!A596,'Lorri 401b'!N:N,0),0)</f>
        <v>-5255049.5467816247</v>
      </c>
      <c r="S596" s="25">
        <f t="shared" ca="1" si="527"/>
        <v>-8852032.2081386335</v>
      </c>
    </row>
    <row r="597" spans="1:19" ht="15.75" customHeight="1" x14ac:dyDescent="0.25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-3620400.7006330234</v>
      </c>
      <c r="R597" s="25">
        <f t="array" aca="1" ref="R597" ca="1">INDEX('Lorri 401b'!L:L,MATCH('Retirement Calculator'!A597,'Lorri 401b'!N:N,0),0)</f>
        <v>-5298691.1205057707</v>
      </c>
      <c r="S597" s="25">
        <f t="shared" ca="1" si="527"/>
        <v>-8919091.8211387936</v>
      </c>
    </row>
    <row r="598" spans="1:19" ht="15.75" customHeight="1" x14ac:dyDescent="0.25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-3643916.3150726892</v>
      </c>
      <c r="R598" s="25">
        <f t="array" aca="1" ref="R598" ca="1">INDEX('Lorri 401b'!L:L,MATCH('Retirement Calculator'!A598,'Lorri 401b'!N:N,0),0)</f>
        <v>-5342514.534120434</v>
      </c>
      <c r="S598" s="25">
        <f t="shared" ca="1" si="527"/>
        <v>-8986430.8491931222</v>
      </c>
    </row>
    <row r="599" spans="1:19" ht="15.75" customHeight="1" x14ac:dyDescent="0.25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-3667529.9112391868</v>
      </c>
      <c r="R599" s="25">
        <f t="array" aca="1" ref="R599" ca="1">INDEX('Lorri 401b'!L:L,MATCH('Retirement Calculator'!A599,'Lorri 401b'!N:N,0),0)</f>
        <v>-5386520.5452918252</v>
      </c>
      <c r="S599" s="25">
        <f t="shared" ca="1" si="527"/>
        <v>-9054050.4565310124</v>
      </c>
    </row>
    <row r="600" spans="1:19" ht="15.75" customHeight="1" x14ac:dyDescent="0.25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-3691241.8973897113</v>
      </c>
      <c r="R600" s="25">
        <f t="array" aca="1" ref="R600" ca="1">INDEX('Lorri 401b'!L:L,MATCH('Retirement Calculator'!A600,'Lorri 401b'!N:N,0),0)</f>
        <v>-5430709.9148430973</v>
      </c>
      <c r="S600" s="25">
        <f t="shared" ca="1" si="527"/>
        <v>-9121951.8122328091</v>
      </c>
    </row>
    <row r="601" spans="1:19" ht="15.75" customHeight="1" x14ac:dyDescent="0.25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-3715052.6834825296</v>
      </c>
      <c r="R601" s="25">
        <f t="array" aca="1" ref="R601" ca="1">INDEX('Lorri 401b'!L:L,MATCH('Retirement Calculator'!A601,'Lorri 401b'!N:N,0),0)</f>
        <v>-5475083.4067674996</v>
      </c>
      <c r="S601" s="25">
        <f t="shared" ca="1" si="527"/>
        <v>-9190136.0902500302</v>
      </c>
    </row>
    <row r="602" spans="1:19" ht="15.75" customHeight="1" x14ac:dyDescent="0.25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-3738962.6811840683</v>
      </c>
      <c r="R602" s="25">
        <f t="array" aca="1" ref="R602" ca="1">INDEX('Lorri 401b'!L:L,MATCH('Retirement Calculator'!A602,'Lorri 401b'!N:N,0),0)</f>
        <v>-5519641.7882415866</v>
      </c>
      <c r="S602" s="25">
        <f t="shared" ca="1" si="527"/>
        <v>-9258604.4694256559</v>
      </c>
    </row>
    <row r="603" spans="1:19" ht="15.75" customHeight="1" x14ac:dyDescent="0.25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-3762972.3038760298</v>
      </c>
      <c r="R603" s="25">
        <f t="array" aca="1" ref="R603" ca="1">INDEX('Lorri 401b'!L:L,MATCH('Retirement Calculator'!A603,'Lorri 401b'!N:N,0),0)</f>
        <v>-5564385.8296384821</v>
      </c>
      <c r="S603" s="25">
        <f t="shared" ca="1" si="527"/>
        <v>-9327358.1335145123</v>
      </c>
    </row>
    <row r="604" spans="1:19" ht="15.75" customHeight="1" x14ac:dyDescent="0.25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-3787081.966662541</v>
      </c>
      <c r="R604" s="25">
        <f t="array" aca="1" ref="R604" ca="1">INDEX('Lorri 401b'!L:L,MATCH('Retirement Calculator'!A604,'Lorri 401b'!N:N,0),0)</f>
        <v>-5609316.3045411985</v>
      </c>
      <c r="S604" s="25">
        <f t="shared" ca="1" si="527"/>
        <v>-9396398.2712037396</v>
      </c>
    </row>
    <row r="605" spans="1:19" ht="15.75" customHeight="1" x14ac:dyDescent="0.25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-3811292.0863773297</v>
      </c>
      <c r="R605" s="25">
        <f t="array" aca="1" ref="R605" ca="1">INDEX('Lorri 401b'!L:L,MATCH('Retirement Calculator'!A605,'Lorri 401b'!N:N,0),0)</f>
        <v>-5654433.9897560095</v>
      </c>
      <c r="S605" s="25">
        <f t="shared" ca="1" si="527"/>
        <v>-9465726.0761333387</v>
      </c>
    </row>
    <row r="606" spans="1:19" ht="15.75" customHeight="1" x14ac:dyDescent="0.25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-3835603.08159093</v>
      </c>
      <c r="R606" s="25">
        <f t="array" aca="1" ref="R606" ca="1">INDEX('Lorri 401b'!L:L,MATCH('Retirement Calculator'!A606,'Lorri 401b'!N:N,0),0)</f>
        <v>-5699739.6653258819</v>
      </c>
      <c r="S606" s="25">
        <f t="shared" ca="1" si="527"/>
        <v>-9535342.7469168119</v>
      </c>
    </row>
    <row r="607" spans="1:19" ht="15.75" customHeight="1" x14ac:dyDescent="0.25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-3860015.3726179204</v>
      </c>
      <c r="R607" s="25">
        <f t="array" aca="1" ref="R607" ca="1">INDEX('Lorri 401b'!L:L,MATCH('Retirement Calculator'!A607,'Lorri 401b'!N:N,0),0)</f>
        <v>-5745234.1145439623</v>
      </c>
      <c r="S607" s="25">
        <f t="shared" ca="1" si="527"/>
        <v>-9605249.4871618822</v>
      </c>
    </row>
    <row r="608" spans="1:19" ht="15.75" customHeight="1" x14ac:dyDescent="0.25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-3884529.3815241898</v>
      </c>
      <c r="R608" s="25">
        <f t="array" aca="1" ref="R608" ca="1">INDEX('Lorri 401b'!L:L,MATCH('Retirement Calculator'!A608,'Lorri 401b'!N:N,0),0)</f>
        <v>-5790918.1239671176</v>
      </c>
      <c r="S608" s="25">
        <f t="shared" ca="1" si="527"/>
        <v>-9675447.505491307</v>
      </c>
    </row>
    <row r="609" spans="1:19" ht="15.75" customHeight="1" x14ac:dyDescent="0.25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-3909145.5321342354</v>
      </c>
      <c r="R609" s="25">
        <f t="array" aca="1" ref="R609" ca="1">INDEX('Lorri 401b'!L:L,MATCH('Retirement Calculator'!A609,'Lorri 401b'!N:N,0),0)</f>
        <v>-5836792.4834295362</v>
      </c>
      <c r="S609" s="25">
        <f t="shared" ca="1" si="527"/>
        <v>-9745938.0155637711</v>
      </c>
    </row>
    <row r="610" spans="1:19" ht="15.75" customHeight="1" x14ac:dyDescent="0.25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-3933864.2500384892</v>
      </c>
      <c r="R610" s="25">
        <f t="array" aca="1" ref="R610" ca="1">INDEX('Lorri 401b'!L:L,MATCH('Retirement Calculator'!A610,'Lorri 401b'!N:N,0),0)</f>
        <v>-5882857.9860563818</v>
      </c>
      <c r="S610" s="25">
        <f t="shared" ca="1" si="527"/>
        <v>-9816722.2360948715</v>
      </c>
    </row>
    <row r="611" spans="1:19" ht="15.75" customHeight="1" x14ac:dyDescent="0.25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-3958685.9626006777</v>
      </c>
      <c r="R611" s="25">
        <f t="array" aca="1" ref="R611" ca="1">INDEX('Lorri 401b'!L:L,MATCH('Retirement Calculator'!A611,'Lorri 401b'!N:N,0),0)</f>
        <v>-5929115.4282775056</v>
      </c>
      <c r="S611" s="25">
        <f t="shared" ca="1" si="527"/>
        <v>-9887801.3908781838</v>
      </c>
    </row>
    <row r="612" spans="1:19" ht="15.75" customHeight="1" x14ac:dyDescent="0.25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-3983611.0989652085</v>
      </c>
      <c r="R612" s="25">
        <f t="array" aca="1" ref="R612" ca="1">INDEX('Lorri 401b'!L:L,MATCH('Retirement Calculator'!A612,'Lorri 401b'!N:N,0),0)</f>
        <v>-5975565.6098412173</v>
      </c>
      <c r="S612" s="25">
        <f t="shared" ca="1" si="527"/>
        <v>-9959176.7088064253</v>
      </c>
    </row>
    <row r="613" spans="1:19" ht="15.75" customHeight="1" x14ac:dyDescent="0.25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-4008640.0900645917</v>
      </c>
      <c r="R613" s="25">
        <f t="array" aca="1" ref="R613" ca="1">INDEX('Lorri 401b'!L:L,MATCH('Retirement Calculator'!A613,'Lorri 401b'!N:N,0),0)</f>
        <v>-6022209.3338281112</v>
      </c>
      <c r="S613" s="25">
        <f t="shared" ca="1" si="527"/>
        <v>-10030849.423892703</v>
      </c>
    </row>
    <row r="614" spans="1:19" ht="15.75" customHeight="1" x14ac:dyDescent="0.25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-4033773.3686268888</v>
      </c>
      <c r="R614" s="25">
        <f t="array" aca="1" ref="R614" ca="1">INDEX('Lorri 401b'!L:L,MATCH('Retirement Calculator'!A614,'Lorri 401b'!N:N,0),0)</f>
        <v>-6069047.4066649508</v>
      </c>
      <c r="S614" s="25">
        <f t="shared" ca="1" si="527"/>
        <v>-10102820.77529184</v>
      </c>
    </row>
    <row r="615" spans="1:19" ht="15.75" customHeight="1" x14ac:dyDescent="0.25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-4059011.3691831958</v>
      </c>
      <c r="R615" s="25">
        <f t="array" aca="1" ref="R615" ca="1">INDEX('Lorri 401b'!L:L,MATCH('Retirement Calculator'!A615,'Lorri 401b'!N:N,0),0)</f>
        <v>-6116080.6381386109</v>
      </c>
      <c r="S615" s="25">
        <f t="shared" ca="1" si="527"/>
        <v>-10175092.007321807</v>
      </c>
    </row>
    <row r="616" spans="1:19" ht="15.75" customHeight="1" x14ac:dyDescent="0.25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-4084354.5280751539</v>
      </c>
      <c r="R616" s="25">
        <f t="array" aca="1" ref="R616" ca="1">INDEX('Lorri 401b'!L:L,MATCH('Retirement Calculator'!A616,'Lorri 401b'!N:N,0),0)</f>
        <v>-6163309.8414100772</v>
      </c>
      <c r="S616" s="25">
        <f t="shared" ca="1" si="527"/>
        <v>-10247664.369485231</v>
      </c>
    </row>
    <row r="617" spans="1:19" ht="15.75" customHeight="1" x14ac:dyDescent="0.25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-4109803.2834624951</v>
      </c>
      <c r="R617" s="25">
        <f t="array" aca="1" ref="R617" ca="1">INDEX('Lorri 401b'!L:L,MATCH('Retirement Calculator'!A617,'Lorri 401b'!N:N,0),0)</f>
        <v>-6210735.8330285084</v>
      </c>
      <c r="S617" s="25">
        <f t="shared" ca="1" si="527"/>
        <v>-10320539.116491003</v>
      </c>
    </row>
    <row r="618" spans="1:19" ht="15.75" customHeight="1" x14ac:dyDescent="0.25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-4135358.0753306169</v>
      </c>
      <c r="R618" s="25">
        <f t="array" aca="1" ref="R618" ca="1">INDEX('Lorri 401b'!L:L,MATCH('Retirement Calculator'!A618,'Lorri 401b'!N:N,0),0)</f>
        <v>-6258359.4329453493</v>
      </c>
      <c r="S618" s="25">
        <f t="shared" ca="1" si="527"/>
        <v>-10393717.508275967</v>
      </c>
    </row>
    <row r="619" spans="1:19" ht="15.75" customHeight="1" x14ac:dyDescent="0.25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-4161019.3454981893</v>
      </c>
      <c r="R619" s="25">
        <f t="array" aca="1" ref="R619" ca="1">INDEX('Lorri 401b'!L:L,MATCH('Retirement Calculator'!A619,'Lorri 401b'!N:N,0),0)</f>
        <v>-6306181.4645285103</v>
      </c>
      <c r="S619" s="25">
        <f t="shared" ca="1" si="527"/>
        <v>-10467200.8100267</v>
      </c>
    </row>
    <row r="620" spans="1:19" ht="15.75" customHeight="1" x14ac:dyDescent="0.25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-4186787.5376247931</v>
      </c>
      <c r="R620" s="25">
        <f t="array" aca="1" ref="R620" ca="1">INDEX('Lorri 401b'!L:L,MATCH('Retirement Calculator'!A620,'Lorri 401b'!N:N,0),0)</f>
        <v>-6354202.754576602</v>
      </c>
      <c r="S620" s="25">
        <f t="shared" ca="1" si="527"/>
        <v>-10540990.292201396</v>
      </c>
    </row>
    <row r="621" spans="1:19" ht="15.75" customHeight="1" x14ac:dyDescent="0.25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-4212663.0972185908</v>
      </c>
      <c r="R621" s="25">
        <f t="array" aca="1" ref="R621" ca="1">INDEX('Lorri 401b'!L:L,MATCH('Retirement Calculator'!A621,'Lorri 401b'!N:N,0),0)</f>
        <v>-6402424.1333332267</v>
      </c>
      <c r="S621" s="25">
        <f t="shared" ca="1" si="527"/>
        <v>-10615087.230551817</v>
      </c>
    </row>
    <row r="622" spans="1:19" ht="15.75" customHeight="1" x14ac:dyDescent="0.25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-4238646.47164403</v>
      </c>
      <c r="R622" s="25">
        <f t="array" aca="1" ref="R622" ca="1">INDEX('Lorri 401b'!L:L,MATCH('Retirement Calculator'!A622,'Lorri 401b'!N:N,0),0)</f>
        <v>-6450846.4345013378</v>
      </c>
      <c r="S622" s="25">
        <f t="shared" ca="1" si="527"/>
        <v>-10689492.906145368</v>
      </c>
    </row>
    <row r="623" spans="1:19" ht="15.75" customHeight="1" x14ac:dyDescent="0.25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-4264738.1101295743</v>
      </c>
      <c r="R623" s="25">
        <f t="array" aca="1" ref="R623" ca="1">INDEX('Lorri 401b'!L:L,MATCH('Retirement Calculator'!A623,'Lorri 401b'!N:N,0),0)</f>
        <v>-6499470.4952576496</v>
      </c>
      <c r="S623" s="25">
        <f t="shared" ca="1" si="527"/>
        <v>-10764208.605387224</v>
      </c>
    </row>
    <row r="624" spans="1:19" ht="15.75" customHeight="1" x14ac:dyDescent="0.25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-4290938.4637754755</v>
      </c>
      <c r="R624" s="25">
        <f t="array" aca="1" ref="R624" ca="1">INDEX('Lorri 401b'!L:L,MATCH('Retirement Calculator'!A624,'Lorri 401b'!N:N,0),0)</f>
        <v>-6548297.1562671121</v>
      </c>
      <c r="S624" s="25">
        <f t="shared" ca="1" si="527"/>
        <v>-10839235.620042589</v>
      </c>
    </row>
    <row r="625" spans="1:19" ht="15.75" customHeight="1" x14ac:dyDescent="0.25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-4317247.9855615683</v>
      </c>
      <c r="R625" s="25">
        <f t="array" aca="1" ref="R625" ca="1">INDEX('Lorri 401b'!L:L,MATCH('Retirement Calculator'!A625,'Lorri 401b'!N:N,0),0)</f>
        <v>-6597327.2616974479</v>
      </c>
      <c r="S625" s="25">
        <f t="shared" ca="1" si="527"/>
        <v>-10914575.247259017</v>
      </c>
    </row>
    <row r="626" spans="1:19" ht="15.75" customHeight="1" x14ac:dyDescent="0.25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-4343667.1303551029</v>
      </c>
      <c r="R626" s="25">
        <f t="array" aca="1" ref="R626" ca="1">INDEX('Lorri 401b'!L:L,MATCH('Retirement Calculator'!A626,'Lorri 401b'!N:N,0),0)</f>
        <v>-6646561.6592337433</v>
      </c>
      <c r="S626" s="25">
        <f t="shared" ca="1" si="527"/>
        <v>-10990228.789588846</v>
      </c>
    </row>
    <row r="627" spans="1:19" ht="15.75" customHeight="1" x14ac:dyDescent="0.25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-4370196.3549186103</v>
      </c>
      <c r="R627" s="25">
        <f t="array" aca="1" ref="R627" ca="1">INDEX('Lorri 401b'!L:L,MATCH('Retirement Calculator'!A627,'Lorri 401b'!N:N,0),0)</f>
        <v>-6696001.2000931064</v>
      </c>
      <c r="S627" s="25">
        <f t="shared" ca="1" si="527"/>
        <v>-11066197.555011716</v>
      </c>
    </row>
    <row r="628" spans="1:19" ht="15.75" customHeight="1" x14ac:dyDescent="0.25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-4396836.1179177994</v>
      </c>
      <c r="R628" s="25">
        <f t="array" aca="1" ref="R628" ca="1">INDEX('Lorri 401b'!L:L,MATCH('Retirement Calculator'!A628,'Lorri 401b'!N:N,0),0)</f>
        <v>-6745646.7390393838</v>
      </c>
      <c r="S628" s="25">
        <f t="shared" ca="1" si="527"/>
        <v>-11142482.856957182</v>
      </c>
    </row>
    <row r="629" spans="1:19" ht="15.75" customHeight="1" x14ac:dyDescent="0.25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-4423586.8799294848</v>
      </c>
      <c r="R629" s="25">
        <f t="array" aca="1" ref="R629" ca="1">INDEX('Lorri 401b'!L:L,MATCH('Retirement Calculator'!A629,'Lorri 401b'!N:N,0),0)</f>
        <v>-6795499.134397937</v>
      </c>
      <c r="S629" s="25">
        <f t="shared" ca="1" si="527"/>
        <v>-11219086.014327422</v>
      </c>
    </row>
    <row r="630" spans="1:19" ht="15.75" customHeight="1" x14ac:dyDescent="0.25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-4450449.1034495523</v>
      </c>
      <c r="R630" s="25">
        <f t="array" aca="1" ref="R630" ca="1">INDEX('Lorri 401b'!L:L,MATCH('Retirement Calculator'!A630,'Lorri 401b'!N:N,0),0)</f>
        <v>-6845559.248070484</v>
      </c>
      <c r="S630" s="25">
        <f t="shared" ca="1" si="527"/>
        <v>-11296008.351520035</v>
      </c>
    </row>
    <row r="631" spans="1:19" ht="15.75" customHeight="1" x14ac:dyDescent="0.25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-4477423.2529009534</v>
      </c>
      <c r="R631" s="25">
        <f t="array" aca="1" ref="R631" ca="1">INDEX('Lorri 401b'!L:L,MATCH('Retirement Calculator'!A631,'Lorri 401b'!N:N,0),0)</f>
        <v>-6895827.9455500003</v>
      </c>
      <c r="S631" s="25">
        <f t="shared" ca="1" si="527"/>
        <v>-11373251.198450953</v>
      </c>
    </row>
    <row r="632" spans="1:19" ht="15.75" customHeight="1" x14ac:dyDescent="0.25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-4504509.794641735</v>
      </c>
      <c r="R632" s="25">
        <f t="array" aca="1" ref="R632" ca="1">INDEX('Lorri 401b'!L:L,MATCH('Retirement Calculator'!A632,'Lorri 401b'!N:N,0),0)</f>
        <v>-6946306.0959356809</v>
      </c>
      <c r="S632" s="25">
        <f t="shared" ca="1" si="527"/>
        <v>-11450815.890577417</v>
      </c>
    </row>
    <row r="633" spans="1:19" ht="15.75" customHeight="1" x14ac:dyDescent="0.25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-4531709.196973104</v>
      </c>
      <c r="R633" s="25">
        <f t="array" aca="1" ref="R633" ca="1">INDEX('Lorri 401b'!L:L,MATCH('Retirement Calculator'!A633,'Lorri 401b'!N:N,0),0)</f>
        <v>-6996994.5719479686</v>
      </c>
      <c r="S633" s="25">
        <f t="shared" ca="1" si="527"/>
        <v>-11528703.768921074</v>
      </c>
    </row>
    <row r="634" spans="1:19" ht="15.75" customHeight="1" x14ac:dyDescent="0.25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-4559021.9301475203</v>
      </c>
      <c r="R634" s="25">
        <f t="array" aca="1" ref="R634" ca="1">INDEX('Lorri 401b'!L:L,MATCH('Retirement Calculator'!A634,'Lorri 401b'!N:N,0),0)</f>
        <v>-7047894.249943641</v>
      </c>
      <c r="S634" s="25">
        <f t="shared" ca="1" si="527"/>
        <v>-11606916.180091161</v>
      </c>
    </row>
    <row r="635" spans="1:19" ht="15.75" customHeight="1" x14ac:dyDescent="0.25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-4586448.4663768299</v>
      </c>
      <c r="R635" s="25">
        <f t="array" aca="1" ref="R635" ca="1">INDEX('Lorri 401b'!L:L,MATCH('Retirement Calculator'!A635,'Lorri 401b'!N:N,0),0)</f>
        <v>-7099006.0099309618</v>
      </c>
      <c r="S635" s="25">
        <f t="shared" ca="1" si="527"/>
        <v>-11685454.476307791</v>
      </c>
    </row>
    <row r="636" spans="1:19" ht="15.75" customHeight="1" x14ac:dyDescent="0.25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-4613989.2798404284</v>
      </c>
      <c r="R636" s="25">
        <f t="array" aca="1" ref="R636" ca="1">INDEX('Lorri 401b'!L:L,MATCH('Retirement Calculator'!A636,'Lorri 401b'!N:N,0),0)</f>
        <v>-7150330.735584897</v>
      </c>
      <c r="S636" s="25">
        <f t="shared" ca="1" si="527"/>
        <v>-11764320.015425324</v>
      </c>
    </row>
    <row r="637" spans="1:19" ht="15.75" customHeight="1" x14ac:dyDescent="0.25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-4641644.846693458</v>
      </c>
      <c r="R637" s="25">
        <f t="array" aca="1" ref="R637" ca="1">INDEX('Lorri 401b'!L:L,MATCH('Retirement Calculator'!A637,'Lorri 401b'!N:N,0),0)</f>
        <v>-7201869.3142623901</v>
      </c>
      <c r="S637" s="25">
        <f t="shared" ca="1" si="527"/>
        <v>-11843514.160955848</v>
      </c>
    </row>
    <row r="638" spans="1:19" ht="15.75" customHeight="1" x14ac:dyDescent="0.25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-4669415.6450750418</v>
      </c>
      <c r="R638" s="25">
        <f t="array" aca="1" ref="R638" ca="1">INDEX('Lorri 401b'!L:L,MATCH('Retirement Calculator'!A638,'Lorri 401b'!N:N,0),0)</f>
        <v>-7253622.6370177055</v>
      </c>
      <c r="S638" s="25">
        <f t="shared" ca="1" si="527"/>
        <v>-11923038.282092746</v>
      </c>
    </row>
    <row r="639" spans="1:19" ht="15.75" customHeight="1" x14ac:dyDescent="0.25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-4697302.1551165488</v>
      </c>
      <c r="R639" s="25">
        <f t="array" aca="1" ref="R639" ca="1">INDEX('Lorri 401b'!L:L,MATCH('Retirement Calculator'!A639,'Lorri 401b'!N:N,0),0)</f>
        <v>-7305591.598617835</v>
      </c>
      <c r="S639" s="25">
        <f t="shared" ca="1" si="527"/>
        <v>-12002893.753734384</v>
      </c>
    </row>
    <row r="640" spans="1:19" ht="15.75" customHeight="1" x14ac:dyDescent="0.25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-4725304.8589498959</v>
      </c>
      <c r="R640" s="25">
        <f t="array" aca="1" ref="R640" ca="1">INDEX('Lorri 401b'!L:L,MATCH('Retirement Calculator'!A640,'Lorri 401b'!N:N,0),0)</f>
        <v>-7357777.0975579647</v>
      </c>
      <c r="S640" s="25">
        <f t="shared" ca="1" si="527"/>
        <v>-12083081.956507862</v>
      </c>
    </row>
    <row r="641" spans="1:19" ht="15.75" customHeight="1" x14ac:dyDescent="0.25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-4753424.2407158818</v>
      </c>
      <c r="R641" s="25">
        <f t="array" aca="1" ref="R641" ca="1">INDEX('Lorri 401b'!L:L,MATCH('Retirement Calculator'!A641,'Lorri 401b'!N:N,0),0)</f>
        <v>-7410180.0360770123</v>
      </c>
      <c r="S641" s="25">
        <f t="shared" ca="1" si="527"/>
        <v>-12163604.276792895</v>
      </c>
    </row>
    <row r="642" spans="1:19" ht="15.75" customHeight="1" x14ac:dyDescent="0.25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-4781660.7865725597</v>
      </c>
      <c r="R642" s="25">
        <f t="array" aca="1" ref="R642" ca="1">INDEX('Lorri 401b'!L:L,MATCH('Retirement Calculator'!A642,'Lorri 401b'!N:N,0),0)</f>
        <v>-7462801.3201732226</v>
      </c>
      <c r="S642" s="25">
        <f t="shared" ca="1" si="527"/>
        <v>-12244462.106745783</v>
      </c>
    </row>
    <row r="643" spans="1:19" ht="15.75" customHeight="1" x14ac:dyDescent="0.25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-4810014.9847036405</v>
      </c>
      <c r="R643" s="25">
        <f t="array" aca="1" ref="R643" ca="1">INDEX('Lorri 401b'!L:L,MATCH('Retirement Calculator'!A643,'Lorri 401b'!N:N,0),0)</f>
        <v>-7515641.8596198335</v>
      </c>
      <c r="S643" s="25">
        <f t="shared" ca="1" si="527"/>
        <v>-12325656.844323475</v>
      </c>
    </row>
    <row r="644" spans="1:19" ht="15.75" customHeight="1" x14ac:dyDescent="0.25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-4838487.3253269335</v>
      </c>
      <c r="R644" s="25">
        <f t="array" aca="1" ref="R644" ca="1">INDEX('Lorri 401b'!L:L,MATCH('Retirement Calculator'!A644,'Lorri 401b'!N:N,0),0)</f>
        <v>-7568702.5679808054</v>
      </c>
      <c r="S644" s="25">
        <f t="shared" ca="1" si="527"/>
        <v>-12407189.893307738</v>
      </c>
    </row>
    <row r="645" spans="1:19" ht="15.75" customHeight="1" x14ac:dyDescent="0.25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-4867078.3007028233</v>
      </c>
      <c r="R645" s="25">
        <f t="array" aca="1" ref="R645" ca="1">INDEX('Lorri 401b'!L:L,MATCH('Retirement Calculator'!A645,'Lorri 401b'!N:N,0),0)</f>
        <v>-7621984.362626615</v>
      </c>
      <c r="S645" s="25">
        <f t="shared" ca="1" si="527"/>
        <v>-12489062.663329437</v>
      </c>
    </row>
    <row r="646" spans="1:19" ht="15.75" customHeight="1" x14ac:dyDescent="0.25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-4895788.4051427795</v>
      </c>
      <c r="R646" s="25">
        <f t="array" aca="1" ref="R646" ca="1">INDEX('Lorri 401b'!L:L,MATCH('Retirement Calculator'!A646,'Lorri 401b'!N:N,0),0)</f>
        <v>-7675488.164750115</v>
      </c>
      <c r="S646" s="25">
        <f t="shared" ca="1" si="527"/>
        <v>-12571276.569892894</v>
      </c>
    </row>
    <row r="647" spans="1:19" ht="15.75" customHeight="1" x14ac:dyDescent="0.25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-4924618.1350179026</v>
      </c>
      <c r="R647" s="25">
        <f t="array" aca="1" ref="R647" ca="1">INDEX('Lorri 401b'!L:L,MATCH('Retirement Calculator'!A647,'Lorri 401b'!N:N,0),0)</f>
        <v>-7729214.8993824627</v>
      </c>
      <c r="S647" s="25">
        <f t="shared" ca="1" si="527"/>
        <v>-12653833.034400366</v>
      </c>
    </row>
    <row r="648" spans="1:19" ht="15.75" customHeight="1" x14ac:dyDescent="0.25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-4953567.9887675056</v>
      </c>
      <c r="R648" s="25">
        <f t="array" aca="1" ref="R648" ca="1">INDEX('Lorri 401b'!L:L,MATCH('Retirement Calculator'!A648,'Lorri 401b'!N:N,0),0)</f>
        <v>-7783165.4954091124</v>
      </c>
      <c r="S648" s="25">
        <f t="shared" ca="1" si="527"/>
        <v>-12736733.484176617</v>
      </c>
    </row>
    <row r="649" spans="1:19" ht="15.75" customHeight="1" x14ac:dyDescent="0.25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-4982638.4669077313</v>
      </c>
      <c r="R649" s="25">
        <f t="array" aca="1" ref="R649" ca="1">INDEX('Lorri 401b'!L:L,MATCH('Retirement Calculator'!A649,'Lorri 401b'!N:N,0),0)</f>
        <v>-7837340.8855858725</v>
      </c>
      <c r="S649" s="25">
        <f t="shared" ca="1" si="527"/>
        <v>-12819979.352493603</v>
      </c>
    </row>
    <row r="650" spans="1:19" ht="15.75" customHeight="1" x14ac:dyDescent="0.25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-5011830.0720402077</v>
      </c>
      <c r="R650" s="25">
        <f t="array" aca="1" ref="R650" ca="1">INDEX('Lorri 401b'!L:L,MATCH('Retirement Calculator'!A650,'Lorri 401b'!N:N,0),0)</f>
        <v>-7891742.0065550357</v>
      </c>
      <c r="S650" s="25">
        <f t="shared" ca="1" si="527"/>
        <v>-12903572.078595243</v>
      </c>
    </row>
    <row r="651" spans="1:19" ht="15.75" customHeight="1" x14ac:dyDescent="0.25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-5041143.3088607369</v>
      </c>
      <c r="R651" s="25">
        <f t="array" aca="1" ref="R651" ca="1">INDEX('Lorri 401b'!L:L,MATCH('Retirement Calculator'!A651,'Lorri 401b'!N:N,0),0)</f>
        <v>-7946369.7988615707</v>
      </c>
      <c r="S651" s="25">
        <f t="shared" ca="1" si="527"/>
        <v>-12987513.107722308</v>
      </c>
    </row>
    <row r="652" spans="1:19" ht="15.75" customHeight="1" x14ac:dyDescent="0.25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-5070578.6841680184</v>
      </c>
      <c r="R652" s="25">
        <f t="array" aca="1" ref="R652" ca="1">INDEX('Lorri 401b'!L:L,MATCH('Retirement Calculator'!A652,'Lorri 401b'!N:N,0),0)</f>
        <v>-8001225.2069693832</v>
      </c>
      <c r="S652" s="25">
        <f t="shared" ca="1" si="527"/>
        <v>-13071803.891137403</v>
      </c>
    </row>
    <row r="653" spans="1:19" ht="15.75" customHeight="1" x14ac:dyDescent="0.25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-5100136.7068724129</v>
      </c>
      <c r="R653" s="25">
        <f t="array" aca="1" ref="R653" ca="1">INDEX('Lorri 401b'!L:L,MATCH('Retirement Calculator'!A653,'Lorri 401b'!N:N,0),0)</f>
        <v>-8056309.1792776445</v>
      </c>
      <c r="S653" s="25">
        <f t="shared" ca="1" si="527"/>
        <v>-13156445.886150058</v>
      </c>
    </row>
    <row r="654" spans="1:19" ht="15.75" customHeight="1" x14ac:dyDescent="0.25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-5129817.8880047426</v>
      </c>
      <c r="R654" s="25">
        <f t="array" aca="1" ref="R654" ca="1">INDEX('Lorri 401b'!L:L,MATCH('Retirement Calculator'!A654,'Lorri 401b'!N:N,0),0)</f>
        <v>-8111622.6681371909</v>
      </c>
      <c r="S654" s="25">
        <f t="shared" ca="1" si="527"/>
        <v>-13241440.556141933</v>
      </c>
    </row>
    <row r="655" spans="1:19" ht="15.75" customHeight="1" x14ac:dyDescent="0.25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-5159622.7407251233</v>
      </c>
      <c r="R655" s="25">
        <f t="array" aca="1" ref="R655" ca="1">INDEX('Lorri 401b'!L:L,MATCH('Retirement Calculator'!A655,'Lorri 401b'!N:N,0),0)</f>
        <v>-8167166.6298669847</v>
      </c>
      <c r="S655" s="25">
        <f t="shared" ca="1" si="527"/>
        <v>-13326789.370592108</v>
      </c>
    </row>
    <row r="656" spans="1:19" ht="15.75" customHeight="1" x14ac:dyDescent="0.25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-5189551.7803318389</v>
      </c>
      <c r="R656" s="25">
        <f t="array" aca="1" ref="R656" ca="1">INDEX('Lorri 401b'!L:L,MATCH('Retirement Calculator'!A656,'Lorri 401b'!N:N,0),0)</f>
        <v>-8222942.0247706529</v>
      </c>
      <c r="S656" s="25">
        <f t="shared" ca="1" si="527"/>
        <v>-13412493.805102492</v>
      </c>
    </row>
    <row r="657" spans="1:19" ht="15.75" customHeight="1" x14ac:dyDescent="0.25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-5219605.5242702495</v>
      </c>
      <c r="R657" s="25">
        <f t="array" aca="1" ref="R657" ca="1">INDEX('Lorri 401b'!L:L,MATCH('Retirement Calculator'!A657,'Lorri 401b'!N:N,0),0)</f>
        <v>-8278949.817153086</v>
      </c>
      <c r="S657" s="25">
        <f t="shared" ca="1" si="527"/>
        <v>-13498555.341423336</v>
      </c>
    </row>
    <row r="658" spans="1:19" ht="15.75" customHeight="1" x14ac:dyDescent="0.25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-5249784.4921417367</v>
      </c>
      <c r="R658" s="25">
        <f t="array" aca="1" ref="R658" ca="1">INDEX('Lorri 401b'!L:L,MATCH('Retirement Calculator'!A658,'Lorri 401b'!N:N,0),0)</f>
        <v>-8335190.9753371133</v>
      </c>
      <c r="S658" s="25">
        <f t="shared" ca="1" si="527"/>
        <v>-13584975.467478849</v>
      </c>
    </row>
    <row r="659" spans="1:19" ht="15.75" customHeight="1" x14ac:dyDescent="0.25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-5280089.2057126882</v>
      </c>
      <c r="R659" s="25">
        <f t="array" aca="1" ref="R659" ca="1">INDEX('Lorri 401b'!L:L,MATCH('Retirement Calculator'!A659,'Lorri 401b'!N:N,0),0)</f>
        <v>-8391666.4716802407</v>
      </c>
      <c r="S659" s="25">
        <f t="shared" ca="1" si="527"/>
        <v>-13671755.67739293</v>
      </c>
    </row>
    <row r="660" spans="1:19" ht="15.75" customHeight="1" x14ac:dyDescent="0.25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-5310520.1889235191</v>
      </c>
      <c r="R660" s="25">
        <f t="array" aca="1" ref="R660" ca="1">INDEX('Lorri 401b'!L:L,MATCH('Retirement Calculator'!A660,'Lorri 401b'!N:N,0),0)</f>
        <v>-8448377.2825914659</v>
      </c>
      <c r="S660" s="25">
        <f t="shared" ca="1" si="527"/>
        <v>-13758897.471514985</v>
      </c>
    </row>
    <row r="661" spans="1:19" ht="15.75" customHeight="1" x14ac:dyDescent="0.25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-5341077.9678977281</v>
      </c>
      <c r="R661" s="25">
        <f t="array" aca="1" ref="R661" ca="1">INDEX('Lorri 401b'!L:L,MATCH('Retirement Calculator'!A661,'Lorri 401b'!N:N,0),0)</f>
        <v>-8505324.3885481544</v>
      </c>
      <c r="S661" s="25">
        <f t="shared" ca="1" si="527"/>
        <v>-13846402.356445882</v>
      </c>
    </row>
    <row r="662" spans="1:19" ht="15.75" customHeight="1" x14ac:dyDescent="0.25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-5371763.0709509971</v>
      </c>
      <c r="R662" s="25">
        <f t="array" aca="1" ref="R662" ca="1">INDEX('Lorri 401b'!L:L,MATCH('Retirement Calculator'!A662,'Lorri 401b'!N:N,0),0)</f>
        <v>-8562508.7741129957</v>
      </c>
      <c r="S662" s="25">
        <f t="shared" ca="1" si="527"/>
        <v>-13934271.845063992</v>
      </c>
    </row>
    <row r="663" spans="1:19" ht="15.75" customHeight="1" x14ac:dyDescent="0.25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-5402576.0286003212</v>
      </c>
      <c r="R663" s="25">
        <f t="array" aca="1" ref="R663" ca="1">INDEX('Lorri 401b'!L:L,MATCH('Retirement Calculator'!A663,'Lorri 401b'!N:N,0),0)</f>
        <v>-8619931.427951023</v>
      </c>
      <c r="S663" s="25">
        <f t="shared" ca="1" si="527"/>
        <v>-14022507.456551343</v>
      </c>
    </row>
    <row r="664" spans="1:19" ht="15.75" customHeight="1" x14ac:dyDescent="0.25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-5433517.373573184</v>
      </c>
      <c r="R664" s="25">
        <f t="array" aca="1" ref="R664" ca="1">INDEX('Lorri 401b'!L:L,MATCH('Retirement Calculator'!A664,'Lorri 401b'!N:N,0),0)</f>
        <v>-8677593.3428467084</v>
      </c>
      <c r="S664" s="25">
        <f t="shared" ca="1" si="527"/>
        <v>-14111110.716419892</v>
      </c>
    </row>
    <row r="665" spans="1:19" ht="15.75" customHeight="1" x14ac:dyDescent="0.25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-5464587.6408167668</v>
      </c>
      <c r="R665" s="25">
        <f t="array" aca="1" ref="R665" ca="1">INDEX('Lorri 401b'!L:L,MATCH('Retirement Calculator'!A665,'Lorri 401b'!N:N,0),0)</f>
        <v>-8735495.5157211255</v>
      </c>
      <c r="S665" s="25">
        <f t="shared" ca="1" si="527"/>
        <v>-14200083.156537892</v>
      </c>
    </row>
    <row r="666" spans="1:19" ht="15.75" customHeight="1" x14ac:dyDescent="0.25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-5495787.3675071979</v>
      </c>
      <c r="R666" s="25">
        <f t="array" aca="1" ref="R666" ca="1">INDEX('Lorri 401b'!L:L,MATCH('Retirement Calculator'!A666,'Lorri 401b'!N:N,0),0)</f>
        <v>-8793638.9476491865</v>
      </c>
      <c r="S666" s="25">
        <f t="shared" ca="1" si="527"/>
        <v>-14289426.315156385</v>
      </c>
    </row>
    <row r="667" spans="1:19" ht="15.75" customHeight="1" x14ac:dyDescent="0.25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-5527117.0930588394</v>
      </c>
      <c r="R667" s="25">
        <f t="array" aca="1" ref="R667" ca="1">INDEX('Lorri 401b'!L:L,MATCH('Retirement Calculator'!A667,'Lorri 401b'!N:N,0),0)</f>
        <v>-8852024.6438769475</v>
      </c>
      <c r="S667" s="25">
        <f t="shared" ca="1" si="527"/>
        <v>-14379141.736935787</v>
      </c>
    </row>
    <row r="668" spans="1:19" ht="15.75" customHeight="1" x14ac:dyDescent="0.25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-5558577.3591336124</v>
      </c>
      <c r="R668" s="25">
        <f t="array" aca="1" ref="R668" ca="1">INDEX('Lorri 401b'!L:L,MATCH('Retirement Calculator'!A668,'Lorri 401b'!N:N,0),0)</f>
        <v>-8910653.6138389912</v>
      </c>
      <c r="S668" s="25">
        <f t="shared" ca="1" si="527"/>
        <v>-14469230.972972604</v>
      </c>
    </row>
    <row r="669" spans="1:19" ht="15.75" customHeight="1" x14ac:dyDescent="0.25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-5590168.7096503638</v>
      </c>
      <c r="R669" s="25">
        <f t="array" aca="1" ref="R669" ca="1">INDEX('Lorri 401b'!L:L,MATCH('Retirement Calculator'!A669,'Lorri 401b'!N:N,0),0)</f>
        <v>-8969526.8711758777</v>
      </c>
      <c r="S669" s="25">
        <f t="shared" ca="1" si="527"/>
        <v>-14559695.580826242</v>
      </c>
    </row>
    <row r="670" spans="1:19" ht="15.75" customHeight="1" x14ac:dyDescent="0.25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-5621891.6907942686</v>
      </c>
      <c r="R670" s="25">
        <f t="array" aca="1" ref="R670" ca="1">INDEX('Lorri 401b'!L:L,MATCH('Retirement Calculator'!A670,'Lorri 401b'!N:N,0),0)</f>
        <v>-9028645.4337516669</v>
      </c>
      <c r="S670" s="25">
        <f t="shared" ca="1" si="527"/>
        <v>-14650537.124545936</v>
      </c>
    </row>
    <row r="671" spans="1:19" ht="15.75" customHeight="1" x14ac:dyDescent="0.25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-5653746.8510262724</v>
      </c>
      <c r="R671" s="25">
        <f t="array" aca="1" ref="R671" ca="1">INDEX('Lorri 401b'!L:L,MATCH('Retirement Calculator'!A671,'Lorri 401b'!N:N,0),0)</f>
        <v>-9088010.3236715216</v>
      </c>
      <c r="S671" s="25">
        <f t="shared" ca="1" si="527"/>
        <v>-14741757.174697794</v>
      </c>
    </row>
    <row r="672" spans="1:19" ht="15.75" customHeight="1" x14ac:dyDescent="0.25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-5685734.7410925766</v>
      </c>
      <c r="R672" s="25">
        <f t="array" aca="1" ref="R672" ca="1">INDEX('Lorri 401b'!L:L,MATCH('Retirement Calculator'!A672,'Lorri 401b'!N:N,0),0)</f>
        <v>-9147622.5672993772</v>
      </c>
      <c r="S672" s="25">
        <f t="shared" ca="1" si="527"/>
        <v>-14833357.308391955</v>
      </c>
    </row>
    <row r="673" spans="1:19" ht="15.75" customHeight="1" x14ac:dyDescent="0.25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-5717855.9140341571</v>
      </c>
      <c r="R673" s="25">
        <f t="array" aca="1" ref="R673" ca="1">INDEX('Lorri 401b'!L:L,MATCH('Retirement Calculator'!A673,'Lorri 401b'!N:N,0),0)</f>
        <v>-9207483.1952756811</v>
      </c>
      <c r="S673" s="25">
        <f t="shared" ca="1" si="527"/>
        <v>-14925339.109309837</v>
      </c>
    </row>
    <row r="674" spans="1:19" ht="15.75" customHeight="1" x14ac:dyDescent="0.25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-5750110.9251963273</v>
      </c>
      <c r="R674" s="25">
        <f t="array" aca="1" ref="R674" ca="1">INDEX('Lorri 401b'!L:L,MATCH('Retirement Calculator'!A674,'Lorri 401b'!N:N,0),0)</f>
        <v>-9267593.2425352205</v>
      </c>
      <c r="S674" s="25">
        <f t="shared" ca="1" si="527"/>
        <v>-15017704.167731548</v>
      </c>
    </row>
    <row r="675" spans="1:19" ht="15.75" customHeight="1" x14ac:dyDescent="0.25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-5782500.3322383398</v>
      </c>
      <c r="R675" s="25">
        <f t="array" aca="1" ref="R675" ca="1">INDEX('Lorri 401b'!L:L,MATCH('Retirement Calculator'!A675,'Lorri 401b'!N:N,0),0)</f>
        <v>-9327953.748325007</v>
      </c>
      <c r="S675" s="25">
        <f t="shared" ca="1" si="527"/>
        <v>-15110454.080563348</v>
      </c>
    </row>
    <row r="676" spans="1:19" ht="15.75" customHeight="1" x14ac:dyDescent="0.25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-5815024.6951430272</v>
      </c>
      <c r="R676" s="25">
        <f t="array" aca="1" ref="R676" ca="1">INDEX('Lorri 401b'!L:L,MATCH('Retirement Calculator'!A676,'Lorri 401b'!N:N,0),0)</f>
        <v>-9388565.7562222518</v>
      </c>
      <c r="S676" s="25">
        <f t="shared" ca="1" si="527"/>
        <v>-15203590.451365279</v>
      </c>
    </row>
    <row r="677" spans="1:19" ht="15.75" customHeight="1" x14ac:dyDescent="0.25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-5847684.576226485</v>
      </c>
      <c r="R677" s="25">
        <f t="array" aca="1" ref="R677" ca="1">INDEX('Lorri 401b'!L:L,MATCH('Retirement Calculator'!A677,'Lorri 401b'!N:N,0),0)</f>
        <v>-9449430.3141524009</v>
      </c>
      <c r="S677" s="25">
        <f t="shared" ca="1" si="527"/>
        <v>-15297114.890378885</v>
      </c>
    </row>
    <row r="678" spans="1:19" ht="15.75" customHeight="1" x14ac:dyDescent="0.25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-5880480.5401477898</v>
      </c>
      <c r="R678" s="25">
        <f t="array" aca="1" ref="R678" ca="1">INDEX('Lorri 401b'!L:L,MATCH('Retirement Calculator'!A678,'Lorri 401b'!N:N,0),0)</f>
        <v>-9510548.4744072594</v>
      </c>
      <c r="S678" s="25">
        <f t="shared" ca="1" si="527"/>
        <v>-15391029.014555048</v>
      </c>
    </row>
    <row r="679" spans="1:19" ht="15.75" customHeight="1" x14ac:dyDescent="0.25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-5913413.1539187664</v>
      </c>
      <c r="R679" s="25">
        <f t="array" aca="1" ref="R679" ca="1">INDEX('Lorri 401b'!L:L,MATCH('Retirement Calculator'!A679,'Lorri 401b'!N:N,0),0)</f>
        <v>-9571921.2936631795</v>
      </c>
      <c r="S679" s="25">
        <f t="shared" ca="1" si="527"/>
        <v>-15485334.447581947</v>
      </c>
    </row>
    <row r="680" spans="1:19" ht="15.75" customHeight="1" x14ac:dyDescent="0.25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-5946482.9869137891</v>
      </c>
      <c r="R680" s="25">
        <f t="array" aca="1" ref="R680" ca="1">INDEX('Lorri 401b'!L:L,MATCH('Retirement Calculator'!A680,'Lorri 401b'!N:N,0),0)</f>
        <v>-9633549.8329993337</v>
      </c>
      <c r="S680" s="25">
        <f t="shared" ca="1" si="527"/>
        <v>-15580032.819913123</v>
      </c>
    </row>
    <row r="681" spans="1:19" ht="15.75" customHeight="1" x14ac:dyDescent="0.25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-5979690.6108796243</v>
      </c>
      <c r="R681" s="25">
        <f t="array" aca="1" ref="R681" ca="1">INDEX('Lorri 401b'!L:L,MATCH('Retirement Calculator'!A681,'Lorri 401b'!N:N,0),0)</f>
        <v>-9695435.1579160541</v>
      </c>
      <c r="S681" s="25">
        <f t="shared" ca="1" si="527"/>
        <v>-15675125.768795678</v>
      </c>
    </row>
    <row r="682" spans="1:19" ht="15.75" customHeight="1" x14ac:dyDescent="0.25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-6013036.599945317</v>
      </c>
      <c r="R682" s="25">
        <f t="array" aca="1" ref="R682" ca="1">INDEX('Lorri 401b'!L:L,MATCH('Retirement Calculator'!A682,'Lorri 401b'!N:N,0),0)</f>
        <v>-9757578.3383532614</v>
      </c>
      <c r="S682" s="25">
        <f t="shared" ca="1" si="527"/>
        <v>-15770614.938298579</v>
      </c>
    </row>
    <row r="683" spans="1:19" ht="15.75" customHeight="1" x14ac:dyDescent="0.25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-6046521.5306321168</v>
      </c>
      <c r="R683" s="25">
        <f t="array" aca="1" ref="R683" ca="1">INDEX('Lorri 401b'!L:L,MATCH('Retirement Calculator'!A683,'Lorri 401b'!N:N,0),0)</f>
        <v>-9819980.4487089571</v>
      </c>
      <c r="S683" s="25">
        <f t="shared" ca="1" si="527"/>
        <v>-15866501.979341075</v>
      </c>
    </row>
    <row r="684" spans="1:19" ht="15.75" customHeight="1" x14ac:dyDescent="0.25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-6080145.9818634456</v>
      </c>
      <c r="R684" s="25">
        <f t="array" aca="1" ref="R684" ca="1">INDEX('Lorri 401b'!L:L,MATCH('Retirement Calculator'!A684,'Lorri 401b'!N:N,0),0)</f>
        <v>-9882642.5678578019</v>
      </c>
      <c r="S684" s="25">
        <f t="shared" ca="1" si="527"/>
        <v>-15962788.549721248</v>
      </c>
    </row>
    <row r="685" spans="1:19" ht="15.75" customHeight="1" x14ac:dyDescent="0.25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-6113910.5349749047</v>
      </c>
      <c r="R685" s="25">
        <f t="array" aca="1" ref="R685" ca="1">INDEX('Lorri 401b'!L:L,MATCH('Retirement Calculator'!A685,'Lorri 401b'!N:N,0),0)</f>
        <v>-9945565.7791697662</v>
      </c>
      <c r="S685" s="25">
        <f t="shared" ca="1" si="527"/>
        <v>-16059476.314144671</v>
      </c>
    </row>
    <row r="686" spans="1:19" ht="15.75" customHeight="1" x14ac:dyDescent="0.25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-6147815.7737243278</v>
      </c>
      <c r="R686" s="25">
        <f t="array" aca="1" ref="R686" ca="1">INDEX('Lorri 401b'!L:L,MATCH('Retirement Calculator'!A686,'Lorri 401b'!N:N,0),0)</f>
        <v>-10008751.170528864</v>
      </c>
      <c r="S686" s="25">
        <f t="shared" ca="1" si="527"/>
        <v>-16156566.944253191</v>
      </c>
    </row>
    <row r="687" spans="1:19" ht="15.75" customHeight="1" x14ac:dyDescent="0.25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-6181862.2843018742</v>
      </c>
      <c r="R687" s="25">
        <f t="array" aca="1" ref="R687" ca="1">INDEX('Lorri 401b'!L:L,MATCH('Retirement Calculator'!A687,'Lorri 401b'!N:N,0),0)</f>
        <v>-10072199.834351959</v>
      </c>
      <c r="S687" s="25">
        <f t="shared" ca="1" si="527"/>
        <v>-16254062.118653834</v>
      </c>
    </row>
    <row r="688" spans="1:19" ht="15.75" customHeight="1" x14ac:dyDescent="0.25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-6216050.6553401602</v>
      </c>
      <c r="R688" s="25">
        <f t="array" aca="1" ref="R688" ca="1">INDEX('Lorri 401b'!L:L,MATCH('Retirement Calculator'!A688,'Lorri 401b'!N:N,0),0)</f>
        <v>-10135912.867607649</v>
      </c>
      <c r="S688" s="25">
        <f t="shared" ca="1" si="527"/>
        <v>-16351963.522947811</v>
      </c>
    </row>
    <row r="689" spans="1:19" ht="15.75" customHeight="1" x14ac:dyDescent="0.25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-6250381.4779244391</v>
      </c>
      <c r="R689" s="25">
        <f t="array" aca="1" ref="R689" ca="1">INDEX('Lorri 401b'!L:L,MATCH('Retirement Calculator'!A689,'Lorri 401b'!N:N,0),0)</f>
        <v>-10199891.371835237</v>
      </c>
      <c r="S689" s="25">
        <f t="shared" ca="1" si="527"/>
        <v>-16450272.849759676</v>
      </c>
    </row>
    <row r="690" spans="1:19" ht="15.75" customHeight="1" x14ac:dyDescent="0.25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-6284855.3456028188</v>
      </c>
      <c r="R690" s="25">
        <f t="array" aca="1" ref="R690" ca="1">INDEX('Lorri 401b'!L:L,MATCH('Retirement Calculator'!A690,'Lorri 401b'!N:N,0),0)</f>
        <v>-10264136.453163775</v>
      </c>
      <c r="S690" s="25">
        <f t="shared" ca="1" si="527"/>
        <v>-16548991.798766594</v>
      </c>
    </row>
    <row r="691" spans="1:19" ht="15.75" customHeight="1" x14ac:dyDescent="0.25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-6319472.8543965248</v>
      </c>
      <c r="R691" s="25">
        <f t="array" aca="1" ref="R691" ca="1">INDEX('Lorri 401b'!L:L,MATCH('Retirement Calculator'!A691,'Lorri 401b'!N:N,0),0)</f>
        <v>-10328649.222331181</v>
      </c>
      <c r="S691" s="25">
        <f t="shared" ca="1" si="527"/>
        <v>-16648122.076727707</v>
      </c>
    </row>
    <row r="692" spans="1:19" ht="15.75" customHeight="1" x14ac:dyDescent="0.25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-6354234.602810205</v>
      </c>
      <c r="R692" s="25">
        <f t="array" aca="1" ref="R692" ca="1">INDEX('Lorri 401b'!L:L,MATCH('Retirement Calculator'!A692,'Lorri 401b'!N:N,0),0)</f>
        <v>-10393430.794703452</v>
      </c>
      <c r="S692" s="25">
        <f t="shared" ca="1" si="527"/>
        <v>-16747665.397513658</v>
      </c>
    </row>
    <row r="693" spans="1:19" ht="15.75" customHeight="1" x14ac:dyDescent="0.25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-6389141.1918422757</v>
      </c>
      <c r="R693" s="25">
        <f t="array" aca="1" ref="R693" ca="1">INDEX('Lorri 401b'!L:L,MATCH('Retirement Calculator'!A693,'Lorri 401b'!N:N,0),0)</f>
        <v>-10458482.290293939</v>
      </c>
      <c r="S693" s="25">
        <f t="shared" ca="1" si="527"/>
        <v>-16847623.482136216</v>
      </c>
    </row>
    <row r="694" spans="1:19" ht="15.75" customHeight="1" x14ac:dyDescent="0.25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-6424193.2249953132</v>
      </c>
      <c r="R694" s="25">
        <f t="array" aca="1" ref="R694" ca="1">INDEX('Lorri 401b'!L:L,MATCH('Retirement Calculator'!A694,'Lorri 401b'!N:N,0),0)</f>
        <v>-10523804.833782721</v>
      </c>
      <c r="S694" s="25">
        <f t="shared" ca="1" si="527"/>
        <v>-16947998.058778033</v>
      </c>
    </row>
    <row r="695" spans="1:19" ht="15.75" customHeight="1" x14ac:dyDescent="0.25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-6459391.3082864881</v>
      </c>
      <c r="R695" s="25">
        <f t="array" aca="1" ref="R695" ca="1">INDEX('Lorri 401b'!L:L,MATCH('Retirement Calculator'!A695,'Lorri 401b'!N:N,0),0)</f>
        <v>-10589399.554536039</v>
      </c>
      <c r="S695" s="25">
        <f t="shared" ca="1" si="527"/>
        <v>-17048790.862822525</v>
      </c>
    </row>
    <row r="696" spans="1:19" ht="15.75" customHeight="1" x14ac:dyDescent="0.25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-6494736.0502580432</v>
      </c>
      <c r="R696" s="25">
        <f t="array" aca="1" ref="R696" ca="1">INDEX('Lorri 401b'!L:L,MATCH('Retirement Calculator'!A696,'Lorri 401b'!N:N,0),0)</f>
        <v>-10655267.586625829</v>
      </c>
      <c r="S696" s="25">
        <f t="shared" ca="1" si="527"/>
        <v>-17150003.636883873</v>
      </c>
    </row>
    <row r="697" spans="1:19" ht="15.75" customHeight="1" x14ac:dyDescent="0.25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-6530228.0619878126</v>
      </c>
      <c r="R697" s="25">
        <f t="array" aca="1" ref="R697" ca="1">INDEX('Lorri 401b'!L:L,MATCH('Retirement Calculator'!A697,'Lorri 401b'!N:N,0),0)</f>
        <v>-10721410.068849327</v>
      </c>
      <c r="S697" s="25">
        <f t="shared" ca="1" si="527"/>
        <v>-17251638.130837139</v>
      </c>
    </row>
    <row r="698" spans="1:19" ht="15.75" customHeight="1" x14ac:dyDescent="0.25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-6565867.9570997898</v>
      </c>
      <c r="R698" s="25">
        <f t="array" aca="1" ref="R698" ca="1">INDEX('Lorri 401b'!L:L,MATCH('Retirement Calculator'!A698,'Lorri 401b'!N:N,0),0)</f>
        <v>-10787828.144748757</v>
      </c>
      <c r="S698" s="25">
        <f t="shared" ca="1" si="527"/>
        <v>-17353696.101848546</v>
      </c>
    </row>
    <row r="699" spans="1:19" ht="15.75" customHeight="1" x14ac:dyDescent="0.25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-6601656.3517747335</v>
      </c>
      <c r="R699" s="25">
        <f t="array" aca="1" ref="R699" ca="1">INDEX('Lorri 401b'!L:L,MATCH('Retirement Calculator'!A699,'Lorri 401b'!N:N,0),0)</f>
        <v>-10854522.962631101</v>
      </c>
      <c r="S699" s="25">
        <f t="shared" ca="1" si="527"/>
        <v>-17456179.314405836</v>
      </c>
    </row>
    <row r="700" spans="1:19" ht="15.75" customHeight="1" x14ac:dyDescent="0.25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-6637593.8647608226</v>
      </c>
      <c r="R700" s="25">
        <f t="array" aca="1" ref="R700" ca="1">INDEX('Lorri 401b'!L:L,MATCH('Retirement Calculator'!A700,'Lorri 401b'!N:N,0),0)</f>
        <v>-10921495.675587954</v>
      </c>
      <c r="S700" s="25">
        <f t="shared" ca="1" si="527"/>
        <v>-17559089.540348776</v>
      </c>
    </row>
    <row r="701" spans="1:19" ht="15.75" customHeight="1" x14ac:dyDescent="0.25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-6673681.1173843537</v>
      </c>
      <c r="R701" s="25">
        <f t="array" aca="1" ref="R701" ca="1">INDEX('Lorri 401b'!L:L,MATCH('Retirement Calculator'!A701,'Lorri 401b'!N:N,0),0)</f>
        <v>-10988747.441515461</v>
      </c>
      <c r="S701" s="25">
        <f t="shared" ca="1" si="527"/>
        <v>-17662428.558899812</v>
      </c>
    </row>
    <row r="702" spans="1:19" ht="15.75" customHeight="1" x14ac:dyDescent="0.25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-6709918.733560483</v>
      </c>
      <c r="R702" s="25">
        <f t="array" aca="1" ref="R702" ca="1">INDEX('Lorri 401b'!L:L,MATCH('Retirement Calculator'!A702,'Lorri 401b'!N:N,0),0)</f>
        <v>-11056279.423134333</v>
      </c>
      <c r="S702" s="25">
        <f t="shared" ca="1" si="527"/>
        <v>-17766198.156694815</v>
      </c>
    </row>
    <row r="703" spans="1:19" ht="15.75" customHeight="1" x14ac:dyDescent="0.25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-6746307.3398040133</v>
      </c>
      <c r="R703" s="25">
        <f t="array" aca="1" ref="R703" ca="1">INDEX('Lorri 401b'!L:L,MATCH('Retirement Calculator'!A703,'Lorri 401b'!N:N,0),0)</f>
        <v>-11124092.788009949</v>
      </c>
      <c r="S703" s="25">
        <f t="shared" ca="1" si="527"/>
        <v>-17870400.127813961</v>
      </c>
    </row>
    <row r="704" spans="1:19" ht="15.75" customHeight="1" x14ac:dyDescent="0.25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-6782847.5652402248</v>
      </c>
      <c r="R704" s="25">
        <f t="array" aca="1" ref="R704" ca="1">INDEX('Lorri 401b'!L:L,MATCH('Retirement Calculator'!A704,'Lorri 401b'!N:N,0),0)</f>
        <v>-11192188.708572548</v>
      </c>
      <c r="S704" s="25">
        <f t="shared" ca="1" si="527"/>
        <v>-17975036.273812771</v>
      </c>
    </row>
    <row r="705" spans="1:19" ht="15.75" customHeight="1" x14ac:dyDescent="0.25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-6819540.0416157534</v>
      </c>
      <c r="R705" s="25">
        <f t="array" aca="1" ref="R705" ca="1">INDEX('Lorri 401b'!L:L,MATCH('Retirement Calculator'!A705,'Lorri 401b'!N:N,0),0)</f>
        <v>-11260568.362137491</v>
      </c>
      <c r="S705" s="25">
        <f t="shared" ca="1" si="527"/>
        <v>-18080108.403753243</v>
      </c>
    </row>
    <row r="706" spans="1:19" ht="15.75" customHeight="1" x14ac:dyDescent="0.25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-6856385.4033095138</v>
      </c>
      <c r="R706" s="25">
        <f t="array" aca="1" ref="R706" ca="1">INDEX('Lorri 401b'!L:L,MATCH('Retirement Calculator'!A706,'Lorri 401b'!N:N,0),0)</f>
        <v>-11329232.930925621</v>
      </c>
      <c r="S706" s="25">
        <f t="shared" ca="1" si="527"/>
        <v>-18185618.334235135</v>
      </c>
    </row>
    <row r="707" spans="1:19" ht="15.75" customHeight="1" x14ac:dyDescent="0.25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-6893384.287343665</v>
      </c>
      <c r="R707" s="25">
        <f t="array" aca="1" ref="R707" ca="1">INDEX('Lorri 401b'!L:L,MATCH('Retirement Calculator'!A707,'Lorri 401b'!N:N,0),0)</f>
        <v>-11398183.602083702</v>
      </c>
      <c r="S707" s="25">
        <f t="shared" ca="1" si="527"/>
        <v>-18291567.889427368</v>
      </c>
    </row>
    <row r="708" spans="1:19" ht="15.75" customHeight="1" x14ac:dyDescent="0.25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-6930537.3333946252</v>
      </c>
      <c r="R708" s="25">
        <f t="array" aca="1" ref="R708" ca="1">INDEX('Lorri 401b'!L:L,MATCH('Retirement Calculator'!A708,'Lorri 401b'!N:N,0),0)</f>
        <v>-11467421.56770494</v>
      </c>
      <c r="S708" s="25">
        <f t="shared" ca="1" si="527"/>
        <v>-18397958.901099566</v>
      </c>
    </row>
    <row r="709" spans="1:19" ht="15.75" customHeight="1" x14ac:dyDescent="0.25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-6967845.1838041311</v>
      </c>
      <c r="R709" s="25">
        <f t="array" aca="1" ref="R709" ca="1">INDEX('Lorri 401b'!L:L,MATCH('Retirement Calculator'!A709,'Lorri 401b'!N:N,0),0)</f>
        <v>-11536948.024849601</v>
      </c>
      <c r="S709" s="25">
        <f t="shared" ca="1" si="527"/>
        <v>-18504793.208653733</v>
      </c>
    </row>
    <row r="710" spans="1:19" ht="15.75" customHeight="1" x14ac:dyDescent="0.25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-7005308.483590343</v>
      </c>
      <c r="R710" s="25">
        <f t="array" aca="1" ref="R710" ca="1">INDEX('Lorri 401b'!L:L,MATCH('Retirement Calculator'!A710,'Lorri 401b'!N:N,0),0)</f>
        <v>-11606764.175565697</v>
      </c>
      <c r="S710" s="25">
        <f t="shared" ca="1" si="527"/>
        <v>-18612072.659156039</v>
      </c>
    </row>
    <row r="711" spans="1:19" ht="15.75" customHeight="1" x14ac:dyDescent="0.25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-7042927.8804589976</v>
      </c>
      <c r="R711" s="25">
        <f t="array" aca="1" ref="R711" ca="1">INDEX('Lorri 401b'!L:L,MATCH('Retirement Calculator'!A711,'Lorri 401b'!N:N,0),0)</f>
        <v>-11676871.226909777</v>
      </c>
      <c r="S711" s="25">
        <f t="shared" ca="1" si="527"/>
        <v>-18719799.107368775</v>
      </c>
    </row>
    <row r="712" spans="1:19" ht="15.75" customHeight="1" x14ac:dyDescent="0.25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-7080704.0248146048</v>
      </c>
      <c r="R712" s="25">
        <f t="array" aca="1" ref="R712" ca="1">INDEX('Lorri 401b'!L:L,MATCH('Retirement Calculator'!A712,'Lorri 401b'!N:N,0),0)</f>
        <v>-11747270.390967792</v>
      </c>
      <c r="S712" s="25">
        <f t="shared" ca="1" si="527"/>
        <v>-18827974.415782396</v>
      </c>
    </row>
    <row r="713" spans="1:19" ht="15.75" customHeight="1" x14ac:dyDescent="0.25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-7118637.569771694</v>
      </c>
      <c r="R713" s="25">
        <f t="array" aca="1" ref="R713" ca="1">INDEX('Lorri 401b'!L:L,MATCH('Retirement Calculator'!A713,'Lorri 401b'!N:N,0),0)</f>
        <v>-11817962.884876048</v>
      </c>
      <c r="S713" s="25">
        <f t="shared" ca="1" si="527"/>
        <v>-18936600.454647742</v>
      </c>
    </row>
    <row r="714" spans="1:19" ht="15.75" customHeight="1" x14ac:dyDescent="0.25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-7156729.1711661043</v>
      </c>
      <c r="R714" s="25">
        <f t="array" aca="1" ref="R714" ca="1">INDEX('Lorri 401b'!L:L,MATCH('Retirement Calculator'!A714,'Lorri 401b'!N:N,0),0)</f>
        <v>-11888949.930842254</v>
      </c>
      <c r="S714" s="25">
        <f t="shared" ca="1" si="527"/>
        <v>-19045679.102008358</v>
      </c>
    </row>
    <row r="715" spans="1:19" ht="15.75" customHeight="1" x14ac:dyDescent="0.25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-7194979.487566324</v>
      </c>
      <c r="R715" s="25">
        <f t="array" aca="1" ref="R715" ca="1">INDEX('Lorri 401b'!L:L,MATCH('Retirement Calculator'!A715,'Lorri 401b'!N:N,0),0)</f>
        <v>-11960232.756166654</v>
      </c>
      <c r="S715" s="25">
        <f t="shared" ca="1" si="527"/>
        <v>-19155212.243732978</v>
      </c>
    </row>
    <row r="716" spans="1:19" ht="15.75" customHeight="1" x14ac:dyDescent="0.25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-7233389.1802848782</v>
      </c>
      <c r="R716" s="25">
        <f t="array" aca="1" ref="R716" ca="1">INDEX('Lorri 401b'!L:L,MATCH('Retirement Calculator'!A716,'Lorri 401b'!N:N,0),0)</f>
        <v>-12031812.593263239</v>
      </c>
      <c r="S716" s="25">
        <f t="shared" ca="1" si="527"/>
        <v>-19265201.773548119</v>
      </c>
    </row>
    <row r="717" spans="1:19" ht="15.75" customHeight="1" x14ac:dyDescent="0.25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-7271958.9133897601</v>
      </c>
      <c r="R717" s="25">
        <f t="array" aca="1" ref="R717" ca="1">INDEX('Lorri 401b'!L:L,MATCH('Retirement Calculator'!A717,'Lorri 401b'!N:N,0),0)</f>
        <v>-12103690.679681059</v>
      </c>
      <c r="S717" s="25">
        <f t="shared" ca="1" si="527"/>
        <v>-19375649.59307082</v>
      </c>
    </row>
    <row r="718" spans="1:19" ht="15.75" customHeight="1" x14ac:dyDescent="0.25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-7310689.3537159124</v>
      </c>
      <c r="R718" s="25">
        <f t="array" aca="1" ref="R718" ca="1">INDEX('Lorri 401b'!L:L,MATCH('Retirement Calculator'!A718,'Lorri 401b'!N:N,0),0)</f>
        <v>-12175868.25812562</v>
      </c>
      <c r="S718" s="25">
        <f t="shared" ca="1" si="527"/>
        <v>-19486557.611841533</v>
      </c>
    </row>
    <row r="719" spans="1:19" ht="15.75" customHeight="1" x14ac:dyDescent="0.25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-7349581.1708767563</v>
      </c>
      <c r="R719" s="25">
        <f t="array" aca="1" ref="R719" ca="1">INDEX('Lorri 401b'!L:L,MATCH('Retirement Calculator'!A719,'Lorri 401b'!N:N,0),0)</f>
        <v>-12248346.576480366</v>
      </c>
      <c r="S719" s="25">
        <f t="shared" ca="1" si="527"/>
        <v>-19597927.747357123</v>
      </c>
    </row>
    <row r="720" spans="1:19" ht="15.75" customHeight="1" x14ac:dyDescent="0.25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-7388635.0372757707</v>
      </c>
      <c r="R720" s="25">
        <f t="array" aca="1" ref="R720" ca="1">INDEX('Lorri 401b'!L:L,MATCH('Retirement Calculator'!A720,'Lorri 401b'!N:N,0),0)</f>
        <v>-12321126.887828259</v>
      </c>
      <c r="S720" s="25">
        <f t="shared" ca="1" si="527"/>
        <v>-19709761.925104029</v>
      </c>
    </row>
    <row r="721" spans="1:19" ht="15.75" customHeight="1" x14ac:dyDescent="0.25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-7427851.6281181145</v>
      </c>
      <c r="R721" s="25">
        <f t="array" aca="1" ref="R721" ca="1">INDEX('Lorri 401b'!L:L,MATCH('Retirement Calculator'!A721,'Lorri 401b'!N:N,0),0)</f>
        <v>-12394210.450473433</v>
      </c>
      <c r="S721" s="25">
        <f t="shared" ca="1" si="527"/>
        <v>-19822062.078591548</v>
      </c>
    </row>
    <row r="722" spans="1:19" ht="15.75" customHeight="1" x14ac:dyDescent="0.25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-7467231.621422301</v>
      </c>
      <c r="R722" s="25">
        <f t="array" aca="1" ref="R722" ca="1">INDEX('Lorri 401b'!L:L,MATCH('Retirement Calculator'!A722,'Lorri 401b'!N:N,0),0)</f>
        <v>-12467598.527962962</v>
      </c>
      <c r="S722" s="25">
        <f t="shared" ca="1" si="527"/>
        <v>-19934830.149385262</v>
      </c>
    </row>
    <row r="723" spans="1:19" ht="15.75" customHeight="1" x14ac:dyDescent="0.25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-7506775.6980319219</v>
      </c>
      <c r="R723" s="25">
        <f t="array" aca="1" ref="R723" ca="1">INDEX('Lorri 401b'!L:L,MATCH('Retirement Calculator'!A723,'Lorri 401b'!N:N,0),0)</f>
        <v>-12541292.389108699</v>
      </c>
      <c r="S723" s="25">
        <f t="shared" ca="1" si="527"/>
        <v>-20048068.08714062</v>
      </c>
    </row>
    <row r="724" spans="1:19" ht="15.75" customHeight="1" x14ac:dyDescent="0.25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-7546484.5416274164</v>
      </c>
      <c r="R724" s="25">
        <f t="array" aca="1" ref="R724" ca="1">INDEX('Lorri 401b'!L:L,MATCH('Retirement Calculator'!A724,'Lorri 401b'!N:N,0),0)</f>
        <v>-12615293.308009209</v>
      </c>
      <c r="S724" s="25">
        <f t="shared" ca="1" si="527"/>
        <v>-20161777.849636625</v>
      </c>
    </row>
    <row r="725" spans="1:19" ht="15.75" customHeight="1" x14ac:dyDescent="0.25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-7586358.838737892</v>
      </c>
      <c r="R725" s="25">
        <f t="array" aca="1" ref="R725" ca="1">INDEX('Lorri 401b'!L:L,MATCH('Retirement Calculator'!A725,'Lorri 401b'!N:N,0),0)</f>
        <v>-12689602.564071804</v>
      </c>
      <c r="S725" s="25">
        <f t="shared" ca="1" si="527"/>
        <v>-20275961.402809694</v>
      </c>
    </row>
    <row r="726" spans="1:19" ht="15.75" customHeight="1" x14ac:dyDescent="0.25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-7626399.2787529947</v>
      </c>
      <c r="R726" s="25">
        <f t="array" aca="1" ref="R726" ca="1">INDEX('Lorri 401b'!L:L,MATCH('Retirement Calculator'!A726,'Lorri 401b'!N:N,0),0)</f>
        <v>-12764221.44203466</v>
      </c>
      <c r="S726" s="25">
        <f t="shared" ca="1" si="527"/>
        <v>-20390620.720787656</v>
      </c>
    </row>
    <row r="727" spans="1:19" ht="15.75" customHeight="1" x14ac:dyDescent="0.25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-7666606.5539348265</v>
      </c>
      <c r="R727" s="25">
        <f t="array" aca="1" ref="R727" ca="1">INDEX('Lorri 401b'!L:L,MATCH('Retirement Calculator'!A727,'Lorri 401b'!N:N,0),0)</f>
        <v>-12839151.231989028</v>
      </c>
      <c r="S727" s="25">
        <f t="shared" ca="1" si="527"/>
        <v>-20505757.785923854</v>
      </c>
    </row>
    <row r="728" spans="1:19" ht="15.75" customHeight="1" x14ac:dyDescent="0.25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-7706981.3594299164</v>
      </c>
      <c r="R728" s="25">
        <f t="array" aca="1" ref="R728" ca="1">INDEX('Lorri 401b'!L:L,MATCH('Retirement Calculator'!A728,'Lorri 401b'!N:N,0),0)</f>
        <v>-12914393.229401538</v>
      </c>
      <c r="S728" s="25">
        <f t="shared" ca="1" si="527"/>
        <v>-20621374.588831455</v>
      </c>
    </row>
    <row r="729" spans="1:19" ht="15.75" customHeight="1" x14ac:dyDescent="0.25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-7747524.3932812354</v>
      </c>
      <c r="R729" s="25">
        <f t="array" aca="1" ref="R729" ca="1">INDEX('Lorri 401b'!L:L,MATCH('Retirement Calculator'!A729,'Lorri 401b'!N:N,0),0)</f>
        <v>-12989948.735136602</v>
      </c>
      <c r="S729" s="25">
        <f t="shared" ca="1" si="527"/>
        <v>-20737473.128417838</v>
      </c>
    </row>
    <row r="730" spans="1:19" ht="15.75" customHeight="1" x14ac:dyDescent="0.25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-7788236.3564402685</v>
      </c>
      <c r="R730" s="25">
        <f t="array" aca="1" ref="R730" ca="1">INDEX('Lorri 401b'!L:L,MATCH('Retirement Calculator'!A730,'Lorri 401b'!N:N,0),0)</f>
        <v>-13065819.055478895</v>
      </c>
      <c r="S730" s="25">
        <f t="shared" ca="1" si="527"/>
        <v>-20854055.411919162</v>
      </c>
    </row>
    <row r="731" spans="1:19" ht="15.75" customHeight="1" x14ac:dyDescent="0.25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-7829117.952779131</v>
      </c>
      <c r="R731" s="25">
        <f t="array" aca="1" ref="R731" ca="1">INDEX('Lorri 401b'!L:L,MATCH('Retirement Calculator'!A731,'Lorri 401b'!N:N,0),0)</f>
        <v>-13142005.502155947</v>
      </c>
      <c r="S731" s="25">
        <f t="shared" ca="1" si="527"/>
        <v>-20971123.454935078</v>
      </c>
    </row>
    <row r="732" spans="1:19" ht="15.75" customHeight="1" x14ac:dyDescent="0.25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-7870169.8891027384</v>
      </c>
      <c r="R732" s="25">
        <f t="array" aca="1" ref="R732" ca="1">INDEX('Lorri 401b'!L:L,MATCH('Retirement Calculator'!A732,'Lorri 401b'!N:N,0),0)</f>
        <v>-13218509.39236082</v>
      </c>
      <c r="S732" s="25">
        <f t="shared" ca="1" si="527"/>
        <v>-21088679.281463556</v>
      </c>
    </row>
    <row r="733" spans="1:19" ht="15.75" customHeight="1" x14ac:dyDescent="0.25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-7911392.8751610275</v>
      </c>
      <c r="R733" s="25">
        <f t="array" aca="1" ref="R733" ca="1">INDEX('Lorri 401b'!L:L,MATCH('Retirement Calculator'!A733,'Lorri 401b'!N:N,0),0)</f>
        <v>-13295332.048774879</v>
      </c>
      <c r="S733" s="25">
        <f t="shared" ca="1" si="527"/>
        <v>-21206724.923935905</v>
      </c>
    </row>
    <row r="734" spans="1:19" ht="15.75" customHeight="1" x14ac:dyDescent="0.25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-7952787.6236612266</v>
      </c>
      <c r="R734" s="25">
        <f t="array" aca="1" ref="R734" ca="1">INDEX('Lorri 401b'!L:L,MATCH('Retirement Calculator'!A734,'Lorri 401b'!N:N,0),0)</f>
        <v>-13372474.799590664</v>
      </c>
      <c r="S734" s="25">
        <f t="shared" ca="1" si="527"/>
        <v>-21325262.42325189</v>
      </c>
    </row>
    <row r="735" spans="1:19" ht="15.75" customHeight="1" x14ac:dyDescent="0.25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-7994354.8502801759</v>
      </c>
      <c r="R735" s="25">
        <f t="array" aca="1" ref="R735" ca="1">INDEX('Lorri 401b'!L:L,MATCH('Retirement Calculator'!A735,'Lorri 401b'!N:N,0),0)</f>
        <v>-13449938.978534849</v>
      </c>
      <c r="S735" s="25">
        <f t="shared" ca="1" si="527"/>
        <v>-21444293.828815024</v>
      </c>
    </row>
    <row r="736" spans="1:19" ht="15.75" customHeight="1" x14ac:dyDescent="0.25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-8036095.2736767046</v>
      </c>
      <c r="R736" s="25">
        <f t="array" aca="1" ref="R736" ca="1">INDEX('Lorri 401b'!L:L,MATCH('Retirement Calculator'!A736,'Lorri 401b'!N:N,0),0)</f>
        <v>-13527725.9248913</v>
      </c>
      <c r="S736" s="25">
        <f t="shared" ca="1" si="527"/>
        <v>-21563821.198568005</v>
      </c>
    </row>
    <row r="737" spans="1:19" ht="15.75" customHeight="1" x14ac:dyDescent="0.25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-8078009.6155040525</v>
      </c>
      <c r="R737" s="25">
        <f t="array" aca="1" ref="R737" ca="1">INDEX('Lorri 401b'!L:L,MATCH('Retirement Calculator'!A737,'Lorri 401b'!N:N,0),0)</f>
        <v>-13605836.983524237</v>
      </c>
      <c r="S737" s="25">
        <f t="shared" ca="1" si="527"/>
        <v>-21683846.599028289</v>
      </c>
    </row>
    <row r="738" spans="1:19" ht="15.75" customHeight="1" x14ac:dyDescent="0.25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-8120098.600422347</v>
      </c>
      <c r="R738" s="25">
        <f t="array" aca="1" ref="R738" ca="1">INDEX('Lorri 401b'!L:L,MATCH('Retirement Calculator'!A738,'Lorri 401b'!N:N,0),0)</f>
        <v>-13684273.504901478</v>
      </c>
      <c r="S738" s="25">
        <f t="shared" ca="1" si="527"/>
        <v>-21804372.105323825</v>
      </c>
    </row>
    <row r="739" spans="1:19" ht="15.75" customHeight="1" x14ac:dyDescent="0.25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-8162362.956111135</v>
      </c>
      <c r="R739" s="25">
        <f t="array" aca="1" ref="R739" ca="1">INDEX('Lorri 401b'!L:L,MATCH('Retirement Calculator'!A739,'Lorri 401b'!N:N,0),0)</f>
        <v>-13763036.845117791</v>
      </c>
      <c r="S739" s="25">
        <f t="shared" ca="1" si="527"/>
        <v>-21925399.801228926</v>
      </c>
    </row>
    <row r="740" spans="1:19" ht="15.75" customHeight="1" x14ac:dyDescent="0.25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-8204803.4132819595</v>
      </c>
      <c r="R740" s="25">
        <f t="array" aca="1" ref="R740" ca="1">INDEX('Lorri 401b'!L:L,MATCH('Retirement Calculator'!A740,'Lorri 401b'!N:N,0),0)</f>
        <v>-13842128.365918338</v>
      </c>
      <c r="S740" s="25">
        <f t="shared" ca="1" si="527"/>
        <v>-22046931.779200297</v>
      </c>
    </row>
    <row r="741" spans="1:19" ht="15.75" customHeight="1" x14ac:dyDescent="0.25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-8247420.7056909958</v>
      </c>
      <c r="R741" s="25">
        <f t="array" aca="1" ref="R741" ca="1">INDEX('Lorri 401b'!L:L,MATCH('Retirement Calculator'!A741,'Lorri 401b'!N:N,0),0)</f>
        <v>-13921549.434722221</v>
      </c>
      <c r="S741" s="25">
        <f t="shared" ca="1" si="527"/>
        <v>-22168970.140413217</v>
      </c>
    </row>
    <row r="742" spans="1:19" ht="15.75" customHeight="1" x14ac:dyDescent="0.25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-8290215.570151736</v>
      </c>
      <c r="R742" s="25">
        <f t="array" aca="1" ref="R742" ca="1">INDEX('Lorri 401b'!L:L,MATCH('Retirement Calculator'!A742,'Lorri 401b'!N:N,0),0)</f>
        <v>-14001301.424646121</v>
      </c>
      <c r="S742" s="25">
        <f t="shared" ca="1" si="527"/>
        <v>-22291516.994797856</v>
      </c>
    </row>
    <row r="743" spans="1:19" ht="15.75" customHeight="1" x14ac:dyDescent="0.25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-8333188.7465477297</v>
      </c>
      <c r="R743" s="25">
        <f t="array" aca="1" ref="R743" ca="1">INDEX('Lorri 401b'!L:L,MATCH('Retirement Calculator'!A743,'Lorri 401b'!N:N,0),0)</f>
        <v>-14081385.714528035</v>
      </c>
      <c r="S743" s="25">
        <f t="shared" ca="1" si="527"/>
        <v>-22414574.461075764</v>
      </c>
    </row>
    <row r="744" spans="1:19" ht="15.75" customHeight="1" x14ac:dyDescent="0.25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-8376340.9778453736</v>
      </c>
      <c r="R744" s="25">
        <f t="array" aca="1" ref="R744" ca="1">INDEX('Lorri 401b'!L:L,MATCH('Retirement Calculator'!A744,'Lorri 401b'!N:N,0),0)</f>
        <v>-14161803.688951125</v>
      </c>
      <c r="S744" s="25">
        <f t="shared" ca="1" si="527"/>
        <v>-22538144.666796498</v>
      </c>
    </row>
    <row r="745" spans="1:19" ht="15.75" customHeight="1" x14ac:dyDescent="0.25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-8419673.0101067573</v>
      </c>
      <c r="R745" s="25">
        <f t="array" aca="1" ref="R745" ca="1">INDEX('Lorri 401b'!L:L,MATCH('Retirement Calculator'!A745,'Lorri 401b'!N:N,0),0)</f>
        <v>-14242556.738267645</v>
      </c>
      <c r="S745" s="25">
        <f t="shared" ca="1" si="527"/>
        <v>-22662229.748374403</v>
      </c>
    </row>
    <row r="746" spans="1:19" ht="15.75" customHeight="1" x14ac:dyDescent="0.25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-8463185.5925025642</v>
      </c>
      <c r="R746" s="25">
        <f t="array" aca="1" ref="R746" ca="1">INDEX('Lorri 401b'!L:L,MATCH('Retirement Calculator'!A746,'Lorri 401b'!N:N,0),0)</f>
        <v>-14323646.258622983</v>
      </c>
      <c r="S746" s="25">
        <f t="shared" ca="1" si="527"/>
        <v>-22786831.851125546</v>
      </c>
    </row>
    <row r="747" spans="1:19" ht="15.75" customHeight="1" x14ac:dyDescent="0.25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-8506879.4773250204</v>
      </c>
      <c r="R747" s="25">
        <f t="array" aca="1" ref="R747" ca="1">INDEX('Lorri 401b'!L:L,MATCH('Retirement Calculator'!A747,'Lorri 401b'!N:N,0),0)</f>
        <v>-14405073.651979802</v>
      </c>
      <c r="S747" s="25">
        <f t="shared" ca="1" si="527"/>
        <v>-22911953.129304823</v>
      </c>
    </row>
    <row r="748" spans="1:19" ht="15.75" customHeight="1" x14ac:dyDescent="0.25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-8550755.4200009033</v>
      </c>
      <c r="R748" s="25">
        <f t="array" aca="1" ref="R748" ca="1">INDEX('Lorri 401b'!L:L,MATCH('Retirement Calculator'!A748,'Lorri 401b'!N:N,0),0)</f>
        <v>-14486840.326142274</v>
      </c>
      <c r="S748" s="25">
        <f t="shared" ca="1" si="527"/>
        <v>-23037595.746143177</v>
      </c>
    </row>
    <row r="749" spans="1:19" ht="15.75" customHeight="1" x14ac:dyDescent="0.25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-8594814.179104602</v>
      </c>
      <c r="R749" s="25">
        <f t="array" aca="1" ref="R749" ca="1">INDEX('Lorri 401b'!L:L,MATCH('Retirement Calculator'!A749,'Lorri 401b'!N:N,0),0)</f>
        <v>-14568947.694780424</v>
      </c>
      <c r="S749" s="25">
        <f t="shared" ca="1" si="527"/>
        <v>-23163761.873885028</v>
      </c>
    </row>
    <row r="750" spans="1:19" ht="15.75" customHeight="1" x14ac:dyDescent="0.25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-8639056.5163712334</v>
      </c>
      <c r="R750" s="25">
        <f t="array" aca="1" ref="R750" ca="1">INDEX('Lorri 401b'!L:L,MATCH('Retirement Calculator'!A750,'Lorri 401b'!N:N,0),0)</f>
        <v>-14651397.177454567</v>
      </c>
      <c r="S750" s="25">
        <f t="shared" ca="1" si="527"/>
        <v>-23290453.6938258</v>
      </c>
    </row>
    <row r="751" spans="1:19" ht="15.75" customHeight="1" x14ac:dyDescent="0.25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-8683483.196709808</v>
      </c>
      <c r="R751" s="25">
        <f t="array" aca="1" ref="R751" ca="1">INDEX('Lorri 401b'!L:L,MATCH('Retirement Calculator'!A751,'Lorri 401b'!N:N,0),0)</f>
        <v>-14734190.199639851</v>
      </c>
      <c r="S751" s="25">
        <f t="shared" ca="1" si="527"/>
        <v>-23417673.396349661</v>
      </c>
    </row>
    <row r="752" spans="1:19" ht="15.75" customHeight="1" x14ac:dyDescent="0.25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-8728094.9882164598</v>
      </c>
      <c r="R752" s="25">
        <f t="array" aca="1" ref="R752" ca="1">INDEX('Lorri 401b'!L:L,MATCH('Retirement Calculator'!A752,'Lorri 401b'!N:N,0),0)</f>
        <v>-14817328.192750907</v>
      </c>
      <c r="S752" s="25">
        <f t="shared" ca="1" si="527"/>
        <v>-23545423.180967368</v>
      </c>
    </row>
    <row r="753" spans="1:19" ht="15.75" customHeight="1" x14ac:dyDescent="0.25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-8772892.6621877234</v>
      </c>
      <c r="R753" s="25">
        <f t="array" aca="1" ref="R753" ca="1">INDEX('Lorri 401b'!L:L,MATCH('Retirement Calculator'!A753,'Lorri 401b'!N:N,0),0)</f>
        <v>-14900812.594166592</v>
      </c>
      <c r="S753" s="25">
        <f t="shared" ca="1" si="527"/>
        <v>-23673705.256354317</v>
      </c>
    </row>
    <row r="754" spans="1:19" ht="15.75" customHeight="1" x14ac:dyDescent="0.25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-8817876.9931338672</v>
      </c>
      <c r="R754" s="25">
        <f t="array" aca="1" ref="R754" ca="1">INDEX('Lorri 401b'!L:L,MATCH('Retirement Calculator'!A754,'Lorri 401b'!N:N,0),0)</f>
        <v>-14984644.847254843</v>
      </c>
      <c r="S754" s="25">
        <f t="shared" ca="1" si="527"/>
        <v>-23802521.840388708</v>
      </c>
    </row>
    <row r="755" spans="1:19" ht="15.75" customHeight="1" x14ac:dyDescent="0.25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-8863048.7587922867</v>
      </c>
      <c r="R755" s="25">
        <f t="array" aca="1" ref="R755" ca="1">INDEX('Lorri 401b'!L:L,MATCH('Retirement Calculator'!A755,'Lorri 401b'!N:N,0),0)</f>
        <v>-15068826.401397627</v>
      </c>
      <c r="S755" s="25">
        <f t="shared" ca="1" si="527"/>
        <v>-23931875.160189912</v>
      </c>
    </row>
    <row r="756" spans="1:19" ht="15.75" customHeight="1" x14ac:dyDescent="0.25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-8908408.7401409484</v>
      </c>
      <c r="R756" s="25">
        <f t="array" aca="1" ref="R756" ca="1">INDEX('Lorri 401b'!L:L,MATCH('Retirement Calculator'!A756,'Lorri 401b'!N:N,0),0)</f>
        <v>-15153358.712016007</v>
      </c>
      <c r="S756" s="25">
        <f t="shared" ca="1" si="527"/>
        <v>-24061767.452156954</v>
      </c>
    </row>
    <row r="757" spans="1:19" ht="15.75" customHeight="1" x14ac:dyDescent="0.25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-8953957.7214118969</v>
      </c>
      <c r="R757" s="25">
        <f t="array" aca="1" ref="R757" ca="1">INDEX('Lorri 401b'!L:L,MATCH('Retirement Calculator'!A757,'Lorri 401b'!N:N,0),0)</f>
        <v>-15238243.240595298</v>
      </c>
      <c r="S757" s="25">
        <f t="shared" ca="1" si="527"/>
        <v>-24192200.962007195</v>
      </c>
    </row>
    <row r="758" spans="1:19" ht="15.75" customHeight="1" x14ac:dyDescent="0.25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-8999696.4901048075</v>
      </c>
      <c r="R758" s="25">
        <f t="array" aca="1" ref="R758" ca="1">INDEX('Lorri 401b'!L:L,MATCH('Retirement Calculator'!A758,'Lorri 401b'!N:N,0),0)</f>
        <v>-15323481.454710335</v>
      </c>
      <c r="S758" s="25">
        <f t="shared" ca="1" si="527"/>
        <v>-24323177.944815144</v>
      </c>
    </row>
    <row r="759" spans="1:19" ht="15.75" customHeight="1" x14ac:dyDescent="0.25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-9045625.8370006047</v>
      </c>
      <c r="R759" s="25">
        <f t="array" aca="1" ref="R759" ca="1">INDEX('Lorri 401b'!L:L,MATCH('Retirement Calculator'!A759,'Lorri 401b'!N:N,0),0)</f>
        <v>-15409074.828050852</v>
      </c>
      <c r="S759" s="25">
        <f t="shared" ca="1" si="527"/>
        <v>-24454700.665051457</v>
      </c>
    </row>
    <row r="760" spans="1:19" ht="15.75" customHeight="1" x14ac:dyDescent="0.25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-9091746.5561751351</v>
      </c>
      <c r="R760" s="25">
        <f t="array" aca="1" ref="R760" ca="1">INDEX('Lorri 401b'!L:L,MATCH('Retirement Calculator'!A760,'Lorri 401b'!N:N,0),0)</f>
        <v>-15495024.840446955</v>
      </c>
      <c r="S760" s="25">
        <f t="shared" ca="1" si="527"/>
        <v>-24586771.396622092</v>
      </c>
    </row>
    <row r="761" spans="1:19" ht="15.75" customHeight="1" x14ac:dyDescent="0.25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-9138059.4450128935</v>
      </c>
      <c r="R761" s="25">
        <f t="array" aca="1" ref="R761" ca="1">INDEX('Lorri 401b'!L:L,MATCH('Retirement Calculator'!A761,'Lorri 401b'!N:N,0),0)</f>
        <v>-15581332.977894707</v>
      </c>
      <c r="S761" s="25">
        <f t="shared" ca="1" si="527"/>
        <v>-24719392.422907598</v>
      </c>
    </row>
    <row r="762" spans="1:19" ht="15.75" customHeight="1" x14ac:dyDescent="0.25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-9184565.3042208087</v>
      </c>
      <c r="R762" s="25">
        <f t="array" aca="1" ref="R762" ca="1">INDEX('Lorri 401b'!L:L,MATCH('Retirement Calculator'!A762,'Lorri 401b'!N:N,0),0)</f>
        <v>-15668000.732581824</v>
      </c>
      <c r="S762" s="25">
        <f t="shared" ca="1" si="527"/>
        <v>-24852566.036802635</v>
      </c>
    </row>
    <row r="763" spans="1:19" ht="15.75" customHeight="1" x14ac:dyDescent="0.25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-9231264.9378420897</v>
      </c>
      <c r="R763" s="25">
        <f t="array" aca="1" ref="R763" ca="1">INDEX('Lorri 401b'!L:L,MATCH('Retirement Calculator'!A763,'Lorri 401b'!N:N,0),0)</f>
        <v>-15755029.602913471</v>
      </c>
      <c r="S763" s="25">
        <f t="shared" ca="1" si="527"/>
        <v>-24986294.540755562</v>
      </c>
    </row>
    <row r="764" spans="1:19" ht="15.75" customHeight="1" x14ac:dyDescent="0.25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-9278159.1532701273</v>
      </c>
      <c r="R764" s="25">
        <f t="array" aca="1" ref="R764" ca="1">INDEX('Lorri 401b'!L:L,MATCH('Retirement Calculator'!A764,'Lorri 401b'!N:N,0),0)</f>
        <v>-15842421.093538167</v>
      </c>
      <c r="S764" s="25">
        <f t="shared" ca="1" si="527"/>
        <v>-25120580.246808294</v>
      </c>
    </row>
    <row r="765" spans="1:19" ht="15.75" customHeight="1" x14ac:dyDescent="0.25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-9325248.7612624466</v>
      </c>
      <c r="R765" s="25">
        <f t="array" aca="1" ref="R765" ca="1">INDEX('Lorri 401b'!L:L,MATCH('Retirement Calculator'!A765,'Lorri 401b'!N:N,0),0)</f>
        <v>-15930176.715373799</v>
      </c>
      <c r="S765" s="25">
        <f t="shared" ca="1" si="527"/>
        <v>-25255425.476636246</v>
      </c>
    </row>
    <row r="766" spans="1:19" ht="15.75" customHeight="1" x14ac:dyDescent="0.25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-9372534.5759547353</v>
      </c>
      <c r="R766" s="25">
        <f t="array" aca="1" ref="R766" ca="1">INDEX('Lorri 401b'!L:L,MATCH('Retirement Calculator'!A766,'Lorri 401b'!N:N,0),0)</f>
        <v>-16018297.985633748</v>
      </c>
      <c r="S766" s="25">
        <f t="shared" ca="1" si="527"/>
        <v>-25390832.561588481</v>
      </c>
    </row>
    <row r="767" spans="1:19" ht="15.75" customHeight="1" x14ac:dyDescent="0.25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-9420017.4148749076</v>
      </c>
      <c r="R767" s="25">
        <f t="array" aca="1" ref="R767" ca="1">INDEX('Lorri 401b'!L:L,MATCH('Retirement Calculator'!A767,'Lorri 401b'!N:N,0),0)</f>
        <v>-16106786.427853111</v>
      </c>
      <c r="S767" s="25">
        <f t="shared" ca="1" si="527"/>
        <v>-25526803.842728019</v>
      </c>
    </row>
    <row r="768" spans="1:19" ht="15.75" customHeight="1" x14ac:dyDescent="0.25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-9467698.098957248</v>
      </c>
      <c r="R768" s="25">
        <f t="array" aca="1" ref="R768" ca="1">INDEX('Lorri 401b'!L:L,MATCH('Retirement Calculator'!A768,'Lorri 401b'!N:N,0),0)</f>
        <v>-16195643.571915057</v>
      </c>
      <c r="S768" s="25">
        <f t="shared" ca="1" si="527"/>
        <v>-25663341.670872305</v>
      </c>
    </row>
    <row r="769" spans="1:19" ht="15.75" customHeight="1" x14ac:dyDescent="0.25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-9515577.4525565971</v>
      </c>
      <c r="R769" s="25">
        <f t="array" aca="1" ref="R769" ca="1">INDEX('Lorri 401b'!L:L,MATCH('Retirement Calculator'!A769,'Lorri 401b'!N:N,0),0)</f>
        <v>-16284870.954077259</v>
      </c>
      <c r="S769" s="25">
        <f t="shared" ca="1" si="527"/>
        <v>-25800448.406633854</v>
      </c>
    </row>
    <row r="770" spans="1:19" ht="15.75" customHeight="1" x14ac:dyDescent="0.25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-9563656.3034626115</v>
      </c>
      <c r="R770" s="25">
        <f t="array" aca="1" ref="R770" ca="1">INDEX('Lorri 401b'!L:L,MATCH('Retirement Calculator'!A770,'Lorri 401b'!N:N,0),0)</f>
        <v>-16374470.116998471</v>
      </c>
      <c r="S770" s="25">
        <f t="shared" ca="1" si="527"/>
        <v>-25938126.420461081</v>
      </c>
    </row>
    <row r="771" spans="1:19" ht="15.75" customHeight="1" x14ac:dyDescent="0.25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-9611935.4829140678</v>
      </c>
      <c r="R771" s="25">
        <f t="array" aca="1" ref="R771" ca="1">INDEX('Lorri 401b'!L:L,MATCH('Retirement Calculator'!A771,'Lorri 401b'!N:N,0),0)</f>
        <v>-16464442.609765189</v>
      </c>
      <c r="S771" s="25">
        <f t="shared" ca="1" si="527"/>
        <v>-26076378.092679255</v>
      </c>
    </row>
    <row r="772" spans="1:19" ht="15.75" customHeight="1" x14ac:dyDescent="0.25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-9660415.8256132379</v>
      </c>
      <c r="R772" s="25">
        <f t="array" aca="1" ref="R772" ca="1">INDEX('Lorri 401b'!L:L,MATCH('Retirement Calculator'!A772,'Lorri 401b'!N:N,0),0)</f>
        <v>-16554789.987918435</v>
      </c>
      <c r="S772" s="25">
        <f t="shared" ca="1" si="527"/>
        <v>-26215205.813531674</v>
      </c>
    </row>
    <row r="773" spans="1:19" ht="15.75" customHeight="1" x14ac:dyDescent="0.25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-9709098.1697403211</v>
      </c>
      <c r="R773" s="25">
        <f t="array" aca="1" ref="R773" ca="1">INDEX('Lorri 401b'!L:L,MATCH('Retirement Calculator'!A773,'Lorri 401b'!N:N,0),0)</f>
        <v>-16645513.813480651</v>
      </c>
      <c r="S773" s="25">
        <f t="shared" ca="1" si="527"/>
        <v>-26354611.983220972</v>
      </c>
    </row>
    <row r="774" spans="1:19" ht="15.75" customHeight="1" x14ac:dyDescent="0.25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-9757983.3569679335</v>
      </c>
      <c r="R774" s="25">
        <f t="array" aca="1" ref="R774" ca="1">INDEX('Lorri 401b'!L:L,MATCH('Retirement Calculator'!A774,'Lorri 401b'!N:N,0),0)</f>
        <v>-16736615.65498271</v>
      </c>
      <c r="S774" s="25">
        <f t="shared" ca="1" si="527"/>
        <v>-26494599.011950642</v>
      </c>
    </row>
    <row r="775" spans="1:19" ht="15.75" customHeight="1" x14ac:dyDescent="0.25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-9807072.2324756607</v>
      </c>
      <c r="R775" s="25">
        <f t="array" aca="1" ref="R775" ca="1">INDEX('Lorri 401b'!L:L,MATCH('Retirement Calculator'!A775,'Lorri 401b'!N:N,0),0)</f>
        <v>-16828097.087491028</v>
      </c>
      <c r="S775" s="25">
        <f t="shared" ca="1" si="527"/>
        <v>-26635169.319966689</v>
      </c>
    </row>
    <row r="776" spans="1:19" ht="15.75" customHeight="1" x14ac:dyDescent="0.25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-9856365.6449646708</v>
      </c>
      <c r="R776" s="25">
        <f t="array" aca="1" ref="R776" ca="1">INDEX('Lorri 401b'!L:L,MATCH('Retirement Calculator'!A776,'Lorri 401b'!N:N,0),0)</f>
        <v>-16919959.692634795</v>
      </c>
      <c r="S776" s="25">
        <f t="shared" ref="S776:S1030" ca="1" si="787">SUM(Q776:R776)</f>
        <v>-26776325.337599464</v>
      </c>
    </row>
    <row r="777" spans="1:19" ht="15.75" customHeight="1" x14ac:dyDescent="0.25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-9905864.4466723856</v>
      </c>
      <c r="R777" s="25">
        <f t="array" aca="1" ref="R777" ca="1">INDEX('Lorri 401b'!L:L,MATCH('Retirement Calculator'!A777,'Lorri 401b'!N:N,0),0)</f>
        <v>-17012205.058633327</v>
      </c>
      <c r="S777" s="25">
        <f t="shared" ca="1" si="787"/>
        <v>-26918069.505305715</v>
      </c>
    </row>
    <row r="778" spans="1:19" ht="15.75" customHeight="1" x14ac:dyDescent="0.25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-9955569.4933872148</v>
      </c>
      <c r="R778" s="25">
        <f t="array" aca="1" ref="R778" ca="1">INDEX('Lorri 401b'!L:L,MATCH('Retirement Calculator'!A778,'Lorri 401b'!N:N,0),0)</f>
        <v>-17104834.78032352</v>
      </c>
      <c r="S778" s="25">
        <f t="shared" ca="1" si="787"/>
        <v>-27060404.273710735</v>
      </c>
    </row>
    <row r="779" spans="1:19" ht="15.75" customHeight="1" x14ac:dyDescent="0.25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-10005481.644463357</v>
      </c>
      <c r="R779" s="25">
        <f t="array" aca="1" ref="R779" ca="1">INDEX('Lorri 401b'!L:L,MATCH('Retirement Calculator'!A779,'Lorri 401b'!N:N,0),0)</f>
        <v>-17197850.459187422</v>
      </c>
      <c r="S779" s="25">
        <f t="shared" ca="1" si="787"/>
        <v>-27203332.103650779</v>
      </c>
    </row>
    <row r="780" spans="1:19" ht="15.75" customHeight="1" x14ac:dyDescent="0.25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-10055601.762835648</v>
      </c>
      <c r="R780" s="25">
        <f t="array" aca="1" ref="R780" ca="1">INDEX('Lorri 401b'!L:L,MATCH('Retirement Calculator'!A780,'Lorri 401b'!N:N,0),0)</f>
        <v>-17291253.703379925</v>
      </c>
      <c r="S780" s="25">
        <f t="shared" ca="1" si="787"/>
        <v>-27346855.466215573</v>
      </c>
    </row>
    <row r="781" spans="1:19" ht="15.75" customHeight="1" x14ac:dyDescent="0.25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-10105930.71503449</v>
      </c>
      <c r="R781" s="25">
        <f t="array" aca="1" ref="R781" ca="1">INDEX('Lorri 401b'!L:L,MATCH('Retirement Calculator'!A781,'Lorri 401b'!N:N,0),0)</f>
        <v>-17385046.127756562</v>
      </c>
      <c r="S781" s="25">
        <f t="shared" ca="1" si="787"/>
        <v>-27490976.842791051</v>
      </c>
    </row>
    <row r="782" spans="1:19" ht="15.75" customHeight="1" x14ac:dyDescent="0.25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-10156469.37120083</v>
      </c>
      <c r="R782" s="25">
        <f t="array" aca="1" ref="R782" ca="1">INDEX('Lorri 401b'!L:L,MATCH('Retirement Calculator'!A782,'Lorri 401b'!N:N,0),0)</f>
        <v>-17479229.353901435</v>
      </c>
      <c r="S782" s="25">
        <f t="shared" ca="1" si="787"/>
        <v>-27635698.725102264</v>
      </c>
    </row>
    <row r="783" spans="1:19" ht="15.75" customHeight="1" x14ac:dyDescent="0.25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-10207218.605101194</v>
      </c>
      <c r="R783" s="25">
        <f t="array" aca="1" ref="R783" ca="1">INDEX('Lorri 401b'!L:L,MATCH('Retirement Calculator'!A783,'Lorri 401b'!N:N,0),0)</f>
        <v>-17573805.010155246</v>
      </c>
      <c r="S783" s="25">
        <f t="shared" ca="1" si="787"/>
        <v>-27781023.61525644</v>
      </c>
    </row>
    <row r="784" spans="1:19" ht="15.75" customHeight="1" x14ac:dyDescent="0.25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-10258179.294142811</v>
      </c>
      <c r="R784" s="25">
        <f t="array" aca="1" ref="R784" ca="1">INDEX('Lorri 401b'!L:L,MATCH('Retirement Calculator'!A784,'Lorri 401b'!N:N,0),0)</f>
        <v>-17668774.731643446</v>
      </c>
      <c r="S784" s="25">
        <f t="shared" ca="1" si="787"/>
        <v>-27926954.025786258</v>
      </c>
    </row>
    <row r="785" spans="1:19" ht="15.75" customHeight="1" x14ac:dyDescent="0.25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-10309352.319388768</v>
      </c>
      <c r="R785" s="25">
        <f t="array" aca="1" ref="R785" ca="1">INDEX('Lorri 401b'!L:L,MATCH('Retirement Calculator'!A785,'Lorri 401b'!N:N,0),0)</f>
        <v>-17764140.160304517</v>
      </c>
      <c r="S785" s="25">
        <f t="shared" ca="1" si="787"/>
        <v>-28073492.479693286</v>
      </c>
    </row>
    <row r="786" spans="1:19" ht="15.75" customHeight="1" x14ac:dyDescent="0.25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-10360738.565573249</v>
      </c>
      <c r="R786" s="25">
        <f t="array" aca="1" ref="R786" ca="1">INDEX('Lorri 401b'!L:L,MATCH('Retirement Calculator'!A786,'Lorri 401b'!N:N,0),0)</f>
        <v>-17859902.944918342</v>
      </c>
      <c r="S786" s="25">
        <f t="shared" ca="1" si="787"/>
        <v>-28220641.510491591</v>
      </c>
    </row>
    <row r="787" spans="1:19" ht="15.75" customHeight="1" x14ac:dyDescent="0.25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-10412338.921116833</v>
      </c>
      <c r="R787" s="25">
        <f t="array" aca="1" ref="R787" ca="1">INDEX('Lorri 401b'!L:L,MATCH('Retirement Calculator'!A787,'Lorri 401b'!N:N,0),0)</f>
        <v>-17956064.741134722</v>
      </c>
      <c r="S787" s="25">
        <f t="shared" ca="1" si="787"/>
        <v>-28368403.662251554</v>
      </c>
    </row>
    <row r="788" spans="1:19" ht="15.75" customHeight="1" x14ac:dyDescent="0.25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-10464154.278141847</v>
      </c>
      <c r="R788" s="25">
        <f t="array" aca="1" ref="R788" ca="1">INDEX('Lorri 401b'!L:L,MATCH('Retirement Calculator'!A788,'Lorri 401b'!N:N,0),0)</f>
        <v>-18052627.211502004</v>
      </c>
      <c r="S788" s="25">
        <f t="shared" ca="1" si="787"/>
        <v>-28516781.489643849</v>
      </c>
    </row>
    <row r="789" spans="1:19" ht="15.75" customHeight="1" x14ac:dyDescent="0.25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-10516185.532487798</v>
      </c>
      <c r="R789" s="25">
        <f t="array" aca="1" ref="R789" ca="1">INDEX('Lorri 401b'!L:L,MATCH('Retirement Calculator'!A789,'Lorri 401b'!N:N,0),0)</f>
        <v>-18149592.025495816</v>
      </c>
      <c r="S789" s="25">
        <f t="shared" ca="1" si="787"/>
        <v>-28665777.557983615</v>
      </c>
    </row>
    <row r="790" spans="1:19" ht="15.75" customHeight="1" x14ac:dyDescent="0.25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-10568433.583726859</v>
      </c>
      <c r="R790" s="25">
        <f t="array" aca="1" ref="R790" ca="1">INDEX('Lorri 401b'!L:L,MATCH('Retirement Calculator'!A790,'Lorri 401b'!N:N,0),0)</f>
        <v>-18246960.859547935</v>
      </c>
      <c r="S790" s="25">
        <f t="shared" ca="1" si="787"/>
        <v>-28815394.443274796</v>
      </c>
    </row>
    <row r="791" spans="1:19" ht="15.75" customHeight="1" x14ac:dyDescent="0.25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-10620899.335179415</v>
      </c>
      <c r="R791" s="25">
        <f t="array" aca="1" ref="R791" ca="1">INDEX('Lorri 401b'!L:L,MATCH('Retirement Calculator'!A791,'Lorri 401b'!N:N,0),0)</f>
        <v>-18344735.397075273</v>
      </c>
      <c r="S791" s="25">
        <f t="shared" ca="1" si="787"/>
        <v>-28965634.732254688</v>
      </c>
    </row>
    <row r="792" spans="1:19" ht="15.75" customHeight="1" x14ac:dyDescent="0.25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-10673583.693929691</v>
      </c>
      <c r="R792" s="25">
        <f t="array" aca="1" ref="R792" ca="1">INDEX('Lorri 401b'!L:L,MATCH('Retirement Calculator'!A792,'Lorri 401b'!N:N,0),0)</f>
        <v>-18442917.328508973</v>
      </c>
      <c r="S792" s="25">
        <f t="shared" ca="1" si="787"/>
        <v>-29116501.022438664</v>
      </c>
    </row>
    <row r="793" spans="1:19" ht="15.75" customHeight="1" x14ac:dyDescent="0.25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-10726487.570841426</v>
      </c>
      <c r="R793" s="25">
        <f t="array" aca="1" ref="R793" ca="1">INDEX('Lorri 401b'!L:L,MATCH('Retirement Calculator'!A793,'Lorri 401b'!N:N,0),0)</f>
        <v>-18541508.351323649</v>
      </c>
      <c r="S793" s="25">
        <f t="shared" ca="1" si="787"/>
        <v>-29267995.922165073</v>
      </c>
    </row>
    <row r="794" spans="1:19" ht="15.75" customHeight="1" x14ac:dyDescent="0.25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-10779611.880573627</v>
      </c>
      <c r="R794" s="25">
        <f t="array" aca="1" ref="R794" ca="1">INDEX('Lorri 401b'!L:L,MATCH('Retirement Calculator'!A794,'Lorri 401b'!N:N,0),0)</f>
        <v>-18640510.170066718</v>
      </c>
      <c r="S794" s="25">
        <f t="shared" ca="1" si="787"/>
        <v>-29420122.050640345</v>
      </c>
    </row>
    <row r="795" spans="1:19" ht="15.75" customHeight="1" x14ac:dyDescent="0.25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-10832957.541596377</v>
      </c>
      <c r="R795" s="25">
        <f t="array" aca="1" ref="R795" ca="1">INDEX('Lorri 401b'!L:L,MATCH('Retirement Calculator'!A795,'Lorri 401b'!N:N,0),0)</f>
        <v>-18739924.496387884</v>
      </c>
      <c r="S795" s="25">
        <f t="shared" ca="1" si="787"/>
        <v>-29572882.037984259</v>
      </c>
    </row>
    <row r="796" spans="1:19" ht="15.75" customHeight="1" x14ac:dyDescent="0.25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-10886525.476206724</v>
      </c>
      <c r="R796" s="25">
        <f t="array" aca="1" ref="R796" ca="1">INDEX('Lorri 401b'!L:L,MATCH('Retirement Calculator'!A796,'Lorri 401b'!N:N,0),0)</f>
        <v>-18839753.049068723</v>
      </c>
      <c r="S796" s="25">
        <f t="shared" ca="1" si="787"/>
        <v>-29726278.525275446</v>
      </c>
    </row>
    <row r="797" spans="1:19" ht="15.75" customHeight="1" x14ac:dyDescent="0.25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-10940316.610544613</v>
      </c>
      <c r="R797" s="25">
        <f t="array" aca="1" ref="R797" ca="1">INDEX('Lorri 401b'!L:L,MATCH('Retirement Calculator'!A797,'Lorri 401b'!N:N,0),0)</f>
        <v>-18939997.554052398</v>
      </c>
      <c r="S797" s="25">
        <f t="shared" ca="1" si="787"/>
        <v>-29880314.164597012</v>
      </c>
    </row>
    <row r="798" spans="1:19" ht="15.75" customHeight="1" x14ac:dyDescent="0.25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-10994331.87460891</v>
      </c>
      <c r="R798" s="25">
        <f t="array" aca="1" ref="R798" ca="1">INDEX('Lorri 401b'!L:L,MATCH('Retirement Calculator'!A798,'Lorri 401b'!N:N,0),0)</f>
        <v>-19040659.744473506</v>
      </c>
      <c r="S798" s="25">
        <f t="shared" ca="1" si="787"/>
        <v>-30034991.619082414</v>
      </c>
    </row>
    <row r="799" spans="1:19" ht="15.75" customHeight="1" x14ac:dyDescent="0.25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-11048572.202273475</v>
      </c>
      <c r="R799" s="25">
        <f t="array" aca="1" ref="R799" ca="1">INDEX('Lorri 401b'!L:L,MATCH('Retirement Calculator'!A799,'Lorri 401b'!N:N,0),0)</f>
        <v>-19141741.360688034</v>
      </c>
      <c r="S799" s="25">
        <f t="shared" ca="1" si="787"/>
        <v>-30190313.562961511</v>
      </c>
    </row>
    <row r="800" spans="1:19" ht="15.75" customHeight="1" x14ac:dyDescent="0.25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-11103038.531303309</v>
      </c>
      <c r="R800" s="25">
        <f t="array" aca="1" ref="R800" ca="1">INDEX('Lorri 401b'!L:L,MATCH('Retirement Calculator'!A800,'Lorri 401b'!N:N,0),0)</f>
        <v>-19243244.150303457</v>
      </c>
      <c r="S800" s="25">
        <f t="shared" ca="1" si="787"/>
        <v>-30346282.681606766</v>
      </c>
    </row>
    <row r="801" spans="1:19" ht="15.75" customHeight="1" x14ac:dyDescent="0.25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-11157731.803370768</v>
      </c>
      <c r="R801" s="25">
        <f t="array" aca="1" ref="R801" ca="1">INDEX('Lorri 401b'!L:L,MATCH('Retirement Calculator'!A801,'Lorri 401b'!N:N,0),0)</f>
        <v>-19345169.868208941</v>
      </c>
      <c r="S801" s="25">
        <f t="shared" ca="1" si="787"/>
        <v>-30502901.671579711</v>
      </c>
    </row>
    <row r="802" spans="1:19" ht="15.75" customHeight="1" x14ac:dyDescent="0.25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-11212652.964071842</v>
      </c>
      <c r="R802" s="25">
        <f t="array" aca="1" ref="R802" ca="1">INDEX('Lorri 401b'!L:L,MATCH('Retirement Calculator'!A802,'Lorri 401b'!N:N,0),0)</f>
        <v>-19447520.276605699</v>
      </c>
      <c r="S802" s="25">
        <f t="shared" ca="1" si="787"/>
        <v>-30660173.240677543</v>
      </c>
    </row>
    <row r="803" spans="1:19" ht="15.75" customHeight="1" x14ac:dyDescent="0.25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-11267802.962942503</v>
      </c>
      <c r="R803" s="25">
        <f t="array" aca="1" ref="R803" ca="1">INDEX('Lorri 401b'!L:L,MATCH('Retirement Calculator'!A803,'Lorri 401b'!N:N,0),0)</f>
        <v>-19550297.145037446</v>
      </c>
      <c r="S803" s="25">
        <f t="shared" ca="1" si="787"/>
        <v>-30818100.10797995</v>
      </c>
    </row>
    <row r="804" spans="1:19" ht="15.75" customHeight="1" x14ac:dyDescent="0.25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-11323182.753475126</v>
      </c>
      <c r="R804" s="25">
        <f t="array" aca="1" ref="R804" ca="1">INDEX('Lorri 401b'!L:L,MATCH('Retirement Calculator'!A804,'Lorri 401b'!N:N,0),0)</f>
        <v>-19653502.250420991</v>
      </c>
      <c r="S804" s="25">
        <f t="shared" ca="1" si="787"/>
        <v>-30976685.003896117</v>
      </c>
    </row>
    <row r="805" spans="1:19" ht="15.75" customHeight="1" x14ac:dyDescent="0.25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-11378793.293134967</v>
      </c>
      <c r="R805" s="25">
        <f t="array" aca="1" ref="R805" ca="1">INDEX('Lorri 401b'!L:L,MATCH('Retirement Calculator'!A805,'Lorri 401b'!N:N,0),0)</f>
        <v>-19757137.377076969</v>
      </c>
      <c r="S805" s="25">
        <f t="shared" ca="1" si="787"/>
        <v>-31135930.670211934</v>
      </c>
    </row>
    <row r="806" spans="1:19" ht="15.75" customHeight="1" x14ac:dyDescent="0.25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-11434635.543376723</v>
      </c>
      <c r="R806" s="25">
        <f t="array" aca="1" ref="R806" ca="1">INDEX('Lorri 401b'!L:L,MATCH('Retirement Calculator'!A806,'Lorri 401b'!N:N,0),0)</f>
        <v>-19861204.316760678</v>
      </c>
      <c r="S806" s="25">
        <f t="shared" ca="1" si="787"/>
        <v>-31295839.860137403</v>
      </c>
    </row>
    <row r="807" spans="1:19" ht="15.75" customHeight="1" x14ac:dyDescent="0.25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-11490710.469661154</v>
      </c>
      <c r="R807" s="25">
        <f t="array" aca="1" ref="R807" ca="1">INDEX('Lorri 401b'!L:L,MATCH('Retirement Calculator'!A807,'Lorri 401b'!N:N,0),0)</f>
        <v>-19965704.868693069</v>
      </c>
      <c r="S807" s="25">
        <f t="shared" ca="1" si="787"/>
        <v>-31456415.338354222</v>
      </c>
    </row>
    <row r="808" spans="1:19" ht="15.75" customHeight="1" x14ac:dyDescent="0.25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-11547019.04147177</v>
      </c>
      <c r="R808" s="25">
        <f t="array" aca="1" ref="R808" ca="1">INDEX('Lorri 401b'!L:L,MATCH('Retirement Calculator'!A808,'Lorri 401b'!N:N,0),0)</f>
        <v>-20070640.839591846</v>
      </c>
      <c r="S808" s="25">
        <f t="shared" ca="1" si="787"/>
        <v>-31617659.881063618</v>
      </c>
    </row>
    <row r="809" spans="1:19" ht="15.75" customHeight="1" x14ac:dyDescent="0.25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-11603562.232331596</v>
      </c>
      <c r="R809" s="25">
        <f t="array" aca="1" ref="R809" ca="1">INDEX('Lorri 401b'!L:L,MATCH('Retirement Calculator'!A809,'Lorri 401b'!N:N,0),0)</f>
        <v>-20176014.043702699</v>
      </c>
      <c r="S809" s="25">
        <f t="shared" ca="1" si="787"/>
        <v>-31779576.276034296</v>
      </c>
    </row>
    <row r="810" spans="1:19" ht="15.75" customHeight="1" x14ac:dyDescent="0.25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-11660341.019820007</v>
      </c>
      <c r="R810" s="25">
        <f t="array" aca="1" ref="R810" ca="1">INDEX('Lorri 401b'!L:L,MATCH('Retirement Calculator'!A810,'Lorri 401b'!N:N,0),0)</f>
        <v>-20281826.302830681</v>
      </c>
      <c r="S810" s="25">
        <f t="shared" ca="1" si="787"/>
        <v>-31942167.322650686</v>
      </c>
    </row>
    <row r="811" spans="1:19" ht="15.75" customHeight="1" x14ac:dyDescent="0.25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-11717356.385589618</v>
      </c>
      <c r="R811" s="25">
        <f t="array" aca="1" ref="R811" ca="1">INDEX('Lorri 401b'!L:L,MATCH('Retirement Calculator'!A811,'Lorri 401b'!N:N,0),0)</f>
        <v>-20388079.446371697</v>
      </c>
      <c r="S811" s="25">
        <f t="shared" ca="1" si="787"/>
        <v>-32105435.831961315</v>
      </c>
    </row>
    <row r="812" spans="1:19" ht="15.75" customHeight="1" x14ac:dyDescent="0.25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-11774609.31538327</v>
      </c>
      <c r="R812" s="25">
        <f t="array" aca="1" ref="R812" ca="1">INDEX('Lorri 401b'!L:L,MATCH('Retirement Calculator'!A812,'Lorri 401b'!N:N,0),0)</f>
        <v>-20494775.311344136</v>
      </c>
      <c r="S812" s="25">
        <f t="shared" ca="1" si="787"/>
        <v>-32269384.626727406</v>
      </c>
    </row>
    <row r="813" spans="1:19" ht="15.75" customHeight="1" x14ac:dyDescent="0.25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-11832100.799051061</v>
      </c>
      <c r="R813" s="25">
        <f t="array" aca="1" ref="R813" ca="1">INDEX('Lorri 401b'!L:L,MATCH('Retirement Calculator'!A813,'Lorri 401b'!N:N,0),0)</f>
        <v>-20601915.742420625</v>
      </c>
      <c r="S813" s="25">
        <f t="shared" ca="1" si="787"/>
        <v>-32434016.541471686</v>
      </c>
    </row>
    <row r="814" spans="1:19" ht="15.75" customHeight="1" x14ac:dyDescent="0.25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-11889831.830567468</v>
      </c>
      <c r="R814" s="25">
        <f t="array" aca="1" ref="R814" ca="1">INDEX('Lorri 401b'!L:L,MATCH('Retirement Calculator'!A814,'Lorri 401b'!N:N,0),0)</f>
        <v>-20709502.591959931</v>
      </c>
      <c r="S814" s="25">
        <f t="shared" ca="1" si="787"/>
        <v>-32599334.422527399</v>
      </c>
    </row>
    <row r="815" spans="1:19" ht="15.75" customHeight="1" x14ac:dyDescent="0.25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-11947803.408048527</v>
      </c>
      <c r="R815" s="25">
        <f t="array" aca="1" ref="R815" ca="1">INDEX('Lorri 401b'!L:L,MATCH('Retirement Calculator'!A815,'Lorri 401b'!N:N,0),0)</f>
        <v>-20817537.720038984</v>
      </c>
      <c r="S815" s="25">
        <f t="shared" ca="1" si="787"/>
        <v>-32765341.128087513</v>
      </c>
    </row>
    <row r="816" spans="1:19" ht="15.75" customHeight="1" x14ac:dyDescent="0.25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-12006016.533769092</v>
      </c>
      <c r="R816" s="25">
        <f t="array" aca="1" ref="R816" ca="1">INDEX('Lorri 401b'!L:L,MATCH('Retirement Calculator'!A816,'Lorri 401b'!N:N,0),0)</f>
        <v>-20926022.994485036</v>
      </c>
      <c r="S816" s="25">
        <f t="shared" ca="1" si="787"/>
        <v>-32932039.528254129</v>
      </c>
    </row>
    <row r="817" spans="1:19" ht="15.75" customHeight="1" x14ac:dyDescent="0.25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-12064472.214180157</v>
      </c>
      <c r="R817" s="25">
        <f t="array" aca="1" ref="R817" ca="1">INDEX('Lorri 401b'!L:L,MATCH('Retirement Calculator'!A817,'Lorri 401b'!N:N,0),0)</f>
        <v>-21034960.290907945</v>
      </c>
      <c r="S817" s="25">
        <f t="shared" ca="1" si="787"/>
        <v>-33099432.505088102</v>
      </c>
    </row>
    <row r="818" spans="1:19" ht="15.75" customHeight="1" x14ac:dyDescent="0.25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-12123171.459926268</v>
      </c>
      <c r="R818" s="25">
        <f t="array" aca="1" ref="R818" ca="1">INDEX('Lorri 401b'!L:L,MATCH('Retirement Calculator'!A818,'Lorri 401b'!N:N,0),0)</f>
        <v>-21144351.492732618</v>
      </c>
      <c r="S818" s="25">
        <f t="shared" ca="1" si="787"/>
        <v>-33267522.952658884</v>
      </c>
    </row>
    <row r="819" spans="1:19" ht="15.75" customHeight="1" x14ac:dyDescent="0.25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-12182115.28586299</v>
      </c>
      <c r="R819" s="25">
        <f t="array" aca="1" ref="R819" ca="1">INDEX('Lorri 401b'!L:L,MATCH('Retirement Calculator'!A819,'Lorri 401b'!N:N,0),0)</f>
        <v>-21254198.491231557</v>
      </c>
      <c r="S819" s="25">
        <f t="shared" ca="1" si="787"/>
        <v>-33436313.777094547</v>
      </c>
    </row>
    <row r="820" spans="1:19" ht="15.75" customHeight="1" x14ac:dyDescent="0.25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-12241304.711074447</v>
      </c>
      <c r="R820" s="25">
        <f t="array" aca="1" ref="R820" ca="1">INDEX('Lorri 401b'!L:L,MATCH('Retirement Calculator'!A820,'Lorri 401b'!N:N,0),0)</f>
        <v>-21364503.185557578</v>
      </c>
      <c r="S820" s="25">
        <f t="shared" ca="1" si="787"/>
        <v>-33605807.896632023</v>
      </c>
    </row>
    <row r="821" spans="1:19" ht="15.75" customHeight="1" x14ac:dyDescent="0.25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-12300740.758890953</v>
      </c>
      <c r="R821" s="25">
        <f t="array" aca="1" ref="R821" ca="1">INDEX('Lorri 401b'!L:L,MATCH('Retirement Calculator'!A821,'Lorri 401b'!N:N,0),0)</f>
        <v>-21475267.482776623</v>
      </c>
      <c r="S821" s="25">
        <f t="shared" ca="1" si="787"/>
        <v>-33776008.241667576</v>
      </c>
    </row>
    <row r="822" spans="1:19" ht="15.75" customHeight="1" x14ac:dyDescent="0.25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-12360424.456906693</v>
      </c>
      <c r="R822" s="25">
        <f t="array" aca="1" ref="R822" ca="1">INDEX('Lorri 401b'!L:L,MATCH('Retirement Calculator'!A822,'Lorri 401b'!N:N,0),0)</f>
        <v>-21586493.297900748</v>
      </c>
      <c r="S822" s="25">
        <f t="shared" ca="1" si="787"/>
        <v>-33946917.754807442</v>
      </c>
    </row>
    <row r="823" spans="1:19" ht="15.75" customHeight="1" x14ac:dyDescent="0.25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-12420356.8369975</v>
      </c>
      <c r="R823" s="25">
        <f t="array" aca="1" ref="R823" ca="1">INDEX('Lorri 401b'!L:L,MATCH('Retirement Calculator'!A823,'Lorri 401b'!N:N,0),0)</f>
        <v>-21698182.553921223</v>
      </c>
      <c r="S823" s="25">
        <f t="shared" ca="1" si="787"/>
        <v>-34118539.390918724</v>
      </c>
    </row>
    <row r="824" spans="1:19" ht="15.75" customHeight="1" x14ac:dyDescent="0.25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-12480538.935338683</v>
      </c>
      <c r="R824" s="25">
        <f t="array" aca="1" ref="R824" ca="1">INDEX('Lorri 401b'!L:L,MATCH('Retirement Calculator'!A824,'Lorri 401b'!N:N,0),0)</f>
        <v>-21810337.181841783</v>
      </c>
      <c r="S824" s="25">
        <f t="shared" ca="1" si="787"/>
        <v>-34290876.117180467</v>
      </c>
    </row>
    <row r="825" spans="1:19" ht="15.75" customHeight="1" x14ac:dyDescent="0.25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-12540971.792422956</v>
      </c>
      <c r="R825" s="25">
        <f t="array" aca="1" ref="R825" ca="1">INDEX('Lorri 401b'!L:L,MATCH('Retirement Calculator'!A825,'Lorri 401b'!N:N,0),0)</f>
        <v>-21922959.120712012</v>
      </c>
      <c r="S825" s="25">
        <f t="shared" ca="1" si="787"/>
        <v>-34463930.91313497</v>
      </c>
    </row>
    <row r="826" spans="1:19" ht="15.75" customHeight="1" x14ac:dyDescent="0.25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-12601656.453078413</v>
      </c>
      <c r="R826" s="25">
        <f t="array" aca="1" ref="R826" ca="1">INDEX('Lorri 401b'!L:L,MATCH('Retirement Calculator'!A826,'Lorri 401b'!N:N,0),0)</f>
        <v>-22036050.317660868</v>
      </c>
      <c r="S826" s="25">
        <f t="shared" ca="1" si="787"/>
        <v>-34637706.77073928</v>
      </c>
    </row>
    <row r="827" spans="1:19" ht="15.75" customHeight="1" x14ac:dyDescent="0.25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-12662593.966486601</v>
      </c>
      <c r="R827" s="25">
        <f t="array" aca="1" ref="R827" ca="1">INDEX('Lorri 401b'!L:L,MATCH('Retirement Calculator'!A827,'Lorri 401b'!N:N,0),0)</f>
        <v>-22149612.727930345</v>
      </c>
      <c r="S827" s="25">
        <f t="shared" ca="1" si="787"/>
        <v>-34812206.694416948</v>
      </c>
    </row>
    <row r="828" spans="1:19" ht="15.75" customHeight="1" x14ac:dyDescent="0.25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-12723785.386200657</v>
      </c>
      <c r="R828" s="25">
        <f t="array" aca="1" ref="R828" ca="1">INDEX('Lorri 401b'!L:L,MATCH('Retirement Calculator'!A828,'Lorri 401b'!N:N,0),0)</f>
        <v>-22263648.314909276</v>
      </c>
      <c r="S828" s="25">
        <f t="shared" ca="1" si="787"/>
        <v>-34987433.701109931</v>
      </c>
    </row>
    <row r="829" spans="1:19" ht="15.75" customHeight="1" x14ac:dyDescent="0.25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-12785231.770163521</v>
      </c>
      <c r="R829" s="25">
        <f t="array" aca="1" ref="R829" ca="1">INDEX('Lorri 401b'!L:L,MATCH('Retirement Calculator'!A829,'Lorri 401b'!N:N,0),0)</f>
        <v>-22378159.050167285</v>
      </c>
      <c r="S829" s="25">
        <f t="shared" ca="1" si="787"/>
        <v>-35163390.820330806</v>
      </c>
    </row>
    <row r="830" spans="1:19" ht="15.75" customHeight="1" x14ac:dyDescent="0.25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-12846934.18072623</v>
      </c>
      <c r="R830" s="25">
        <f t="array" aca="1" ref="R830" ca="1">INDEX('Lorri 401b'!L:L,MATCH('Retirement Calculator'!A830,'Lorri 401b'!N:N,0),0)</f>
        <v>-22493146.913488869</v>
      </c>
      <c r="S830" s="25">
        <f t="shared" ca="1" si="787"/>
        <v>-35340081.094215095</v>
      </c>
    </row>
    <row r="831" spans="1:19" ht="15.75" customHeight="1" x14ac:dyDescent="0.25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-12908893.684666283</v>
      </c>
      <c r="R831" s="25">
        <f t="array" aca="1" ref="R831" ca="1">INDEX('Lorri 401b'!L:L,MATCH('Retirement Calculator'!A831,'Lorri 401b'!N:N,0),0)</f>
        <v>-22608613.892907627</v>
      </c>
      <c r="S831" s="25">
        <f t="shared" ca="1" si="787"/>
        <v>-35517507.57757391</v>
      </c>
    </row>
    <row r="832" spans="1:19" ht="15.75" customHeight="1" x14ac:dyDescent="0.25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-12971111.353206087</v>
      </c>
      <c r="R832" s="25">
        <f t="array" aca="1" ref="R832" ca="1">INDEX('Lorri 401b'!L:L,MATCH('Retirement Calculator'!A832,'Lorri 401b'!N:N,0),0)</f>
        <v>-22724561.98474063</v>
      </c>
      <c r="S832" s="25">
        <f t="shared" ca="1" si="787"/>
        <v>-35695673.337946713</v>
      </c>
    </row>
    <row r="833" spans="1:19" ht="15.75" customHeight="1" x14ac:dyDescent="0.25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-13033588.262031473</v>
      </c>
      <c r="R833" s="25">
        <f t="array" aca="1" ref="R833" ca="1">INDEX('Lorri 401b'!L:L,MATCH('Retirement Calculator'!A833,'Lorri 401b'!N:N,0),0)</f>
        <v>-22840993.193622936</v>
      </c>
      <c r="S833" s="25">
        <f t="shared" ca="1" si="787"/>
        <v>-35874581.455654413</v>
      </c>
    </row>
    <row r="834" spans="1:19" ht="15.75" customHeight="1" x14ac:dyDescent="0.25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-13096325.491310298</v>
      </c>
      <c r="R834" s="25">
        <f t="array" aca="1" ref="R834" ca="1">INDEX('Lorri 401b'!L:L,MATCH('Retirement Calculator'!A834,'Lorri 401b'!N:N,0),0)</f>
        <v>-22957909.532542251</v>
      </c>
      <c r="S834" s="25">
        <f t="shared" ca="1" si="787"/>
        <v>-36054235.023852549</v>
      </c>
    </row>
    <row r="835" spans="1:19" ht="15.75" customHeight="1" x14ac:dyDescent="0.25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-13159324.125711119</v>
      </c>
      <c r="R835" s="25">
        <f t="array" aca="1" ref="R835" ca="1">INDEX('Lorri 401b'!L:L,MATCH('Retirement Calculator'!A835,'Lorri 401b'!N:N,0),0)</f>
        <v>-23075313.022873733</v>
      </c>
      <c r="S835" s="25">
        <f t="shared" ca="1" si="787"/>
        <v>-36234637.14858485</v>
      </c>
    </row>
    <row r="836" spans="1:19" ht="15.75" customHeight="1" x14ac:dyDescent="0.25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-13222585.254421944</v>
      </c>
      <c r="R836" s="25">
        <f t="array" aca="1" ref="R836" ca="1">INDEX('Lorri 401b'!L:L,MATCH('Retirement Calculator'!A836,'Lorri 401b'!N:N,0),0)</f>
        <v>-23193205.694414929</v>
      </c>
      <c r="S836" s="25">
        <f t="shared" ca="1" si="787"/>
        <v>-36415790.94883687</v>
      </c>
    </row>
    <row r="837" spans="1:19" ht="15.75" customHeight="1" x14ac:dyDescent="0.25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-13286109.971169064</v>
      </c>
      <c r="R837" s="25">
        <f t="array" aca="1" ref="R837" ca="1">INDEX('Lorri 401b'!L:L,MATCH('Retirement Calculator'!A837,'Lorri 401b'!N:N,0),0)</f>
        <v>-23311589.58542088</v>
      </c>
      <c r="S837" s="25">
        <f t="shared" ca="1" si="787"/>
        <v>-36597699.556589946</v>
      </c>
    </row>
    <row r="838" spans="1:19" ht="15.75" customHeight="1" x14ac:dyDescent="0.25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-13349899.374235963</v>
      </c>
      <c r="R838" s="25">
        <f t="array" aca="1" ref="R838" ca="1">INDEX('Lorri 401b'!L:L,MATCH('Retirement Calculator'!A838,'Lorri 401b'!N:N,0),0)</f>
        <v>-23430466.742639355</v>
      </c>
      <c r="S838" s="25">
        <f t="shared" ca="1" si="787"/>
        <v>-36780366.116875321</v>
      </c>
    </row>
    <row r="839" spans="1:19" ht="15.75" customHeight="1" x14ac:dyDescent="0.25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-13413954.566482307</v>
      </c>
      <c r="R839" s="25">
        <f t="array" aca="1" ref="R839" ca="1">INDEX('Lorri 401b'!L:L,MATCH('Retirement Calculator'!A839,'Lorri 401b'!N:N,0),0)</f>
        <v>-23549839.22134624</v>
      </c>
      <c r="S839" s="25">
        <f t="shared" ca="1" si="787"/>
        <v>-36963793.78782855</v>
      </c>
    </row>
    <row r="840" spans="1:19" ht="15.75" customHeight="1" x14ac:dyDescent="0.25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-13478276.655363012</v>
      </c>
      <c r="R840" s="25">
        <f t="array" aca="1" ref="R840" ca="1">INDEX('Lorri 401b'!L:L,MATCH('Retirement Calculator'!A840,'Lorri 401b'!N:N,0),0)</f>
        <v>-23669709.085381072</v>
      </c>
      <c r="S840" s="25">
        <f t="shared" ca="1" si="787"/>
        <v>-37147985.740744084</v>
      </c>
    </row>
    <row r="841" spans="1:19" ht="15.75" customHeight="1" x14ac:dyDescent="0.25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-13542866.752947386</v>
      </c>
      <c r="R841" s="25">
        <f t="array" aca="1" ref="R841" ca="1">INDEX('Lorri 401b'!L:L,MATCH('Retirement Calculator'!A841,'Lorri 401b'!N:N,0),0)</f>
        <v>-23790078.407182716</v>
      </c>
      <c r="S841" s="25">
        <f t="shared" ca="1" si="787"/>
        <v>-37332945.160130098</v>
      </c>
    </row>
    <row r="842" spans="1:19" ht="15.75" customHeight="1" x14ac:dyDescent="0.25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-13607725.975938361</v>
      </c>
      <c r="R842" s="25">
        <f t="array" aca="1" ref="R842" ca="1">INDEX('Lorri 401b'!L:L,MATCH('Retirement Calculator'!A842,'Lorri 401b'!N:N,0),0)</f>
        <v>-23910949.267825197</v>
      </c>
      <c r="S842" s="25">
        <f t="shared" ca="1" si="787"/>
        <v>-37518675.243763559</v>
      </c>
    </row>
    <row r="843" spans="1:19" ht="15.75" customHeight="1" x14ac:dyDescent="0.25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-13672855.4456918</v>
      </c>
      <c r="R843" s="25">
        <f t="array" aca="1" ref="R843" ca="1">INDEX('Lorri 401b'!L:L,MATCH('Retirement Calculator'!A843,'Lorri 401b'!N:N,0),0)</f>
        <v>-24032323.757053692</v>
      </c>
      <c r="S843" s="25">
        <f t="shared" ca="1" si="787"/>
        <v>-37705179.20274549</v>
      </c>
    </row>
    <row r="844" spans="1:19" ht="15.75" customHeight="1" x14ac:dyDescent="0.25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-13738256.288235877</v>
      </c>
      <c r="R844" s="25">
        <f t="array" aca="1" ref="R844" ca="1">INDEX('Lorri 401b'!L:L,MATCH('Retirement Calculator'!A844,'Lorri 401b'!N:N,0),0)</f>
        <v>-24154203.973320637</v>
      </c>
      <c r="S844" s="25">
        <f t="shared" ca="1" si="787"/>
        <v>-37892460.261556514</v>
      </c>
    </row>
    <row r="845" spans="1:19" ht="15.75" customHeight="1" x14ac:dyDescent="0.25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-13803929.634290554</v>
      </c>
      <c r="R845" s="25">
        <f t="array" aca="1" ref="R845" ca="1">INDEX('Lorri 401b'!L:L,MATCH('Retirement Calculator'!A845,'Lorri 401b'!N:N,0),0)</f>
        <v>-24276592.023822028</v>
      </c>
      <c r="S845" s="25">
        <f t="shared" ca="1" si="787"/>
        <v>-38080521.658112586</v>
      </c>
    </row>
    <row r="846" spans="1:19" ht="15.75" customHeight="1" x14ac:dyDescent="0.25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-13869876.619287126</v>
      </c>
      <c r="R846" s="25">
        <f t="array" aca="1" ref="R846" ca="1">INDEX('Lorri 401b'!L:L,MATCH('Retirement Calculator'!A846,'Lorri 401b'!N:N,0),0)</f>
        <v>-24399490.024533842</v>
      </c>
      <c r="S846" s="25">
        <f t="shared" ca="1" si="787"/>
        <v>-38269366.643820971</v>
      </c>
    </row>
    <row r="847" spans="1:19" ht="15.75" customHeight="1" x14ac:dyDescent="0.25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-13936098.383387851</v>
      </c>
      <c r="R847" s="25">
        <f t="array" aca="1" ref="R847" ca="1">INDEX('Lorri 401b'!L:L,MATCH('Retirement Calculator'!A847,'Lorri 401b'!N:N,0),0)</f>
        <v>-24522900.10024862</v>
      </c>
      <c r="S847" s="25">
        <f t="shared" ca="1" si="787"/>
        <v>-38458998.483636469</v>
      </c>
    </row>
    <row r="848" spans="1:19" ht="15.75" customHeight="1" x14ac:dyDescent="0.25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-14002596.071505662</v>
      </c>
      <c r="R848" s="25">
        <f t="array" aca="1" ref="R848" ca="1">INDEX('Lorri 401b'!L:L,MATCH('Retirement Calculator'!A848,'Lorri 401b'!N:N,0),0)</f>
        <v>-24646824.38461221</v>
      </c>
      <c r="S848" s="25">
        <f t="shared" ca="1" si="787"/>
        <v>-38649420.456117868</v>
      </c>
    </row>
    <row r="849" spans="1:19" ht="15.75" customHeight="1" x14ac:dyDescent="0.25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-14069370.833323963</v>
      </c>
      <c r="R849" s="25">
        <f t="array" aca="1" ref="R849" ca="1">INDEX('Lorri 401b'!L:L,MATCH('Retirement Calculator'!A849,'Lorri 401b'!N:N,0),0)</f>
        <v>-24771265.020160649</v>
      </c>
      <c r="S849" s="25">
        <f t="shared" ca="1" si="787"/>
        <v>-38840635.853484616</v>
      </c>
    </row>
    <row r="850" spans="1:19" ht="15.75" customHeight="1" x14ac:dyDescent="0.25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-14136423.823316507</v>
      </c>
      <c r="R850" s="25">
        <f t="array" aca="1" ref="R850" ca="1">INDEX('Lorri 401b'!L:L,MATCH('Retirement Calculator'!A850,'Lorri 401b'!N:N,0),0)</f>
        <v>-24896224.158357207</v>
      </c>
      <c r="S850" s="25">
        <f t="shared" ca="1" si="787"/>
        <v>-39032647.981673717</v>
      </c>
    </row>
    <row r="851" spans="1:19" ht="15.75" customHeight="1" x14ac:dyDescent="0.25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-14203756.200767353</v>
      </c>
      <c r="R851" s="25">
        <f t="array" aca="1" ref="R851" ca="1">INDEX('Lorri 401b'!L:L,MATCH('Retirement Calculator'!A851,'Lorri 401b'!N:N,0),0)</f>
        <v>-25021703.959629584</v>
      </c>
      <c r="S851" s="25">
        <f t="shared" ca="1" si="787"/>
        <v>-39225460.160396934</v>
      </c>
    </row>
    <row r="852" spans="1:19" ht="15.75" customHeight="1" x14ac:dyDescent="0.25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-14271369.129790911</v>
      </c>
      <c r="R852" s="25">
        <f t="array" aca="1" ref="R852" ca="1">INDEX('Lorri 401b'!L:L,MATCH('Retirement Calculator'!A852,'Lorri 401b'!N:N,0),0)</f>
        <v>-25147706.593407262</v>
      </c>
      <c r="S852" s="25">
        <f t="shared" ca="1" si="787"/>
        <v>-39419075.723198175</v>
      </c>
    </row>
    <row r="853" spans="1:19" ht="15.75" customHeight="1" x14ac:dyDescent="0.25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-14339263.779352069</v>
      </c>
      <c r="R853" s="25">
        <f t="array" aca="1" ref="R853" ca="1">INDEX('Lorri 401b'!L:L,MATCH('Retirement Calculator'!A853,'Lorri 401b'!N:N,0),0)</f>
        <v>-25274234.238159012</v>
      </c>
      <c r="S853" s="25">
        <f t="shared" ca="1" si="787"/>
        <v>-39613498.017511085</v>
      </c>
    </row>
    <row r="854" spans="1:19" ht="15.75" customHeight="1" x14ac:dyDescent="0.25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-14407441.323286397</v>
      </c>
      <c r="R854" s="25">
        <f t="array" aca="1" ref="R854" ca="1">INDEX('Lorri 401b'!L:L,MATCH('Retirement Calculator'!A854,'Lorri 401b'!N:N,0),0)</f>
        <v>-25401289.081430562</v>
      </c>
      <c r="S854" s="25">
        <f t="shared" ca="1" si="787"/>
        <v>-39808730.404716961</v>
      </c>
    </row>
    <row r="855" spans="1:19" ht="15.75" customHeight="1" x14ac:dyDescent="0.25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-14475902.940320453</v>
      </c>
      <c r="R855" s="25">
        <f t="array" aca="1" ref="R855" ca="1">INDEX('Lorri 401b'!L:L,MATCH('Retirement Calculator'!A855,'Lorri 401b'!N:N,0),0)</f>
        <v>-25528873.319882412</v>
      </c>
      <c r="S855" s="25">
        <f t="shared" ca="1" si="787"/>
        <v>-40004776.260202862</v>
      </c>
    </row>
    <row r="856" spans="1:19" ht="15.75" customHeight="1" x14ac:dyDescent="0.25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-14544649.81409215</v>
      </c>
      <c r="R856" s="25">
        <f t="array" aca="1" ref="R856" ca="1">INDEX('Lorri 401b'!L:L,MATCH('Retirement Calculator'!A856,'Lorri 401b'!N:N,0),0)</f>
        <v>-25656989.159327809</v>
      </c>
      <c r="S856" s="25">
        <f t="shared" ca="1" si="787"/>
        <v>-40201638.973419957</v>
      </c>
    </row>
    <row r="857" spans="1:19" ht="15.75" customHeight="1" x14ac:dyDescent="0.25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-14613683.133171229</v>
      </c>
      <c r="R857" s="25">
        <f t="array" aca="1" ref="R857" ca="1">INDEX('Lorri 401b'!L:L,MATCH('Retirement Calculator'!A857,'Lorri 401b'!N:N,0),0)</f>
        <v>-25785638.814770896</v>
      </c>
      <c r="S857" s="25">
        <f t="shared" ca="1" si="787"/>
        <v>-40399321.947942123</v>
      </c>
    </row>
    <row r="858" spans="1:19" ht="15.75" customHeight="1" x14ac:dyDescent="0.25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-14683004.091079803</v>
      </c>
      <c r="R858" s="25">
        <f t="array" aca="1" ref="R858" ca="1">INDEX('Lorri 401b'!L:L,MATCH('Retirement Calculator'!A858,'Lorri 401b'!N:N,0),0)</f>
        <v>-25914824.510444995</v>
      </c>
      <c r="S858" s="25">
        <f t="shared" ca="1" si="787"/>
        <v>-40597828.6015248</v>
      </c>
    </row>
    <row r="859" spans="1:19" ht="15.75" customHeight="1" x14ac:dyDescent="0.25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-14752613.886312997</v>
      </c>
      <c r="R859" s="25">
        <f t="array" aca="1" ref="R859" ca="1">INDEX('Lorri 401b'!L:L,MATCH('Retirement Calculator'!A859,'Lorri 401b'!N:N,0),0)</f>
        <v>-26044548.479851071</v>
      </c>
      <c r="S859" s="25">
        <f t="shared" ca="1" si="787"/>
        <v>-40797162.366164066</v>
      </c>
    </row>
    <row r="860" spans="1:19" ht="15.75" customHeight="1" x14ac:dyDescent="0.25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-14822513.722359663</v>
      </c>
      <c r="R860" s="25">
        <f t="array" aca="1" ref="R860" ca="1">INDEX('Lorri 401b'!L:L,MATCH('Retirement Calculator'!A860,'Lorri 401b'!N:N,0),0)</f>
        <v>-26174812.96579634</v>
      </c>
      <c r="S860" s="25">
        <f t="shared" ca="1" si="787"/>
        <v>-40997326.688156001</v>
      </c>
    </row>
    <row r="861" spans="1:19" ht="15.75" customHeight="1" x14ac:dyDescent="0.25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-14892704.807723189</v>
      </c>
      <c r="R861" s="25">
        <f t="array" aca="1" ref="R861" ca="1">INDEX('Lorri 401b'!L:L,MATCH('Retirement Calculator'!A861,'Lorri 401b'!N:N,0),0)</f>
        <v>-26305620.220433045</v>
      </c>
      <c r="S861" s="25">
        <f t="shared" ca="1" si="787"/>
        <v>-41198325.028156236</v>
      </c>
    </row>
    <row r="862" spans="1:19" ht="15.75" customHeight="1" x14ac:dyDescent="0.25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-14963188.355942396</v>
      </c>
      <c r="R862" s="25">
        <f t="array" aca="1" ref="R862" ca="1">INDEX('Lorri 401b'!L:L,MATCH('Retirement Calculator'!A862,'Lorri 401b'!N:N,0),0)</f>
        <v>-26436972.505297404</v>
      </c>
      <c r="S862" s="25">
        <f t="shared" ca="1" si="787"/>
        <v>-41400160.861239798</v>
      </c>
    </row>
    <row r="863" spans="1:19" ht="15.75" customHeight="1" x14ac:dyDescent="0.25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-15033965.585612517</v>
      </c>
      <c r="R863" s="25">
        <f t="array" aca="1" ref="R863" ca="1">INDEX('Lorri 401b'!L:L,MATCH('Retirement Calculator'!A863,'Lorri 401b'!N:N,0),0)</f>
        <v>-26568872.091348697</v>
      </c>
      <c r="S863" s="25">
        <f t="shared" ca="1" si="787"/>
        <v>-41602837.676961213</v>
      </c>
    </row>
    <row r="864" spans="1:19" ht="15.75" customHeight="1" x14ac:dyDescent="0.25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-15105037.720406264</v>
      </c>
      <c r="R864" s="25">
        <f t="array" aca="1" ref="R864" ca="1">INDEX('Lorri 401b'!L:L,MATCH('Retirement Calculator'!A864,'Lorri 401b'!N:N,0),0)</f>
        <v>-26701321.259008538</v>
      </c>
      <c r="S864" s="25">
        <f t="shared" ca="1" si="787"/>
        <v>-41806358.979414806</v>
      </c>
    </row>
    <row r="865" spans="1:19" ht="15.75" customHeight="1" x14ac:dyDescent="0.25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-15176405.989094986</v>
      </c>
      <c r="R865" s="25">
        <f t="array" aca="1" ref="R865" ca="1">INDEX('Lorri 401b'!L:L,MATCH('Retirement Calculator'!A865,'Lorri 401b'!N:N,0),0)</f>
        <v>-26834322.298200294</v>
      </c>
      <c r="S865" s="25">
        <f t="shared" ca="1" si="787"/>
        <v>-42010728.287295282</v>
      </c>
    </row>
    <row r="866" spans="1:19" ht="15.75" customHeight="1" x14ac:dyDescent="0.25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-15248071.62556991</v>
      </c>
      <c r="R866" s="25">
        <f t="array" aca="1" ref="R866" ca="1">INDEX('Lorri 401b'!L:L,MATCH('Retirement Calculator'!A866,'Lorri 401b'!N:N,0),0)</f>
        <v>-26967877.508388683</v>
      </c>
      <c r="S866" s="25">
        <f t="shared" ca="1" si="787"/>
        <v>-42215949.133958593</v>
      </c>
    </row>
    <row r="867" spans="1:19" ht="15.75" customHeight="1" x14ac:dyDescent="0.25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-15320035.868863478</v>
      </c>
      <c r="R867" s="25">
        <f t="array" aca="1" ref="R867" ca="1">INDEX('Lorri 401b'!L:L,MATCH('Retirement Calculator'!A867,'Lorri 401b'!N:N,0),0)</f>
        <v>-27101989.198619526</v>
      </c>
      <c r="S867" s="25">
        <f t="shared" ca="1" si="787"/>
        <v>-42422025.067483008</v>
      </c>
    </row>
    <row r="868" spans="1:19" ht="15.75" customHeight="1" x14ac:dyDescent="0.25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-15392299.963170771</v>
      </c>
      <c r="R868" s="25">
        <f t="array" aca="1" ref="R868" ca="1">INDEX('Lorri 401b'!L:L,MATCH('Retirement Calculator'!A868,'Lorri 401b'!N:N,0),0)</f>
        <v>-27236659.687559661</v>
      </c>
      <c r="S868" s="25">
        <f t="shared" ca="1" si="787"/>
        <v>-42628959.650730431</v>
      </c>
    </row>
    <row r="869" spans="1:19" ht="15.75" customHeight="1" x14ac:dyDescent="0.25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-15464865.15787101</v>
      </c>
      <c r="R869" s="25">
        <f t="array" aca="1" ref="R869" ca="1">INDEX('Lorri 401b'!L:L,MATCH('Retirement Calculator'!A869,'Lorri 401b'!N:N,0),0)</f>
        <v>-27371891.303537048</v>
      </c>
      <c r="S869" s="25">
        <f t="shared" ca="1" si="787"/>
        <v>-42836756.461408056</v>
      </c>
    </row>
    <row r="870" spans="1:19" ht="15.75" customHeight="1" x14ac:dyDescent="0.25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-15537732.707549168</v>
      </c>
      <c r="R870" s="25">
        <f t="array" aca="1" ref="R870" ca="1">INDEX('Lorri 401b'!L:L,MATCH('Retirement Calculator'!A870,'Lorri 401b'!N:N,0),0)</f>
        <v>-27507686.384581007</v>
      </c>
      <c r="S870" s="25">
        <f t="shared" ca="1" si="787"/>
        <v>-43045419.092130177</v>
      </c>
    </row>
    <row r="871" spans="1:19" ht="15.75" customHeight="1" x14ac:dyDescent="0.25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-15610903.87201765</v>
      </c>
      <c r="R871" s="25">
        <f t="array" aca="1" ref="R871" ca="1">INDEX('Lorri 401b'!L:L,MATCH('Retirement Calculator'!A871,'Lorri 401b'!N:N,0),0)</f>
        <v>-27644047.278462648</v>
      </c>
      <c r="S871" s="25">
        <f t="shared" ca="1" si="787"/>
        <v>-43254951.1504803</v>
      </c>
    </row>
    <row r="872" spans="1:19" ht="15.75" customHeight="1" x14ac:dyDescent="0.25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-15684379.916338084</v>
      </c>
      <c r="R872" s="25">
        <f t="array" aca="1" ref="R872" ca="1">INDEX('Lorri 401b'!L:L,MATCH('Retirement Calculator'!A872,'Lorri 401b'!N:N,0),0)</f>
        <v>-27780976.342735466</v>
      </c>
      <c r="S872" s="25">
        <f t="shared" ca="1" si="787"/>
        <v>-43465356.259073548</v>
      </c>
    </row>
    <row r="873" spans="1:19" ht="15.75" customHeight="1" x14ac:dyDescent="0.25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-15758162.110843187</v>
      </c>
      <c r="R873" s="25">
        <f t="array" aca="1" ref="R873" ca="1">INDEX('Lorri 401b'!L:L,MATCH('Retirement Calculator'!A873,'Lorri 401b'!N:N,0),0)</f>
        <v>-27918475.944776084</v>
      </c>
      <c r="S873" s="25">
        <f t="shared" ca="1" si="787"/>
        <v>-43676638.05561927</v>
      </c>
    </row>
    <row r="874" spans="1:19" ht="15.75" customHeight="1" x14ac:dyDescent="0.25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-15832251.731158728</v>
      </c>
      <c r="R874" s="25">
        <f t="array" aca="1" ref="R874" ca="1">INDEX('Lorri 401b'!L:L,MATCH('Retirement Calculator'!A874,'Lorri 401b'!N:N,0),0)</f>
        <v>-28056548.461825207</v>
      </c>
      <c r="S874" s="25">
        <f t="shared" ca="1" si="787"/>
        <v>-43888800.192983933</v>
      </c>
    </row>
    <row r="875" spans="1:19" ht="15.75" customHeight="1" x14ac:dyDescent="0.25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-15906650.058225583</v>
      </c>
      <c r="R875" s="25">
        <f t="array" aca="1" ref="R875" ca="1">INDEX('Lorri 401b'!L:L,MATCH('Retirement Calculator'!A875,'Lorri 401b'!N:N,0),0)</f>
        <v>-28195196.281028699</v>
      </c>
      <c r="S875" s="25">
        <f t="shared" ca="1" si="787"/>
        <v>-44101846.339254282</v>
      </c>
    </row>
    <row r="876" spans="1:19" ht="15.75" customHeight="1" x14ac:dyDescent="0.25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-15981358.378321884</v>
      </c>
      <c r="R876" s="25">
        <f t="array" aca="1" ref="R876" ca="1">INDEX('Lorri 401b'!L:L,MATCH('Retirement Calculator'!A876,'Lorri 401b'!N:N,0),0)</f>
        <v>-28334421.799478874</v>
      </c>
      <c r="S876" s="25">
        <f t="shared" ca="1" si="787"/>
        <v>-44315780.17780076</v>
      </c>
    </row>
    <row r="877" spans="1:19" ht="15.75" customHeight="1" x14ac:dyDescent="0.25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-16056377.983085254</v>
      </c>
      <c r="R877" s="25">
        <f t="array" aca="1" ref="R877" ca="1">INDEX('Lorri 401b'!L:L,MATCH('Retirement Calculator'!A877,'Lorri 401b'!N:N,0),0)</f>
        <v>-28474227.424255922</v>
      </c>
      <c r="S877" s="25">
        <f t="shared" ca="1" si="787"/>
        <v>-44530605.407341175</v>
      </c>
    </row>
    <row r="878" spans="1:19" ht="15.75" customHeight="1" x14ac:dyDescent="0.25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-16131710.169535138</v>
      </c>
      <c r="R878" s="25">
        <f t="array" aca="1" ref="R878" ca="1">INDEX('Lorri 401b'!L:L,MATCH('Retirement Calculator'!A878,'Lorri 401b'!N:N,0),0)</f>
        <v>-28614615.572469544</v>
      </c>
      <c r="S878" s="25">
        <f t="shared" ca="1" si="787"/>
        <v>-44746325.742004678</v>
      </c>
    </row>
    <row r="879" spans="1:19" ht="15.75" customHeight="1" x14ac:dyDescent="0.25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-16207356.240095228</v>
      </c>
      <c r="R879" s="25">
        <f t="array" aca="1" ref="R879" ca="1">INDEX('Lorri 401b'!L:L,MATCH('Retirement Calculator'!A879,'Lorri 401b'!N:N,0),0)</f>
        <v>-28755588.67130072</v>
      </c>
      <c r="S879" s="25">
        <f t="shared" ca="1" si="787"/>
        <v>-44962944.911395952</v>
      </c>
    </row>
    <row r="880" spans="1:19" ht="15.75" customHeight="1" x14ac:dyDescent="0.25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-16283317.502615986</v>
      </c>
      <c r="R880" s="25">
        <f t="array" aca="1" ref="R880" ca="1">INDEX('Lorri 401b'!L:L,MATCH('Retirement Calculator'!A880,'Lorri 401b'!N:N,0),0)</f>
        <v>-28897149.158043694</v>
      </c>
      <c r="S880" s="25">
        <f t="shared" ca="1" si="787"/>
        <v>-45180466.660659678</v>
      </c>
    </row>
    <row r="881" spans="1:19" ht="15.75" customHeight="1" x14ac:dyDescent="0.25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-16359595.270397248</v>
      </c>
      <c r="R881" s="25">
        <f t="array" aca="1" ref="R881" ca="1">INDEX('Lorri 401b'!L:L,MATCH('Retirement Calculator'!A881,'Lorri 401b'!N:N,0),0)</f>
        <v>-29039299.480148096</v>
      </c>
      <c r="S881" s="25">
        <f t="shared" ca="1" si="787"/>
        <v>-45398894.750545345</v>
      </c>
    </row>
    <row r="882" spans="1:19" ht="15.75" customHeight="1" x14ac:dyDescent="0.25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-16436190.862210931</v>
      </c>
      <c r="R882" s="25">
        <f t="array" aca="1" ref="R882" ca="1">INDEX('Lorri 401b'!L:L,MATCH('Retirement Calculator'!A882,'Lorri 401b'!N:N,0),0)</f>
        <v>-29182042.095261268</v>
      </c>
      <c r="S882" s="25">
        <f t="shared" ca="1" si="787"/>
        <v>-45618232.957472198</v>
      </c>
    </row>
    <row r="883" spans="1:19" ht="15.75" customHeight="1" x14ac:dyDescent="0.25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-16513105.602323838</v>
      </c>
      <c r="R883" s="25">
        <f t="array" aca="1" ref="R883" ca="1">INDEX('Lorri 401b'!L:L,MATCH('Retirement Calculator'!A883,'Lorri 401b'!N:N,0),0)</f>
        <v>-29325379.471270744</v>
      </c>
      <c r="S883" s="25">
        <f t="shared" ca="1" si="787"/>
        <v>-45838485.073594585</v>
      </c>
    </row>
    <row r="884" spans="1:19" ht="15.75" customHeight="1" x14ac:dyDescent="0.25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-16590340.820520548</v>
      </c>
      <c r="R884" s="25">
        <f t="array" aca="1" ref="R884" ca="1">INDEX('Lorri 401b'!L:L,MATCH('Retirement Calculator'!A884,'Lorri 401b'!N:N,0),0)</f>
        <v>-29469314.086346928</v>
      </c>
      <c r="S884" s="25">
        <f t="shared" ca="1" si="787"/>
        <v>-46059654.906867474</v>
      </c>
    </row>
    <row r="885" spans="1:19" ht="15.75" customHeight="1" x14ac:dyDescent="0.25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-16667897.852126412</v>
      </c>
      <c r="R885" s="25">
        <f t="array" aca="1" ref="R885" ca="1">INDEX('Lorri 401b'!L:L,MATCH('Retirement Calculator'!A885,'Lorri 401b'!N:N,0),0)</f>
        <v>-29613848.428985927</v>
      </c>
      <c r="S885" s="25">
        <f t="shared" ca="1" si="787"/>
        <v>-46281746.281112343</v>
      </c>
    </row>
    <row r="886" spans="1:19" ht="15.75" customHeight="1" x14ac:dyDescent="0.25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-16745778.038030634</v>
      </c>
      <c r="R886" s="25">
        <f t="array" aca="1" ref="R886" ca="1">INDEX('Lorri 401b'!L:L,MATCH('Retirement Calculator'!A886,'Lorri 401b'!N:N,0),0)</f>
        <v>-29758984.99805259</v>
      </c>
      <c r="S886" s="25">
        <f t="shared" ca="1" si="787"/>
        <v>-46504763.036083221</v>
      </c>
    </row>
    <row r="887" spans="1:19" ht="15.75" customHeight="1" x14ac:dyDescent="0.25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-16823982.724709455</v>
      </c>
      <c r="R887" s="25">
        <f t="array" aca="1" ref="R887" ca="1">INDEX('Lorri 401b'!L:L,MATCH('Retirement Calculator'!A887,'Lorri 401b'!N:N,0),0)</f>
        <v>-29904726.302823696</v>
      </c>
      <c r="S887" s="25">
        <f t="shared" ca="1" si="787"/>
        <v>-46728709.027533151</v>
      </c>
    </row>
    <row r="888" spans="1:19" ht="15.75" customHeight="1" x14ac:dyDescent="0.25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-16902513.264249437</v>
      </c>
      <c r="R888" s="25">
        <f t="array" aca="1" ref="R888" ca="1">INDEX('Lorri 401b'!L:L,MATCH('Retirement Calculator'!A888,'Lorri 401b'!N:N,0),0)</f>
        <v>-30051074.86303135</v>
      </c>
      <c r="S888" s="25">
        <f t="shared" ca="1" si="787"/>
        <v>-46953588.127280787</v>
      </c>
    </row>
    <row r="889" spans="1:19" ht="15.75" customHeight="1" x14ac:dyDescent="0.25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-16981371.014370836</v>
      </c>
      <c r="R889" s="25">
        <f t="array" aca="1" ref="R889" ca="1">INDEX('Lorri 401b'!L:L,MATCH('Retirement Calculator'!A889,'Lorri 401b'!N:N,0),0)</f>
        <v>-30198033.208906535</v>
      </c>
      <c r="S889" s="25">
        <f t="shared" ca="1" si="787"/>
        <v>-47179404.223277375</v>
      </c>
    </row>
    <row r="890" spans="1:19" ht="15.75" customHeight="1" x14ac:dyDescent="0.25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-17060557.338451073</v>
      </c>
      <c r="R890" s="25">
        <f t="array" aca="1" ref="R890" ca="1">INDEX('Lorri 401b'!L:L,MATCH('Retirement Calculator'!A890,'Lorri 401b'!N:N,0),0)</f>
        <v>-30345603.881222866</v>
      </c>
      <c r="S890" s="25">
        <f t="shared" ca="1" si="787"/>
        <v>-47406161.219673939</v>
      </c>
    </row>
    <row r="891" spans="1:19" ht="15.75" customHeight="1" x14ac:dyDescent="0.25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-17140073.605548311</v>
      </c>
      <c r="R891" s="25">
        <f t="array" aca="1" ref="R891" ca="1">INDEX('Lorri 401b'!L:L,MATCH('Retirement Calculator'!A891,'Lorri 401b'!N:N,0),0)</f>
        <v>-30493789.431340516</v>
      </c>
      <c r="S891" s="25">
        <f t="shared" ca="1" si="787"/>
        <v>-47633863.036888823</v>
      </c>
    </row>
    <row r="892" spans="1:19" ht="15.75" customHeight="1" x14ac:dyDescent="0.25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-17219921.19042512</v>
      </c>
      <c r="R892" s="25">
        <f t="array" aca="1" ref="R892" ca="1">INDEX('Lorri 401b'!L:L,MATCH('Retirement Calculator'!A892,'Lorri 401b'!N:N,0),0)</f>
        <v>-30642592.421250321</v>
      </c>
      <c r="S892" s="25">
        <f t="shared" ca="1" si="787"/>
        <v>-47862513.611675441</v>
      </c>
    </row>
    <row r="893" spans="1:19" ht="15.75" customHeight="1" x14ac:dyDescent="0.25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-17300101.47357225</v>
      </c>
      <c r="R893" s="25">
        <f t="array" aca="1" ref="R893" ca="1">INDEX('Lorri 401b'!L:L,MATCH('Retirement Calculator'!A893,'Lorri 401b'!N:N,0),0)</f>
        <v>-30792015.423618086</v>
      </c>
      <c r="S893" s="25">
        <f t="shared" ca="1" si="787"/>
        <v>-48092116.897190332</v>
      </c>
    </row>
    <row r="894" spans="1:19" ht="15.75" customHeight="1" x14ac:dyDescent="0.25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-17380615.841232494</v>
      </c>
      <c r="R894" s="25">
        <f t="array" aca="1" ref="R894" ca="1">INDEX('Lorri 401b'!L:L,MATCH('Retirement Calculator'!A894,'Lorri 401b'!N:N,0),0)</f>
        <v>-30942061.02182905</v>
      </c>
      <c r="S894" s="25">
        <f t="shared" ca="1" si="787"/>
        <v>-48322676.863061547</v>
      </c>
    </row>
    <row r="895" spans="1:19" ht="15.75" customHeight="1" x14ac:dyDescent="0.25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-17461465.685424656</v>
      </c>
      <c r="R895" s="25">
        <f t="array" aca="1" ref="R895" ca="1">INDEX('Lorri 401b'!L:L,MATCH('Retirement Calculator'!A895,'Lorri 401b'!N:N,0),0)</f>
        <v>-31092731.810032558</v>
      </c>
      <c r="S895" s="25">
        <f t="shared" ca="1" si="787"/>
        <v>-48554197.495457217</v>
      </c>
    </row>
    <row r="896" spans="1:19" ht="15.75" customHeight="1" x14ac:dyDescent="0.25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-17542652.403967619</v>
      </c>
      <c r="R896" s="25">
        <f t="array" aca="1" ref="R896" ca="1">INDEX('Lorri 401b'!L:L,MATCH('Retirement Calculator'!A896,'Lorri 401b'!N:N,0),0)</f>
        <v>-31244030.393186916</v>
      </c>
      <c r="S896" s="25">
        <f t="shared" ca="1" si="787"/>
        <v>-48786682.797154531</v>
      </c>
    </row>
    <row r="897" spans="1:19" ht="15.75" customHeight="1" x14ac:dyDescent="0.25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-17624177.400504511</v>
      </c>
      <c r="R897" s="25">
        <f t="array" aca="1" ref="R897" ca="1">INDEX('Lorri 401b'!L:L,MATCH('Retirement Calculator'!A897,'Lorri 401b'!N:N,0),0)</f>
        <v>-31395959.387104414</v>
      </c>
      <c r="S897" s="25">
        <f t="shared" ca="1" si="787"/>
        <v>-49020136.787608922</v>
      </c>
    </row>
    <row r="898" spans="1:19" ht="15.75" customHeight="1" x14ac:dyDescent="0.25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-17706042.084526971</v>
      </c>
      <c r="R898" s="25">
        <f t="array" aca="1" ref="R898" ca="1">INDEX('Lorri 401b'!L:L,MATCH('Retirement Calculator'!A898,'Lorri 401b'!N:N,0),0)</f>
        <v>-31548521.418496571</v>
      </c>
      <c r="S898" s="25">
        <f t="shared" ca="1" si="787"/>
        <v>-49254563.503023542</v>
      </c>
    </row>
    <row r="899" spans="1:19" ht="15.75" customHeight="1" x14ac:dyDescent="0.25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-17788247.871399526</v>
      </c>
      <c r="R899" s="25">
        <f t="array" aca="1" ref="R899" ca="1">INDEX('Lorri 401b'!L:L,MATCH('Retirement Calculator'!A899,'Lorri 401b'!N:N,0),0)</f>
        <v>-31701719.125019528</v>
      </c>
      <c r="S899" s="25">
        <f t="shared" ca="1" si="787"/>
        <v>-49489966.996419057</v>
      </c>
    </row>
    <row r="900" spans="1:19" ht="15.75" customHeight="1" x14ac:dyDescent="0.25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-17870796.182384051</v>
      </c>
      <c r="R900" s="25">
        <f t="array" aca="1" ref="R900" ca="1">INDEX('Lorri 401b'!L:L,MATCH('Retirement Calculator'!A900,'Lorri 401b'!N:N,0),0)</f>
        <v>-31855555.155319665</v>
      </c>
      <c r="S900" s="25">
        <f t="shared" ca="1" si="787"/>
        <v>-49726351.33770372</v>
      </c>
    </row>
    <row r="901" spans="1:19" ht="15.75" customHeight="1" x14ac:dyDescent="0.25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-17953688.444664344</v>
      </c>
      <c r="R901" s="25">
        <f t="array" aca="1" ref="R901" ca="1">INDEX('Lorri 401b'!L:L,MATCH('Retirement Calculator'!A901,'Lorri 401b'!N:N,0),0)</f>
        <v>-32010032.169079386</v>
      </c>
      <c r="S901" s="25">
        <f t="shared" ca="1" si="787"/>
        <v>-49963720.61374373</v>
      </c>
    </row>
    <row r="902" spans="1:19" ht="15.75" customHeight="1" x14ac:dyDescent="0.25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-18036926.091370806</v>
      </c>
      <c r="R902" s="25">
        <f t="array" aca="1" ref="R902" ca="1">INDEX('Lorri 401b'!L:L,MATCH('Retirement Calculator'!A902,'Lorri 401b'!N:N,0),0)</f>
        <v>-32165152.837063104</v>
      </c>
      <c r="S902" s="25">
        <f t="shared" ca="1" si="787"/>
        <v>-50202078.92843391</v>
      </c>
    </row>
    <row r="903" spans="1:19" ht="15.75" customHeight="1" x14ac:dyDescent="0.25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-18120510.561605211</v>
      </c>
      <c r="R903" s="25">
        <f t="array" aca="1" ref="R903" ca="1">INDEX('Lorri 401b'!L:L,MATCH('Retirement Calculator'!A903,'Lorri 401b'!N:N,0),0)</f>
        <v>-32320919.841163423</v>
      </c>
      <c r="S903" s="25">
        <f t="shared" ca="1" si="787"/>
        <v>-50441430.402768634</v>
      </c>
    </row>
    <row r="904" spans="1:19" ht="15.75" customHeight="1" x14ac:dyDescent="0.25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-18204443.300465591</v>
      </c>
      <c r="R904" s="25">
        <f t="array" aca="1" ref="R904" ca="1">INDEX('Lorri 401b'!L:L,MATCH('Retirement Calculator'!A904,'Lorri 401b'!N:N,0),0)</f>
        <v>-32477335.874447491</v>
      </c>
      <c r="S904" s="25">
        <f t="shared" ca="1" si="787"/>
        <v>-50681779.174913079</v>
      </c>
    </row>
    <row r="905" spans="1:19" ht="15.75" customHeight="1" x14ac:dyDescent="0.25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-18288725.759071223</v>
      </c>
      <c r="R905" s="25">
        <f t="array" aca="1" ref="R905" ca="1">INDEX('Lorri 401b'!L:L,MATCH('Retirement Calculator'!A905,'Lorri 401b'!N:N,0),0)</f>
        <v>-32634403.641203579</v>
      </c>
      <c r="S905" s="25">
        <f t="shared" ca="1" si="787"/>
        <v>-50923129.400274798</v>
      </c>
    </row>
    <row r="906" spans="1:19" ht="15.75" customHeight="1" x14ac:dyDescent="0.25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-18373359.394587714</v>
      </c>
      <c r="R906" s="25">
        <f t="array" aca="1" ref="R906" ca="1">INDEX('Lorri 401b'!L:L,MATCH('Retirement Calculator'!A906,'Lorri 401b'!N:N,0),0)</f>
        <v>-32792125.856987815</v>
      </c>
      <c r="S906" s="25">
        <f t="shared" ca="1" si="787"/>
        <v>-51165485.25157553</v>
      </c>
    </row>
    <row r="907" spans="1:19" ht="15.75" customHeight="1" x14ac:dyDescent="0.25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-18458345.670252189</v>
      </c>
      <c r="R907" s="25">
        <f t="array" aca="1" ref="R907" ca="1">INDEX('Lorri 401b'!L:L,MATCH('Retirement Calculator'!A907,'Lorri 401b'!N:N,0),0)</f>
        <v>-32950505.248671152</v>
      </c>
      <c r="S907" s="25">
        <f t="shared" ca="1" si="787"/>
        <v>-51408850.918923341</v>
      </c>
    </row>
    <row r="908" spans="1:19" ht="15.75" customHeight="1" x14ac:dyDescent="0.25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-18543686.055398598</v>
      </c>
      <c r="R908" s="25">
        <f t="array" aca="1" ref="R908" ca="1">INDEX('Lorri 401b'!L:L,MATCH('Retirement Calculator'!A908,'Lorri 401b'!N:N,0),0)</f>
        <v>-33109544.554486502</v>
      </c>
      <c r="S908" s="25">
        <f t="shared" ca="1" si="787"/>
        <v>-51653230.609885097</v>
      </c>
    </row>
    <row r="909" spans="1:19" ht="15.75" customHeight="1" x14ac:dyDescent="0.25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-18629382.02548312</v>
      </c>
      <c r="R909" s="25">
        <f t="array" aca="1" ref="R909" ca="1">INDEX('Lorri 401b'!L:L,MATCH('Retirement Calculator'!A909,'Lorri 401b'!N:N,0),0)</f>
        <v>-33269246.524076086</v>
      </c>
      <c r="S909" s="25">
        <f t="shared" ca="1" si="787"/>
        <v>-51898628.549559206</v>
      </c>
    </row>
    <row r="910" spans="1:19" ht="15.75" customHeight="1" x14ac:dyDescent="0.25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-18715435.06210966</v>
      </c>
      <c r="R910" s="25">
        <f t="array" aca="1" ref="R910" ca="1">INDEX('Lorri 401b'!L:L,MATCH('Retirement Calculator'!A910,'Lorri 401b'!N:N,0),0)</f>
        <v>-33429613.918538958</v>
      </c>
      <c r="S910" s="25">
        <f t="shared" ca="1" si="787"/>
        <v>-52145048.980648622</v>
      </c>
    </row>
    <row r="911" spans="1:19" ht="15.75" customHeight="1" x14ac:dyDescent="0.25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-18801846.653055478</v>
      </c>
      <c r="R911" s="25">
        <f t="array" aca="1" ref="R911" ca="1">INDEX('Lorri 401b'!L:L,MATCH('Retirement Calculator'!A911,'Lorri 401b'!N:N,0),0)</f>
        <v>-33590649.510478757</v>
      </c>
      <c r="S911" s="25">
        <f t="shared" ca="1" si="787"/>
        <v>-52392496.163534239</v>
      </c>
    </row>
    <row r="912" spans="1:19" ht="15.75" customHeight="1" x14ac:dyDescent="0.25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-18888618.292296901</v>
      </c>
      <c r="R912" s="25">
        <f t="array" aca="1" ref="R912" ca="1">INDEX('Lorri 401b'!L:L,MATCH('Retirement Calculator'!A912,'Lorri 401b'!N:N,0),0)</f>
        <v>-33752356.084051639</v>
      </c>
      <c r="S912" s="25">
        <f t="shared" ca="1" si="787"/>
        <v>-52640974.37634854</v>
      </c>
    </row>
    <row r="913" spans="1:19" ht="15.75" customHeight="1" x14ac:dyDescent="0.25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-18975751.480035163</v>
      </c>
      <c r="R913" s="25">
        <f t="array" aca="1" ref="R913" ca="1">INDEX('Lorri 401b'!L:L,MATCH('Retirement Calculator'!A913,'Lorri 401b'!N:N,0),0)</f>
        <v>-33914736.435014412</v>
      </c>
      <c r="S913" s="25">
        <f t="shared" ca="1" si="787"/>
        <v>-52890487.915049575</v>
      </c>
    </row>
    <row r="914" spans="1:19" ht="15.75" customHeight="1" x14ac:dyDescent="0.25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-19063247.722722337</v>
      </c>
      <c r="R914" s="25">
        <f t="array" aca="1" ref="R914" ca="1">INDEX('Lorri 401b'!L:L,MATCH('Retirement Calculator'!A914,'Lorri 401b'!N:N,0),0)</f>
        <v>-34077793.370772861</v>
      </c>
      <c r="S914" s="25">
        <f t="shared" ca="1" si="787"/>
        <v>-53141041.093495198</v>
      </c>
    </row>
    <row r="915" spans="1:19" ht="15.75" customHeight="1" x14ac:dyDescent="0.25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-19151108.533087373</v>
      </c>
      <c r="R915" s="25">
        <f t="array" aca="1" ref="R915" ca="1">INDEX('Lorri 401b'!L:L,MATCH('Retirement Calculator'!A915,'Lorri 401b'!N:N,0),0)</f>
        <v>-34241529.710430302</v>
      </c>
      <c r="S915" s="25">
        <f t="shared" ca="1" si="787"/>
        <v>-53392638.243517675</v>
      </c>
    </row>
    <row r="916" spans="1:19" ht="15.75" customHeight="1" x14ac:dyDescent="0.25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-19239335.430162262</v>
      </c>
      <c r="R916" s="25">
        <f t="array" aca="1" ref="R916" ca="1">INDEX('Lorri 401b'!L:L,MATCH('Retirement Calculator'!A916,'Lorri 401b'!N:N,0),0)</f>
        <v>-34405948.284836315</v>
      </c>
      <c r="S916" s="25">
        <f t="shared" ca="1" si="787"/>
        <v>-53645283.714998573</v>
      </c>
    </row>
    <row r="917" spans="1:19" ht="15.75" customHeight="1" x14ac:dyDescent="0.25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-19327929.939308297</v>
      </c>
      <c r="R917" s="25">
        <f t="array" aca="1" ref="R917" ca="1">INDEX('Lorri 401b'!L:L,MATCH('Retirement Calculator'!A917,'Lorri 401b'!N:N,0),0)</f>
        <v>-34571051.936635688</v>
      </c>
      <c r="S917" s="25">
        <f t="shared" ca="1" si="787"/>
        <v>-53898981.875943989</v>
      </c>
    </row>
    <row r="918" spans="1:19" ht="15.75" customHeight="1" x14ac:dyDescent="0.25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-19416893.592242442</v>
      </c>
      <c r="R918" s="25">
        <f t="array" aca="1" ref="R918" ca="1">INDEX('Lorri 401b'!L:L,MATCH('Retirement Calculator'!A918,'Lorri 401b'!N:N,0),0)</f>
        <v>-34736843.520317554</v>
      </c>
      <c r="S918" s="25">
        <f t="shared" ca="1" si="787"/>
        <v>-54153737.112559997</v>
      </c>
    </row>
    <row r="919" spans="1:19" ht="15.75" customHeight="1" x14ac:dyDescent="0.25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-19506227.927063812</v>
      </c>
      <c r="R919" s="25">
        <f t="array" aca="1" ref="R919" ca="1">INDEX('Lorri 401b'!L:L,MATCH('Retirement Calculator'!A919,'Lorri 401b'!N:N,0),0)</f>
        <v>-34903325.902264766</v>
      </c>
      <c r="S919" s="25">
        <f t="shared" ca="1" si="787"/>
        <v>-54409553.829328582</v>
      </c>
    </row>
    <row r="920" spans="1:19" ht="15.75" customHeight="1" x14ac:dyDescent="0.25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-19595934.48828027</v>
      </c>
      <c r="R920" s="25">
        <f t="array" aca="1" ref="R920" ca="1">INDEX('Lorri 401b'!L:L,MATCH('Retirement Calculator'!A920,'Lorri 401b'!N:N,0),0)</f>
        <v>-35070501.960803427</v>
      </c>
      <c r="S920" s="25">
        <f t="shared" ca="1" si="787"/>
        <v>-54666436.449083701</v>
      </c>
    </row>
    <row r="921" spans="1:19" ht="15.75" customHeight="1" x14ac:dyDescent="0.25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-19686014.826835129</v>
      </c>
      <c r="R921" s="25">
        <f t="array" aca="1" ref="R921" ca="1">INDEX('Lorri 401b'!L:L,MATCH('Retirement Calculator'!A921,'Lorri 401b'!N:N,0),0)</f>
        <v>-35238374.58625266</v>
      </c>
      <c r="S921" s="25">
        <f t="shared" ca="1" si="787"/>
        <v>-54924389.413087785</v>
      </c>
    </row>
    <row r="922" spans="1:19" ht="15.75" customHeight="1" x14ac:dyDescent="0.25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-19776470.500133969</v>
      </c>
      <c r="R922" s="25">
        <f t="array" aca="1" ref="R922" ca="1">INDEX('Lorri 401b'!L:L,MATCH('Retirement Calculator'!A922,'Lorri 401b'!N:N,0),0)</f>
        <v>-35406946.680974603</v>
      </c>
      <c r="S922" s="25">
        <f t="shared" ca="1" si="787"/>
        <v>-55183417.181108572</v>
      </c>
    </row>
    <row r="923" spans="1:19" ht="15.75" customHeight="1" x14ac:dyDescent="0.25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-19867303.072071552</v>
      </c>
      <c r="R923" s="25">
        <f t="array" aca="1" ref="R923" ca="1">INDEX('Lorri 401b'!L:L,MATCH('Retirement Calculator'!A923,'Lorri 401b'!N:N,0),0)</f>
        <v>-35576221.159424551</v>
      </c>
      <c r="S923" s="25">
        <f t="shared" ca="1" si="787"/>
        <v>-55443524.231496103</v>
      </c>
    </row>
    <row r="924" spans="1:19" ht="15.75" customHeight="1" x14ac:dyDescent="0.25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-19958514.113058876</v>
      </c>
      <c r="R924" s="25">
        <f t="array" aca="1" ref="R924" ca="1">INDEX('Lorri 401b'!L:L,MATCH('Retirement Calculator'!A924,'Lorri 401b'!N:N,0),0)</f>
        <v>-35746200.948201373</v>
      </c>
      <c r="S924" s="25">
        <f t="shared" ca="1" si="787"/>
        <v>-55704715.061260253</v>
      </c>
    </row>
    <row r="925" spans="1:19" ht="15.75" customHeight="1" x14ac:dyDescent="0.25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-20050105.200050313</v>
      </c>
      <c r="R925" s="25">
        <f t="array" aca="1" ref="R925" ca="1">INDEX('Lorri 401b'!L:L,MATCH('Retirement Calculator'!A925,'Lorri 401b'!N:N,0),0)</f>
        <v>-35916888.986098103</v>
      </c>
      <c r="S925" s="25">
        <f t="shared" ca="1" si="787"/>
        <v>-55966994.18614842</v>
      </c>
    </row>
    <row r="926" spans="1:19" ht="15.75" customHeight="1" x14ac:dyDescent="0.25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-20142077.916570883</v>
      </c>
      <c r="R926" s="25">
        <f t="array" aca="1" ref="R926" ca="1">INDEX('Lorri 401b'!L:L,MATCH('Retirement Calculator'!A926,'Lorri 401b'!N:N,0),0)</f>
        <v>-36088288.224152736</v>
      </c>
      <c r="S926" s="25">
        <f t="shared" ca="1" si="787"/>
        <v>-56230366.140723616</v>
      </c>
    </row>
    <row r="927" spans="1:19" ht="15.75" customHeight="1" x14ac:dyDescent="0.25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-20234433.852743622</v>
      </c>
      <c r="R927" s="25">
        <f t="array" aca="1" ref="R927" ca="1">INDEX('Lorri 401b'!L:L,MATCH('Retirement Calculator'!A927,'Lorri 401b'!N:N,0),0)</f>
        <v>-36260401.625699259</v>
      </c>
      <c r="S927" s="25">
        <f t="shared" ca="1" si="787"/>
        <v>-56494835.478442878</v>
      </c>
    </row>
    <row r="928" spans="1:19" ht="15.75" customHeight="1" x14ac:dyDescent="0.25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-20327174.605317079</v>
      </c>
      <c r="R928" s="25">
        <f t="array" aca="1" ref="R928" ca="1">INDEX('Lorri 401b'!L:L,MATCH('Retirement Calculator'!A928,'Lorri 401b'!N:N,0),0)</f>
        <v>-36433232.166418895</v>
      </c>
      <c r="S928" s="25">
        <f t="shared" ca="1" si="787"/>
        <v>-56760406.771735974</v>
      </c>
    </row>
    <row r="929" spans="1:19" ht="15.75" customHeight="1" x14ac:dyDescent="0.25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-20420301.777692925</v>
      </c>
      <c r="R929" s="25">
        <f t="array" aca="1" ref="R929" ca="1">INDEX('Lorri 401b'!L:L,MATCH('Retirement Calculator'!A929,'Lorri 401b'!N:N,0),0)</f>
        <v>-36606782.834391527</v>
      </c>
      <c r="S929" s="25">
        <f t="shared" ca="1" si="787"/>
        <v>-57027084.612084448</v>
      </c>
    </row>
    <row r="930" spans="1:19" ht="15.75" customHeight="1" x14ac:dyDescent="0.25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-20513816.979953673</v>
      </c>
      <c r="R930" s="25">
        <f t="array" aca="1" ref="R930" ca="1">INDEX('Lorri 401b'!L:L,MATCH('Retirement Calculator'!A930,'Lorri 401b'!N:N,0),0)</f>
        <v>-36781056.630147383</v>
      </c>
      <c r="S930" s="25">
        <f t="shared" ca="1" si="787"/>
        <v>-57294873.610101059</v>
      </c>
    </row>
    <row r="931" spans="1:19" ht="15.75" customHeight="1" x14ac:dyDescent="0.25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-20607721.828890506</v>
      </c>
      <c r="R931" s="25">
        <f t="array" aca="1" ref="R931" ca="1">INDEX('Lorri 401b'!L:L,MATCH('Retirement Calculator'!A931,'Lorri 401b'!N:N,0),0)</f>
        <v>-36956056.566718884</v>
      </c>
      <c r="S931" s="25">
        <f t="shared" ca="1" si="787"/>
        <v>-57563778.395609394</v>
      </c>
    </row>
    <row r="932" spans="1:19" ht="15.75" customHeight="1" x14ac:dyDescent="0.25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-20702017.948031243</v>
      </c>
      <c r="R932" s="25">
        <f t="array" aca="1" ref="R932" ca="1">INDEX('Lorri 401b'!L:L,MATCH('Retirement Calculator'!A932,'Lorri 401b'!N:N,0),0)</f>
        <v>-37131785.66969277</v>
      </c>
      <c r="S932" s="25">
        <f t="shared" ca="1" si="787"/>
        <v>-57833803.617724016</v>
      </c>
    </row>
    <row r="933" spans="1:19" ht="15.75" customHeight="1" x14ac:dyDescent="0.25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-20796706.967668399</v>
      </c>
      <c r="R933" s="25">
        <f t="array" aca="1" ref="R933" ca="1">INDEX('Lorri 401b'!L:L,MATCH('Retirement Calculator'!A933,'Lorri 401b'!N:N,0),0)</f>
        <v>-37308246.977262378</v>
      </c>
      <c r="S933" s="25">
        <f t="shared" ca="1" si="787"/>
        <v>-58104953.944930777</v>
      </c>
    </row>
    <row r="934" spans="1:19" ht="15.75" customHeight="1" x14ac:dyDescent="0.25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-20891790.524887376</v>
      </c>
      <c r="R934" s="25">
        <f t="array" aca="1" ref="R934" ca="1">INDEX('Lorri 401b'!L:L,MATCH('Retirement Calculator'!A934,'Lorri 401b'!N:N,0),0)</f>
        <v>-37485443.540280193</v>
      </c>
      <c r="S934" s="25">
        <f t="shared" ca="1" si="787"/>
        <v>-58377234.065167569</v>
      </c>
    </row>
    <row r="935" spans="1:19" ht="15.75" customHeight="1" x14ac:dyDescent="0.25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-20987270.263594765</v>
      </c>
      <c r="R935" s="25">
        <f t="array" aca="1" ref="R935" ca="1">INDEX('Lorri 401b'!L:L,MATCH('Retirement Calculator'!A935,'Lorri 401b'!N:N,0),0)</f>
        <v>-37663378.422310583</v>
      </c>
      <c r="S935" s="25">
        <f t="shared" ca="1" si="787"/>
        <v>-58650648.685905352</v>
      </c>
    </row>
    <row r="936" spans="1:19" ht="15.75" customHeight="1" x14ac:dyDescent="0.25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-21083147.834546771</v>
      </c>
      <c r="R936" s="25">
        <f t="array" aca="1" ref="R936" ca="1">INDEX('Lorri 401b'!L:L,MATCH('Retirement Calculator'!A936,'Lorri 401b'!N:N,0),0)</f>
        <v>-37842054.699682765</v>
      </c>
      <c r="S936" s="25">
        <f t="shared" ca="1" si="787"/>
        <v>-58925202.534229532</v>
      </c>
    </row>
    <row r="937" spans="1:19" ht="15.75" customHeight="1" x14ac:dyDescent="0.25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-21179424.89537774</v>
      </c>
      <c r="R937" s="25">
        <f t="array" aca="1" ref="R937" ca="1">INDEX('Lorri 401b'!L:L,MATCH('Retirement Calculator'!A937,'Lorri 401b'!N:N,0),0)</f>
        <v>-38021475.461544</v>
      </c>
      <c r="S937" s="25">
        <f t="shared" ca="1" si="787"/>
        <v>-59200900.35692174</v>
      </c>
    </row>
    <row r="938" spans="1:19" ht="15.75" customHeight="1" x14ac:dyDescent="0.25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-21276103.11062884</v>
      </c>
      <c r="R938" s="25">
        <f t="array" aca="1" ref="R938" ca="1">INDEX('Lorri 401b'!L:L,MATCH('Retirement Calculator'!A938,'Lorri 401b'!N:N,0),0)</f>
        <v>-38201643.809912987</v>
      </c>
      <c r="S938" s="25">
        <f t="shared" ca="1" si="787"/>
        <v>-59477746.920541823</v>
      </c>
    </row>
    <row r="939" spans="1:19" ht="15.75" customHeight="1" x14ac:dyDescent="0.25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-21373184.15177682</v>
      </c>
      <c r="R939" s="25">
        <f t="array" aca="1" ref="R939" ca="1">INDEX('Lorri 401b'!L:L,MATCH('Retirement Calculator'!A939,'Lorri 401b'!N:N,0),0)</f>
        <v>-38382562.859733514</v>
      </c>
      <c r="S939" s="25">
        <f t="shared" ca="1" si="787"/>
        <v>-59755747.011510335</v>
      </c>
    </row>
    <row r="940" spans="1:19" ht="15.75" customHeight="1" x14ac:dyDescent="0.25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-21470669.697262917</v>
      </c>
      <c r="R940" s="25">
        <f t="array" aca="1" ref="R940" ca="1">INDEX('Lorri 401b'!L:L,MATCH('Retirement Calculator'!A940,'Lorri 401b'!N:N,0),0)</f>
        <v>-38564235.738928296</v>
      </c>
      <c r="S940" s="25">
        <f t="shared" ca="1" si="787"/>
        <v>-60034905.436191216</v>
      </c>
    </row>
    <row r="941" spans="1:19" ht="15.75" customHeight="1" x14ac:dyDescent="0.25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-21568561.432521872</v>
      </c>
      <c r="R941" s="25">
        <f t="array" aca="1" ref="R941" ca="1">INDEX('Lorri 401b'!L:L,MATCH('Retirement Calculator'!A941,'Lorri 401b'!N:N,0),0)</f>
        <v>-38746665.588453054</v>
      </c>
      <c r="S941" s="25">
        <f t="shared" ca="1" si="787"/>
        <v>-60315227.020974927</v>
      </c>
    </row>
    <row r="942" spans="1:19" ht="15.75" customHeight="1" x14ac:dyDescent="0.25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-21666861.050011072</v>
      </c>
      <c r="R942" s="25">
        <f t="array" aca="1" ref="R942" ca="1">INDEX('Lorri 401b'!L:L,MATCH('Retirement Calculator'!A942,'Lorri 401b'!N:N,0),0)</f>
        <v>-38929855.562350832</v>
      </c>
      <c r="S942" s="25">
        <f t="shared" ca="1" si="787"/>
        <v>-60596716.612361908</v>
      </c>
    </row>
    <row r="943" spans="1:19" ht="15.75" customHeight="1" x14ac:dyDescent="0.25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-21765570.24923981</v>
      </c>
      <c r="R943" s="25">
        <f t="array" aca="1" ref="R943" ca="1">INDEX('Lorri 401b'!L:L,MATCH('Retirement Calculator'!A943,'Lorri 401b'!N:N,0),0)</f>
        <v>-39113808.827806517</v>
      </c>
      <c r="S943" s="25">
        <f t="shared" ca="1" si="787"/>
        <v>-60879379.077046327</v>
      </c>
    </row>
    <row r="944" spans="1:19" ht="15.75" customHeight="1" x14ac:dyDescent="0.25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-21864690.73679867</v>
      </c>
      <c r="R944" s="25">
        <f t="array" aca="1" ref="R944" ca="1">INDEX('Lorri 401b'!L:L,MATCH('Retirement Calculator'!A944,'Lorri 401b'!N:N,0),0)</f>
        <v>-39298528.565201603</v>
      </c>
      <c r="S944" s="25">
        <f t="shared" ca="1" si="787"/>
        <v>-61163219.302000269</v>
      </c>
    </row>
    <row r="945" spans="1:19" ht="15.75" customHeight="1" x14ac:dyDescent="0.25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-21964224.226389024</v>
      </c>
      <c r="R945" s="25">
        <f t="array" aca="1" ref="R945" ca="1">INDEX('Lorri 401b'!L:L,MATCH('Retirement Calculator'!A945,'Lorri 401b'!N:N,0),0)</f>
        <v>-39484017.968169168</v>
      </c>
      <c r="S945" s="25">
        <f t="shared" ca="1" si="787"/>
        <v>-61448242.194558188</v>
      </c>
    </row>
    <row r="946" spans="1:19" ht="15.75" customHeight="1" x14ac:dyDescent="0.25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-22064172.438852672</v>
      </c>
      <c r="R946" s="25">
        <f t="array" aca="1" ref="R946" ca="1">INDEX('Lorri 401b'!L:L,MATCH('Retirement Calculator'!A946,'Lorri 401b'!N:N,0),0)</f>
        <v>-39670280.243649095</v>
      </c>
      <c r="S946" s="25">
        <f t="shared" ca="1" si="787"/>
        <v>-61734452.682501763</v>
      </c>
    </row>
    <row r="947" spans="1:19" ht="15.75" customHeight="1" x14ac:dyDescent="0.25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-22164537.102201585</v>
      </c>
      <c r="R947" s="25">
        <f t="array" aca="1" ref="R947" ca="1">INDEX('Lorri 401b'!L:L,MATCH('Retirement Calculator'!A947,'Lorri 401b'!N:N,0),0)</f>
        <v>-39857318.611943521</v>
      </c>
      <c r="S947" s="25">
        <f t="shared" ca="1" si="787"/>
        <v>-62021855.714145109</v>
      </c>
    </row>
    <row r="948" spans="1:19" ht="15.75" customHeight="1" x14ac:dyDescent="0.25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-22265319.951647785</v>
      </c>
      <c r="R948" s="25">
        <f t="array" aca="1" ref="R948" ca="1">INDEX('Lorri 401b'!L:L,MATCH('Retirement Calculator'!A948,'Lorri 401b'!N:N,0),0)</f>
        <v>-40045136.306772508</v>
      </c>
      <c r="S948" s="25">
        <f t="shared" ca="1" si="787"/>
        <v>-62310456.258420289</v>
      </c>
    </row>
    <row r="949" spans="1:19" ht="15.75" customHeight="1" x14ac:dyDescent="0.25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-22366522.729633342</v>
      </c>
      <c r="R949" s="25">
        <f t="array" aca="1" ref="R949" ca="1">INDEX('Lorri 401b'!L:L,MATCH('Retirement Calculator'!A949,'Lorri 401b'!N:N,0),0)</f>
        <v>-40233736.575329944</v>
      </c>
      <c r="S949" s="25">
        <f t="shared" ca="1" si="787"/>
        <v>-62600259.304963291</v>
      </c>
    </row>
    <row r="950" spans="1:19" ht="15.75" customHeight="1" x14ac:dyDescent="0.25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-22468147.185860507</v>
      </c>
      <c r="R950" s="25">
        <f t="array" aca="1" ref="R950" ca="1">INDEX('Lorri 401b'!L:L,MATCH('Retirement Calculator'!A950,'Lorri 401b'!N:N,0),0)</f>
        <v>-40423122.678339705</v>
      </c>
      <c r="S950" s="25">
        <f t="shared" ca="1" si="787"/>
        <v>-62891269.864200212</v>
      </c>
    </row>
    <row r="951" spans="1:19" ht="15.75" customHeight="1" x14ac:dyDescent="0.25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-22570195.07732195</v>
      </c>
      <c r="R951" s="25">
        <f t="array" aca="1" ref="R951" ca="1">INDEX('Lorri 401b'!L:L,MATCH('Retirement Calculator'!A951,'Lorri 401b'!N:N,0),0)</f>
        <v>-40613297.890112005</v>
      </c>
      <c r="S951" s="25">
        <f t="shared" ca="1" si="787"/>
        <v>-63183492.967433959</v>
      </c>
    </row>
    <row r="952" spans="1:19" ht="15.75" customHeight="1" x14ac:dyDescent="0.25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-22672668.16833115</v>
      </c>
      <c r="R952" s="25">
        <f t="array" aca="1" ref="R952" ca="1">INDEX('Lorri 401b'!L:L,MATCH('Retirement Calculator'!A952,'Lorri 401b'!N:N,0),0)</f>
        <v>-40804265.498600028</v>
      </c>
      <c r="S952" s="25">
        <f t="shared" ca="1" si="787"/>
        <v>-63476933.666931182</v>
      </c>
    </row>
    <row r="953" spans="1:19" ht="15.75" customHeight="1" x14ac:dyDescent="0.25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-22775568.230552889</v>
      </c>
      <c r="R953" s="25">
        <f t="array" aca="1" ref="R953" ca="1">INDEX('Lorri 401b'!L:L,MATCH('Retirement Calculator'!A953,'Lorri 401b'!N:N,0),0)</f>
        <v>-40996028.80545675</v>
      </c>
      <c r="S953" s="25">
        <f t="shared" ca="1" si="787"/>
        <v>-63771597.03600964</v>
      </c>
    </row>
    <row r="954" spans="1:19" ht="15.75" customHeight="1" x14ac:dyDescent="0.25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-22878897.043033887</v>
      </c>
      <c r="R954" s="25">
        <f t="array" aca="1" ref="R954" ca="1">INDEX('Lorri 401b'!L:L,MATCH('Retirement Calculator'!A954,'Lorri 401b'!N:N,0),0)</f>
        <v>-41188591.126092039</v>
      </c>
      <c r="S954" s="25">
        <f t="shared" ca="1" si="787"/>
        <v>-64067488.169125929</v>
      </c>
    </row>
    <row r="955" spans="1:19" ht="15.75" customHeight="1" x14ac:dyDescent="0.25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-22982656.392233554</v>
      </c>
      <c r="R955" s="25">
        <f t="array" aca="1" ref="R955" ca="1">INDEX('Lorri 401b'!L:L,MATCH('Retirement Calculator'!A955,'Lorri 401b'!N:N,0),0)</f>
        <v>-41381955.789729975</v>
      </c>
      <c r="S955" s="25">
        <f t="shared" ca="1" si="787"/>
        <v>-64364612.181963533</v>
      </c>
    </row>
    <row r="956" spans="1:19" ht="15.75" customHeight="1" x14ac:dyDescent="0.25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-23086848.072054885</v>
      </c>
      <c r="R956" s="25">
        <f t="array" aca="1" ref="R956" ca="1">INDEX('Lorri 401b'!L:L,MATCH('Retirement Calculator'!A956,'Lorri 401b'!N:N,0),0)</f>
        <v>-41576126.139466405</v>
      </c>
      <c r="S956" s="25">
        <f t="shared" ca="1" si="787"/>
        <v>-64662974.21152129</v>
      </c>
    </row>
    <row r="957" spans="1:19" ht="15.75" customHeight="1" x14ac:dyDescent="0.25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-23191473.883875474</v>
      </c>
      <c r="R957" s="25">
        <f t="array" aca="1" ref="R957" ca="1">INDEX('Lorri 401b'!L:L,MATCH('Retirement Calculator'!A957,'Lorri 401b'!N:N,0),0)</f>
        <v>-41771105.532326736</v>
      </c>
      <c r="S957" s="25">
        <f t="shared" ca="1" si="787"/>
        <v>-64962579.41620221</v>
      </c>
    </row>
    <row r="958" spans="1:19" ht="15.75" customHeight="1" x14ac:dyDescent="0.25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-23296535.636578649</v>
      </c>
      <c r="R958" s="25">
        <f t="array" aca="1" ref="R958" ca="1">INDEX('Lorri 401b'!L:L,MATCH('Retirement Calculator'!A958,'Lorri 401b'!N:N,0),0)</f>
        <v>-41966897.339323983</v>
      </c>
      <c r="S958" s="25">
        <f t="shared" ca="1" si="787"/>
        <v>-65263432.975902632</v>
      </c>
    </row>
    <row r="959" spans="1:19" ht="15.75" customHeight="1" x14ac:dyDescent="0.25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-23402035.146584753</v>
      </c>
      <c r="R959" s="25">
        <f t="array" aca="1" ref="R959" ca="1">INDEX('Lorri 401b'!L:L,MATCH('Retirement Calculator'!A959,'Lorri 401b'!N:N,0),0)</f>
        <v>-42163504.945517056</v>
      </c>
      <c r="S959" s="25">
        <f t="shared" ca="1" si="787"/>
        <v>-65565540.092101812</v>
      </c>
    </row>
    <row r="960" spans="1:19" ht="15.75" customHeight="1" x14ac:dyDescent="0.25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-23507974.237882547</v>
      </c>
      <c r="R960" s="25">
        <f t="array" aca="1" ref="R960" ca="1">INDEX('Lorri 401b'!L:L,MATCH('Retirement Calculator'!A960,'Lorri 401b'!N:N,0),0)</f>
        <v>-42360931.750069268</v>
      </c>
      <c r="S960" s="25">
        <f t="shared" ca="1" si="787"/>
        <v>-65868905.987951815</v>
      </c>
    </row>
    <row r="961" spans="1:19" ht="15.75" customHeight="1" x14ac:dyDescent="0.25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-23614354.742060751</v>
      </c>
      <c r="R961" s="25">
        <f t="array" aca="1" ref="R961" ca="1">INDEX('Lorri 401b'!L:L,MATCH('Retirement Calculator'!A961,'Lorri 401b'!N:N,0),0)</f>
        <v>-42559181.166307114</v>
      </c>
      <c r="S961" s="25">
        <f t="shared" ca="1" si="787"/>
        <v>-66173535.908367865</v>
      </c>
    </row>
    <row r="962" spans="1:19" ht="15.75" customHeight="1" x14ac:dyDescent="0.25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-23721178.498339698</v>
      </c>
      <c r="R962" s="25">
        <f t="array" aca="1" ref="R962" ca="1">INDEX('Lorri 401b'!L:L,MATCH('Retirement Calculator'!A962,'Lorri 401b'!N:N,0),0)</f>
        <v>-42758256.621779285</v>
      </c>
      <c r="S962" s="25">
        <f t="shared" ca="1" si="787"/>
        <v>-66479435.120118983</v>
      </c>
    </row>
    <row r="963" spans="1:19" ht="15.75" customHeight="1" x14ac:dyDescent="0.25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-23828447.35360314</v>
      </c>
      <c r="R963" s="25">
        <f t="array" aca="1" ref="R963" ca="1">INDEX('Lorri 401b'!L:L,MATCH('Retirement Calculator'!A963,'Lorri 401b'!N:N,0),0)</f>
        <v>-42958161.558315918</v>
      </c>
      <c r="S963" s="25">
        <f t="shared" ca="1" si="787"/>
        <v>-66786608.911919057</v>
      </c>
    </row>
    <row r="964" spans="1:19" ht="15.75" customHeight="1" x14ac:dyDescent="0.25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-23936163.162430178</v>
      </c>
      <c r="R964" s="25">
        <f t="array" aca="1" ref="R964" ca="1">INDEX('Lorri 401b'!L:L,MATCH('Retirement Calculator'!A964,'Lorri 401b'!N:N,0),0)</f>
        <v>-43158899.432088122</v>
      </c>
      <c r="S964" s="25">
        <f t="shared" ca="1" si="787"/>
        <v>-67095062.594518304</v>
      </c>
    </row>
    <row r="965" spans="1:19" ht="15.75" customHeight="1" x14ac:dyDescent="0.25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-24044327.787127331</v>
      </c>
      <c r="R965" s="25">
        <f t="array" aca="1" ref="R965" ca="1">INDEX('Lorri 401b'!L:L,MATCH('Retirement Calculator'!A965,'Lorri 401b'!N:N,0),0)</f>
        <v>-43360473.713667713</v>
      </c>
      <c r="S965" s="25">
        <f t="shared" ca="1" si="787"/>
        <v>-67404801.500795037</v>
      </c>
    </row>
    <row r="966" spans="1:19" ht="15.75" customHeight="1" x14ac:dyDescent="0.25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-24152943.097760722</v>
      </c>
      <c r="R966" s="25">
        <f t="array" aca="1" ref="R966" ca="1">INDEX('Lorri 401b'!L:L,MATCH('Retirement Calculator'!A966,'Lorri 401b'!N:N,0),0)</f>
        <v>-43562887.888087213</v>
      </c>
      <c r="S966" s="25">
        <f t="shared" ca="1" si="787"/>
        <v>-67715830.985847935</v>
      </c>
    </row>
    <row r="967" spans="1:19" ht="15.75" customHeight="1" x14ac:dyDescent="0.25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-24262010.972188417</v>
      </c>
      <c r="R967" s="25">
        <f t="array" aca="1" ref="R967" ca="1">INDEX('Lorri 401b'!L:L,MATCH('Retirement Calculator'!A967,'Lorri 401b'!N:N,0),0)</f>
        <v>-43766145.454900131</v>
      </c>
      <c r="S967" s="25">
        <f t="shared" ca="1" si="787"/>
        <v>-68028156.427088544</v>
      </c>
    </row>
    <row r="968" spans="1:19" ht="15.75" customHeight="1" x14ac:dyDescent="0.25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-24371533.296092894</v>
      </c>
      <c r="R968" s="25">
        <f t="array" aca="1" ref="R968" ca="1">INDEX('Lorri 401b'!L:L,MATCH('Retirement Calculator'!A968,'Lorri 401b'!N:N,0),0)</f>
        <v>-43970249.928241439</v>
      </c>
      <c r="S968" s="25">
        <f t="shared" ca="1" si="787"/>
        <v>-68341783.224334329</v>
      </c>
    </row>
    <row r="969" spans="1:19" ht="15.75" customHeight="1" x14ac:dyDescent="0.25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-24481511.963013642</v>
      </c>
      <c r="R969" s="25">
        <f t="array" aca="1" ref="R969" ca="1">INDEX('Lorri 401b'!L:L,MATCH('Retirement Calculator'!A969,'Lorri 401b'!N:N,0),0)</f>
        <v>-44175204.836888336</v>
      </c>
      <c r="S969" s="25">
        <f t="shared" ca="1" si="787"/>
        <v>-68656716.799901977</v>
      </c>
    </row>
    <row r="970" spans="1:19" ht="15.75" customHeight="1" x14ac:dyDescent="0.25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-24591948.874379892</v>
      </c>
      <c r="R970" s="25">
        <f t="array" aca="1" ref="R970" ca="1">INDEX('Lorri 401b'!L:L,MATCH('Retirement Calculator'!A970,'Lorri 401b'!N:N,0),0)</f>
        <v>-44381013.724321261</v>
      </c>
      <c r="S970" s="25">
        <f t="shared" ca="1" si="787"/>
        <v>-68972962.598701149</v>
      </c>
    </row>
    <row r="971" spans="1:19" ht="15.75" customHeight="1" x14ac:dyDescent="0.25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-24702845.939543501</v>
      </c>
      <c r="R971" s="25">
        <f t="array" aca="1" ref="R971" ca="1">INDEX('Lorri 401b'!L:L,MATCH('Retirement Calculator'!A971,'Lorri 401b'!N:N,0),0)</f>
        <v>-44587680.148785152</v>
      </c>
      <c r="S971" s="25">
        <f t="shared" ca="1" si="787"/>
        <v>-69290526.08832866</v>
      </c>
    </row>
    <row r="972" spans="1:19" ht="15.75" customHeight="1" x14ac:dyDescent="0.25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-24814205.075811956</v>
      </c>
      <c r="R972" s="25">
        <f t="array" aca="1" ref="R972" ca="1">INDEX('Lorri 401b'!L:L,MATCH('Retirement Calculator'!A972,'Lorri 401b'!N:N,0),0)</f>
        <v>-44795207.68335098</v>
      </c>
      <c r="S972" s="25">
        <f t="shared" ca="1" si="787"/>
        <v>-69609412.759162933</v>
      </c>
    </row>
    <row r="973" spans="1:19" ht="15.75" customHeight="1" x14ac:dyDescent="0.25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-24926028.208481532</v>
      </c>
      <c r="R973" s="25">
        <f t="array" aca="1" ref="R973" ca="1">INDEX('Lorri 401b'!L:L,MATCH('Retirement Calculator'!A973,'Lorri 401b'!N:N,0),0)</f>
        <v>-45003599.9159775</v>
      </c>
      <c r="S973" s="25">
        <f t="shared" ca="1" si="787"/>
        <v>-69929628.124459028</v>
      </c>
    </row>
    <row r="974" spans="1:19" ht="15.75" customHeight="1" x14ac:dyDescent="0.25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-25038317.270870563</v>
      </c>
      <c r="R974" s="25">
        <f t="array" aca="1" ref="R974" ca="1">INDEX('Lorri 401b'!L:L,MATCH('Retirement Calculator'!A974,'Lorri 401b'!N:N,0),0)</f>
        <v>-45212860.449573293</v>
      </c>
      <c r="S974" s="25">
        <f t="shared" ca="1" si="787"/>
        <v>-70251177.72044386</v>
      </c>
    </row>
    <row r="975" spans="1:19" ht="15.75" customHeight="1" x14ac:dyDescent="0.25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-25151074.204352882</v>
      </c>
      <c r="R975" s="25">
        <f t="array" aca="1" ref="R975" ca="1">INDEX('Lorri 401b'!L:L,MATCH('Retirement Calculator'!A975,'Lorri 401b'!N:N,0),0)</f>
        <v>-45422992.902059071</v>
      </c>
      <c r="S975" s="25">
        <f t="shared" ca="1" si="787"/>
        <v>-70574067.106411949</v>
      </c>
    </row>
    <row r="976" spans="1:19" ht="15.75" customHeight="1" x14ac:dyDescent="0.25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-25264300.95839138</v>
      </c>
      <c r="R976" s="25">
        <f t="array" aca="1" ref="R976" ca="1">INDEX('Lorri 401b'!L:L,MATCH('Retirement Calculator'!A976,'Lorri 401b'!N:N,0),0)</f>
        <v>-45634000.906430207</v>
      </c>
      <c r="S976" s="25">
        <f t="shared" ca="1" si="787"/>
        <v>-70898301.864821583</v>
      </c>
    </row>
    <row r="977" spans="1:19" ht="15.75" customHeight="1" x14ac:dyDescent="0.25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-25377999.490571704</v>
      </c>
      <c r="R977" s="25">
        <f t="array" aca="1" ref="R977" ca="1">INDEX('Lorri 401b'!L:L,MATCH('Retirement Calculator'!A977,'Lorri 401b'!N:N,0),0)</f>
        <v>-45845888.110819556</v>
      </c>
      <c r="S977" s="25">
        <f t="shared" ca="1" si="787"/>
        <v>-71223887.601391256</v>
      </c>
    </row>
    <row r="978" spans="1:19" ht="15.75" customHeight="1" x14ac:dyDescent="0.25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-25492171.766636111</v>
      </c>
      <c r="R978" s="25">
        <f t="array" aca="1" ref="R978" ca="1">INDEX('Lorri 401b'!L:L,MATCH('Retirement Calculator'!A978,'Lorri 401b'!N:N,0),0)</f>
        <v>-46058658.178560525</v>
      </c>
      <c r="S978" s="25">
        <f t="shared" ca="1" si="787"/>
        <v>-71550829.945196629</v>
      </c>
    </row>
    <row r="979" spans="1:19" ht="15.75" customHeight="1" x14ac:dyDescent="0.25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-25606819.760517456</v>
      </c>
      <c r="R979" s="25">
        <f t="array" aca="1" ref="R979" ca="1">INDEX('Lorri 401b'!L:L,MATCH('Retirement Calculator'!A979,'Lorri 401b'!N:N,0),0)</f>
        <v>-46272314.788250417</v>
      </c>
      <c r="S979" s="25">
        <f t="shared" ca="1" si="787"/>
        <v>-71879134.548767865</v>
      </c>
    </row>
    <row r="980" spans="1:19" ht="15.75" customHeight="1" x14ac:dyDescent="0.25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-25721945.454373304</v>
      </c>
      <c r="R980" s="25">
        <f t="array" aca="1" ref="R980" ca="1">INDEX('Lorri 401b'!L:L,MATCH('Retirement Calculator'!A980,'Lorri 401b'!N:N,0),0)</f>
        <v>-46486861.633814014</v>
      </c>
      <c r="S980" s="25">
        <f t="shared" ca="1" si="787"/>
        <v>-72208807.088187322</v>
      </c>
    </row>
    <row r="981" spans="1:19" ht="15.75" customHeight="1" x14ac:dyDescent="0.25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-25837550.838620219</v>
      </c>
      <c r="R981" s="25">
        <f t="array" aca="1" ref="R981" ca="1">INDEX('Lorri 401b'!L:L,MATCH('Retirement Calculator'!A981,'Lorri 401b'!N:N,0),0)</f>
        <v>-46702302.424567461</v>
      </c>
      <c r="S981" s="25">
        <f t="shared" ca="1" si="787"/>
        <v>-72539853.263187677</v>
      </c>
    </row>
    <row r="982" spans="1:19" ht="15.75" customHeight="1" x14ac:dyDescent="0.25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-25953637.911968164</v>
      </c>
      <c r="R982" s="25">
        <f t="array" aca="1" ref="R982" ca="1">INDEX('Lorri 401b'!L:L,MATCH('Retirement Calculator'!A982,'Lorri 401b'!N:N,0),0)</f>
        <v>-46918640.885282382</v>
      </c>
      <c r="S982" s="25">
        <f t="shared" ca="1" si="787"/>
        <v>-72872278.797250539</v>
      </c>
    </row>
    <row r="983" spans="1:19" ht="15.75" customHeight="1" x14ac:dyDescent="0.25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-26070208.681455057</v>
      </c>
      <c r="R983" s="25">
        <f t="array" aca="1" ref="R983" ca="1">INDEX('Lorri 401b'!L:L,MATCH('Retirement Calculator'!A983,'Lorri 401b'!N:N,0),0)</f>
        <v>-47135880.756250277</v>
      </c>
      <c r="S983" s="25">
        <f t="shared" ca="1" si="787"/>
        <v>-73206089.437705338</v>
      </c>
    </row>
    <row r="984" spans="1:19" ht="15.75" customHeight="1" x14ac:dyDescent="0.25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-26187265.162481479</v>
      </c>
      <c r="R984" s="25">
        <f t="array" aca="1" ref="R984" ca="1">INDEX('Lorri 401b'!L:L,MATCH('Retirement Calculator'!A984,'Lorri 401b'!N:N,0),0)</f>
        <v>-47354025.79334721</v>
      </c>
      <c r="S984" s="25">
        <f t="shared" ca="1" si="787"/>
        <v>-73541290.955828696</v>
      </c>
    </row>
    <row r="985" spans="1:19" ht="15.75" customHeight="1" x14ac:dyDescent="0.25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-26304809.378845513</v>
      </c>
      <c r="R985" s="25">
        <f t="array" aca="1" ref="R985" ca="1">INDEX('Lorri 401b'!L:L,MATCH('Retirement Calculator'!A985,'Lorri 401b'!N:N,0),0)</f>
        <v>-47573079.768098712</v>
      </c>
      <c r="S985" s="25">
        <f t="shared" ca="1" si="787"/>
        <v>-73877889.146944225</v>
      </c>
    </row>
    <row r="986" spans="1:19" ht="15.75" customHeight="1" x14ac:dyDescent="0.25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-26422843.362777729</v>
      </c>
      <c r="R986" s="25">
        <f t="array" aca="1" ref="R986" ca="1">INDEX('Lorri 401b'!L:L,MATCH('Retirement Calculator'!A986,'Lorri 401b'!N:N,0),0)</f>
        <v>-47793046.467745014</v>
      </c>
      <c r="S986" s="25">
        <f t="shared" ca="1" si="787"/>
        <v>-74215889.830522746</v>
      </c>
    </row>
    <row r="987" spans="1:19" ht="15.75" customHeight="1" x14ac:dyDescent="0.25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-26541369.154976327</v>
      </c>
      <c r="R987" s="25">
        <f t="array" aca="1" ref="R987" ca="1">INDEX('Lorri 401b'!L:L,MATCH('Retirement Calculator'!A987,'Lorri 401b'!N:N,0),0)</f>
        <v>-48013929.695306502</v>
      </c>
      <c r="S987" s="25">
        <f t="shared" ca="1" si="787"/>
        <v>-74555298.850282833</v>
      </c>
    </row>
    <row r="988" spans="1:19" ht="15.75" customHeight="1" x14ac:dyDescent="0.25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-26660388.80464242</v>
      </c>
      <c r="R988" s="25">
        <f t="array" aca="1" ref="R988" ca="1">INDEX('Lorri 401b'!L:L,MATCH('Retirement Calculator'!A988,'Lorri 401b'!N:N,0),0)</f>
        <v>-48235733.269649498</v>
      </c>
      <c r="S988" s="25">
        <f t="shared" ca="1" si="787"/>
        <v>-74896122.074291915</v>
      </c>
    </row>
    <row r="989" spans="1:19" ht="15.75" customHeight="1" x14ac:dyDescent="0.25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-26779904.369515456</v>
      </c>
      <c r="R989" s="25">
        <f t="array" aca="1" ref="R989" ca="1">INDEX('Lorri 401b'!L:L,MATCH('Retirement Calculator'!A989,'Lorri 401b'!N:N,0),0)</f>
        <v>-48458461.025552258</v>
      </c>
      <c r="S989" s="25">
        <f t="shared" ca="1" si="787"/>
        <v>-75238365.395067722</v>
      </c>
    </row>
    <row r="990" spans="1:19" ht="15.75" customHeight="1" x14ac:dyDescent="0.25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-26899917.915908799</v>
      </c>
      <c r="R990" s="25">
        <f t="array" aca="1" ref="R990" ca="1">INDEX('Lorri 401b'!L:L,MATCH('Retirement Calculator'!A990,'Lorri 401b'!N:N,0),0)</f>
        <v>-48682116.813771278</v>
      </c>
      <c r="S990" s="25">
        <f t="shared" ca="1" si="787"/>
        <v>-75582034.729680076</v>
      </c>
    </row>
    <row r="991" spans="1:19" ht="15.75" customHeight="1" x14ac:dyDescent="0.25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-27020431.518745445</v>
      </c>
      <c r="R991" s="25">
        <f t="array" aca="1" ref="R991" ca="1">INDEX('Lorri 401b'!L:L,MATCH('Retirement Calculator'!A991,'Lorri 401b'!N:N,0),0)</f>
        <v>-48906704.501107879</v>
      </c>
      <c r="S991" s="25">
        <f t="shared" ca="1" si="787"/>
        <v>-75927136.019853324</v>
      </c>
    </row>
    <row r="992" spans="1:19" ht="15.75" customHeight="1" x14ac:dyDescent="0.25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-27141447.261593912</v>
      </c>
      <c r="R992" s="25">
        <f t="array" aca="1" ref="R992" ca="1">INDEX('Lorri 401b'!L:L,MATCH('Retirement Calculator'!A992,'Lorri 401b'!N:N,0),0)</f>
        <v>-49132227.970475048</v>
      </c>
      <c r="S992" s="25">
        <f t="shared" ca="1" si="787"/>
        <v>-76273675.232068956</v>
      </c>
    </row>
    <row r="993" spans="1:19" ht="15.75" customHeight="1" x14ac:dyDescent="0.25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-27262967.236704245</v>
      </c>
      <c r="R993" s="25">
        <f t="array" aca="1" ref="R993" ca="1">INDEX('Lorri 401b'!L:L,MATCH('Retirement Calculator'!A993,'Lorri 401b'!N:N,0),0)</f>
        <v>-49358691.120964579</v>
      </c>
      <c r="S993" s="25">
        <f t="shared" ca="1" si="787"/>
        <v>-76621658.357668817</v>
      </c>
    </row>
    <row r="994" spans="1:19" ht="15.75" customHeight="1" x14ac:dyDescent="0.25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-27384993.545044206</v>
      </c>
      <c r="R994" s="25">
        <f t="array" aca="1" ref="R994" ca="1">INDEX('Lorri 401b'!L:L,MATCH('Retirement Calculator'!A994,'Lorri 401b'!N:N,0),0)</f>
        <v>-49586097.867914483</v>
      </c>
      <c r="S994" s="25">
        <f t="shared" ca="1" si="787"/>
        <v>-76971091.412958682</v>
      </c>
    </row>
    <row r="995" spans="1:19" ht="15.75" customHeight="1" x14ac:dyDescent="0.25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-27507528.296335582</v>
      </c>
      <c r="R995" s="25">
        <f t="array" aca="1" ref="R995" ca="1">INDEX('Lorri 401b'!L:L,MATCH('Retirement Calculator'!A995,'Lorri 401b'!N:N,0),0)</f>
        <v>-49814452.142976679</v>
      </c>
      <c r="S995" s="25">
        <f t="shared" ca="1" si="787"/>
        <v>-77321980.439312264</v>
      </c>
    </row>
    <row r="996" spans="1:19" ht="15.75" customHeight="1" x14ac:dyDescent="0.25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-27630573.609090671</v>
      </c>
      <c r="R996" s="25">
        <f t="array" aca="1" ref="R996" ca="1">INDEX('Lorri 401b'!L:L,MATCH('Retirement Calculator'!A996,'Lorri 401b'!N:N,0),0)</f>
        <v>-50043757.894184969</v>
      </c>
      <c r="S996" s="25">
        <f t="shared" ca="1" si="787"/>
        <v>-77674331.503275633</v>
      </c>
    </row>
    <row r="997" spans="1:19" ht="15.75" customHeight="1" x14ac:dyDescent="0.25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-27754131.610648908</v>
      </c>
      <c r="R997" s="25">
        <f t="array" aca="1" ref="R997" ca="1">INDEX('Lorri 401b'!L:L,MATCH('Retirement Calculator'!A997,'Lorri 401b'!N:N,0),0)</f>
        <v>-50274019.086023293</v>
      </c>
      <c r="S997" s="25">
        <f t="shared" ca="1" si="787"/>
        <v>-78028150.696672201</v>
      </c>
    </row>
    <row r="998" spans="1:19" ht="15.75" customHeight="1" x14ac:dyDescent="0.25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-27878204.437213637</v>
      </c>
      <c r="R998" s="25">
        <f t="array" aca="1" ref="R998" ca="1">INDEX('Lorri 401b'!L:L,MATCH('Retirement Calculator'!A998,'Lorri 401b'!N:N,0),0)</f>
        <v>-50505239.69949428</v>
      </c>
      <c r="S998" s="25">
        <f t="shared" ca="1" si="787"/>
        <v>-78383444.136707917</v>
      </c>
    </row>
    <row r="999" spans="1:19" ht="15.75" customHeight="1" x14ac:dyDescent="0.25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-28002794.233889055</v>
      </c>
      <c r="R999" s="25">
        <f t="array" aca="1" ref="R999" ca="1">INDEX('Lorri 401b'!L:L,MATCH('Retirement Calculator'!A999,'Lorri 401b'!N:N,0),0)</f>
        <v>-50737423.732188061</v>
      </c>
      <c r="S999" s="25">
        <f t="shared" ca="1" si="787"/>
        <v>-78740217.966077119</v>
      </c>
    </row>
    <row r="1000" spans="1:19" ht="15.75" customHeight="1" x14ac:dyDescent="0.25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-28127903.154717285</v>
      </c>
      <c r="R1000" s="25">
        <f t="array" aca="1" ref="R1000" ca="1">INDEX('Lorri 401b'!L:L,MATCH('Retirement Calculator'!A1000,'Lorri 401b'!N:N,0),0)</f>
        <v>-50970575.198351398</v>
      </c>
      <c r="S1000" s="25">
        <f t="shared" ca="1" si="787"/>
        <v>-79098478.35306868</v>
      </c>
    </row>
    <row r="1001" spans="1:19" ht="15.75" customHeight="1" x14ac:dyDescent="0.25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-28253533.362715632</v>
      </c>
      <c r="R1001" s="25">
        <f t="array" aca="1" ref="R1001" ca="1">INDEX('Lorri 401b'!L:L,MATCH('Retirement Calculator'!A1001,'Lorri 401b'!N:N,0),0)</f>
        <v>-51204698.128957085</v>
      </c>
      <c r="S1001" s="25">
        <f t="shared" ca="1" si="787"/>
        <v>-79458231.491672724</v>
      </c>
    </row>
    <row r="1002" spans="1:19" ht="15.75" customHeight="1" x14ac:dyDescent="0.25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-28379687.029913973</v>
      </c>
      <c r="R1002" s="25">
        <f t="array" aca="1" ref="R1002" ca="1">INDEX('Lorri 401b'!L:L,MATCH('Retirement Calculator'!A1002,'Lorri 401b'!N:N,0),0)</f>
        <v>-51439796.571773626</v>
      </c>
      <c r="S1002" s="25">
        <f t="shared" ca="1" si="787"/>
        <v>-79819483.601687595</v>
      </c>
    </row>
    <row r="1003" spans="1:19" ht="15.75" customHeight="1" x14ac:dyDescent="0.25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-28506366.337392308</v>
      </c>
      <c r="R1003" s="25">
        <f t="array" aca="1" ref="R1003" ca="1">INDEX('Lorri 401b'!L:L,MATCH('Retirement Calculator'!A1003,'Lorri 401b'!N:N,0),0)</f>
        <v>-51675874.591435239</v>
      </c>
      <c r="S1003" s="25">
        <f t="shared" ca="1" si="787"/>
        <v>-80182240.928827554</v>
      </c>
    </row>
    <row r="1004" spans="1:19" ht="15.75" customHeight="1" x14ac:dyDescent="0.25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-28633573.475318469</v>
      </c>
      <c r="R1004" s="25">
        <f t="array" aca="1" ref="R1004" ca="1">INDEX('Lorri 401b'!L:L,MATCH('Retirement Calculator'!A1004,'Lorri 401b'!N:N,0),0)</f>
        <v>-51912936.269512109</v>
      </c>
      <c r="S1004" s="25">
        <f t="shared" ca="1" si="787"/>
        <v>-80546509.744830579</v>
      </c>
    </row>
    <row r="1005" spans="1:19" ht="15.75" customHeight="1" x14ac:dyDescent="0.25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-28761310.642985988</v>
      </c>
      <c r="R1005" s="25">
        <f t="array" aca="1" ref="R1005" ca="1">INDEX('Lorri 401b'!L:L,MATCH('Retirement Calculator'!A1005,'Lorri 401b'!N:N,0),0)</f>
        <v>-52150985.704580963</v>
      </c>
      <c r="S1005" s="25">
        <f t="shared" ca="1" si="787"/>
        <v>-80912296.347566947</v>
      </c>
    </row>
    <row r="1006" spans="1:19" ht="15.75" customHeight="1" x14ac:dyDescent="0.25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-28889580.048852123</v>
      </c>
      <c r="R1006" s="25">
        <f t="array" aca="1" ref="R1006" ca="1">INDEX('Lorri 401b'!L:L,MATCH('Retirement Calculator'!A1006,'Lorri 401b'!N:N,0),0)</f>
        <v>-52390027.012295939</v>
      </c>
      <c r="S1006" s="25">
        <f t="shared" ca="1" si="787"/>
        <v>-81279607.061148062</v>
      </c>
    </row>
    <row r="1007" spans="1:19" ht="15.75" customHeight="1" x14ac:dyDescent="0.25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-29018383.910576034</v>
      </c>
      <c r="R1007" s="25">
        <f t="array" aca="1" ref="R1007" ca="1">INDEX('Lorri 401b'!L:L,MATCH('Retirement Calculator'!A1007,'Lorri 401b'!N:N,0),0)</f>
        <v>-52630064.325459726</v>
      </c>
      <c r="S1007" s="25">
        <f t="shared" ca="1" si="787"/>
        <v>-81648448.236035764</v>
      </c>
    </row>
    <row r="1008" spans="1:19" ht="15.75" customHeight="1" x14ac:dyDescent="0.25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-29147724.455057126</v>
      </c>
      <c r="R1008" s="25">
        <f t="array" aca="1" ref="R1008" ca="1">INDEX('Lorri 401b'!L:L,MATCH('Retirement Calculator'!A1008,'Lorri 401b'!N:N,0),0)</f>
        <v>-52871101.794095032</v>
      </c>
      <c r="S1008" s="25">
        <f t="shared" ca="1" si="787"/>
        <v>-82018826.249152154</v>
      </c>
    </row>
    <row r="1009" spans="1:19" ht="15.75" customHeight="1" x14ac:dyDescent="0.25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-29277603.918473557</v>
      </c>
      <c r="R1009" s="25">
        <f t="array" aca="1" ref="R1009" ca="1">INDEX('Lorri 401b'!L:L,MATCH('Retirement Calculator'!A1009,'Lorri 401b'!N:N,0),0)</f>
        <v>-53113143.585516319</v>
      </c>
      <c r="S1009" s="25">
        <f t="shared" ca="1" si="787"/>
        <v>-82390747.503989875</v>
      </c>
    </row>
    <row r="1010" spans="1:19" ht="15.75" customHeight="1" x14ac:dyDescent="0.25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-29408024.546320889</v>
      </c>
      <c r="R1010" s="25">
        <f t="array" aca="1" ref="R1010" ca="1">INDEX('Lorri 401b'!L:L,MATCH('Retirement Calculator'!A1010,'Lorri 401b'!N:N,0),0)</f>
        <v>-53356193.884401858</v>
      </c>
      <c r="S1010" s="25">
        <f t="shared" ca="1" si="787"/>
        <v>-82764218.430722743</v>
      </c>
    </row>
    <row r="1011" spans="1:19" ht="15.75" customHeight="1" x14ac:dyDescent="0.25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-29538988.593450919</v>
      </c>
      <c r="R1011" s="25">
        <f t="array" aca="1" ref="R1011" ca="1">INDEX('Lorri 401b'!L:L,MATCH('Retirement Calculator'!A1011,'Lorri 401b'!N:N,0),0)</f>
        <v>-53600256.89286609</v>
      </c>
      <c r="S1011" s="25">
        <f t="shared" ca="1" si="787"/>
        <v>-83139245.486317009</v>
      </c>
    </row>
    <row r="1012" spans="1:19" ht="15.75" customHeight="1" x14ac:dyDescent="0.25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-29670498.324110657</v>
      </c>
      <c r="R1012" s="25">
        <f t="array" aca="1" ref="R1012" ca="1">INDEX('Lorri 401b'!L:L,MATCH('Retirement Calculator'!A1012,'Lorri 401b'!N:N,0),0)</f>
        <v>-53845336.830532253</v>
      </c>
      <c r="S1012" s="25">
        <f t="shared" ca="1" si="787"/>
        <v>-83515835.15464291</v>
      </c>
    </row>
    <row r="1013" spans="1:19" ht="15.75" customHeight="1" x14ac:dyDescent="0.25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-29802556.011981476</v>
      </c>
      <c r="R1013" s="25">
        <f t="array" aca="1" ref="R1013" ca="1">INDEX('Lorri 401b'!L:L,MATCH('Retirement Calculator'!A1013,'Lorri 401b'!N:N,0),0)</f>
        <v>-54091437.93460536</v>
      </c>
      <c r="S1013" s="25">
        <f t="shared" ca="1" si="787"/>
        <v>-83893993.946586832</v>
      </c>
    </row>
    <row r="1014" spans="1:19" ht="15.75" customHeight="1" x14ac:dyDescent="0.25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-29935163.940218426</v>
      </c>
      <c r="R1014" s="25">
        <f t="array" aca="1" ref="R1014" ca="1">INDEX('Lorri 401b'!L:L,MATCH('Retirement Calculator'!A1014,'Lorri 401b'!N:N,0),0)</f>
        <v>-54338564.45994544</v>
      </c>
      <c r="S1014" s="25">
        <f t="shared" ca="1" si="787"/>
        <v>-84273728.400163859</v>
      </c>
    </row>
    <row r="1015" spans="1:19" ht="15.75" customHeight="1" x14ac:dyDescent="0.25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-30068324.401489697</v>
      </c>
      <c r="R1015" s="25">
        <f t="array" aca="1" ref="R1015" ca="1">INDEX('Lorri 401b'!L:L,MATCH('Retirement Calculator'!A1015,'Lorri 401b'!N:N,0),0)</f>
        <v>-54586720.679141104</v>
      </c>
      <c r="S1015" s="25">
        <f t="shared" ca="1" si="787"/>
        <v>-84655045.080630809</v>
      </c>
    </row>
    <row r="1016" spans="1:19" ht="15.75" customHeight="1" x14ac:dyDescent="0.25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-30202039.698016264</v>
      </c>
      <c r="R1016" s="25">
        <f t="array" aca="1" ref="R1016" ca="1">INDEX('Lorri 401b'!L:L,MATCH('Retirement Calculator'!A1016,'Lorri 401b'!N:N,0),0)</f>
        <v>-54835910.882583417</v>
      </c>
      <c r="S1016" s="25">
        <f t="shared" ca="1" si="787"/>
        <v>-85037950.580599681</v>
      </c>
    </row>
    <row r="1017" spans="1:19" ht="15.75" customHeight="1" x14ac:dyDescent="0.25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-30336312.141611692</v>
      </c>
      <c r="R1017" s="25">
        <f t="array" aca="1" ref="R1017" ca="1">INDEX('Lorri 401b'!L:L,MATCH('Retirement Calculator'!A1017,'Lorri 401b'!N:N,0),0)</f>
        <v>-55086139.378540069</v>
      </c>
      <c r="S1017" s="25">
        <f t="shared" ca="1" si="787"/>
        <v>-85422451.520151764</v>
      </c>
    </row>
    <row r="1018" spans="1:19" ht="15.75" customHeight="1" x14ac:dyDescent="0.25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-30471144.053722098</v>
      </c>
      <c r="R1018" s="25">
        <f t="array" aca="1" ref="R1018" ca="1">INDEX('Lorri 401b'!L:L,MATCH('Retirement Calculator'!A1018,'Lorri 401b'!N:N,0),0)</f>
        <v>-55337410.493229873</v>
      </c>
      <c r="S1018" s="25">
        <f t="shared" ca="1" si="787"/>
        <v>-85808554.546951979</v>
      </c>
    </row>
    <row r="1019" spans="1:19" ht="15.75" customHeight="1" x14ac:dyDescent="0.25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-30606537.765466299</v>
      </c>
      <c r="R1019" s="25">
        <f t="array" aca="1" ref="R1019" ca="1">INDEX('Lorri 401b'!L:L,MATCH('Retirement Calculator'!A1019,'Lorri 401b'!N:N,0),0)</f>
        <v>-55589728.570897549</v>
      </c>
      <c r="S1019" s="25">
        <f t="shared" ca="1" si="787"/>
        <v>-86196266.336363852</v>
      </c>
    </row>
    <row r="1020" spans="1:19" ht="15.75" customHeight="1" x14ac:dyDescent="0.25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-30742495.617676102</v>
      </c>
      <c r="R1020" s="25">
        <f t="array" aca="1" ref="R1020" ca="1">INDEX('Lorri 401b'!L:L,MATCH('Retirement Calculator'!A1020,'Lorri 401b'!N:N,0),0)</f>
        <v>-55843097.973888844</v>
      </c>
      <c r="S1020" s="25">
        <f t="shared" ca="1" si="787"/>
        <v>-86585593.591564953</v>
      </c>
    </row>
    <row r="1021" spans="1:19" ht="15.75" customHeight="1" x14ac:dyDescent="0.25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-30879019.960936777</v>
      </c>
      <c r="R1021" s="25">
        <f t="array" aca="1" ref="R1021" ca="1">INDEX('Lorri 401b'!L:L,MATCH('Retirement Calculator'!A1021,'Lorri 401b'!N:N,0),0)</f>
        <v>-56097523.082725935</v>
      </c>
      <c r="S1021" s="25">
        <f t="shared" ca="1" si="787"/>
        <v>-86976543.043662712</v>
      </c>
    </row>
    <row r="1022" spans="1:19" ht="15.75" customHeight="1" x14ac:dyDescent="0.25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-31016113.155627705</v>
      </c>
      <c r="R1022" s="25">
        <f t="array" aca="1" ref="R1022" ca="1">INDEX('Lorri 401b'!L:L,MATCH('Retirement Calculator'!A1022,'Lorri 401b'!N:N,0),0)</f>
        <v>-56353008.296183184</v>
      </c>
      <c r="S1022" s="25">
        <f t="shared" ca="1" si="787"/>
        <v>-87369121.451810896</v>
      </c>
    </row>
    <row r="1023" spans="1:19" ht="15.75" customHeight="1" x14ac:dyDescent="0.25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-31153777.57196318</v>
      </c>
      <c r="R1023" s="25">
        <f t="array" aca="1" ref="R1023" ca="1">INDEX('Lorri 401b'!L:L,MATCH('Retirement Calculator'!A1023,'Lorri 401b'!N:N,0),0)</f>
        <v>-56609558.031363167</v>
      </c>
      <c r="S1023" s="25">
        <f t="shared" ca="1" si="787"/>
        <v>-87763335.60332635</v>
      </c>
    </row>
    <row r="1024" spans="1:19" ht="15.75" customHeight="1" x14ac:dyDescent="0.25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-31292015.590033386</v>
      </c>
      <c r="R1024" s="25">
        <f t="array" aca="1" ref="R1024" ca="1">INDEX('Lorri 401b'!L:L,MATCH('Retirement Calculator'!A1024,'Lorri 401b'!N:N,0),0)</f>
        <v>-56867176.72377307</v>
      </c>
      <c r="S1024" s="25">
        <f t="shared" ca="1" si="787"/>
        <v>-88159192.313806459</v>
      </c>
    </row>
    <row r="1025" spans="1:19" ht="15.75" customHeight="1" x14ac:dyDescent="0.25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-31430829.599845551</v>
      </c>
      <c r="R1025" s="25">
        <f t="array" aca="1" ref="R1025" ca="1">INDEX('Lorri 401b'!L:L,MATCH('Retirement Calculator'!A1025,'Lorri 401b'!N:N,0),0)</f>
        <v>-57125868.827401347</v>
      </c>
      <c r="S1025" s="25">
        <f t="shared" ca="1" si="787"/>
        <v>-88556698.427246898</v>
      </c>
    </row>
    <row r="1026" spans="1:19" ht="15.75" customHeight="1" x14ac:dyDescent="0.25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-31570222.001365267</v>
      </c>
      <c r="R1026" s="25">
        <f t="array" aca="1" ref="R1026" ca="1">INDEX('Lorri 401b'!L:L,MATCH('Retirement Calculator'!A1026,'Lorri 401b'!N:N,0),0)</f>
        <v>-57385638.814794742</v>
      </c>
      <c r="S1026" s="25">
        <f t="shared" ca="1" si="787"/>
        <v>-88955860.816160008</v>
      </c>
    </row>
    <row r="1027" spans="1:19" ht="15.75" customHeight="1" x14ac:dyDescent="0.25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-31710195.204557981</v>
      </c>
      <c r="R1027" s="25">
        <f t="array" aca="1" ref="R1027" ca="1">INDEX('Lorri 401b'!L:L,MATCH('Retirement Calculator'!A1027,'Lorri 401b'!N:N,0),0)</f>
        <v>-57646491.177135609</v>
      </c>
      <c r="S1027" s="25">
        <f t="shared" ca="1" si="787"/>
        <v>-89356686.381693587</v>
      </c>
    </row>
    <row r="1028" spans="1:19" ht="15.75" customHeight="1" x14ac:dyDescent="0.25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-31850751.629430667</v>
      </c>
      <c r="R1028" s="25">
        <f t="array" aca="1" ref="R1028" ca="1">INDEX('Lorri 401b'!L:L,MATCH('Retirement Calculator'!A1028,'Lorri 401b'!N:N,0),0)</f>
        <v>-57908430.424319565</v>
      </c>
      <c r="S1028" s="25">
        <f t="shared" ca="1" si="787"/>
        <v>-89759182.053750232</v>
      </c>
    </row>
    <row r="1029" spans="1:19" ht="15.75" customHeight="1" x14ac:dyDescent="0.25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-31991893.706073653</v>
      </c>
      <c r="R1029" s="25">
        <f t="array" aca="1" ref="R1029" ca="1">INDEX('Lorri 401b'!L:L,MATCH('Retirement Calculator'!A1029,'Lorri 401b'!N:N,0),0)</f>
        <v>-58171461.085033454</v>
      </c>
      <c r="S1029" s="25">
        <f t="shared" ca="1" si="787"/>
        <v>-90163354.791107103</v>
      </c>
    </row>
    <row r="1030" spans="1:19" ht="15.75" customHeight="1" x14ac:dyDescent="0.25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-32133623.874702651</v>
      </c>
      <c r="R1030" s="25">
        <f t="array" aca="1" ref="R1030" ca="1">INDEX('Lorri 401b'!L:L,MATCH('Retirement Calculator'!A1030,'Lorri 401b'!N:N,0),0)</f>
        <v>-58435587.706833646</v>
      </c>
      <c r="S1030" s="25">
        <f t="shared" ca="1" si="787"/>
        <v>-90569211.581536293</v>
      </c>
    </row>
    <row r="1031" spans="1:19" ht="15.75" customHeight="1" x14ac:dyDescent="0.25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-32275944.585700937</v>
      </c>
      <c r="R1031" s="25">
        <f t="array" aca="1" ref="R1031" ca="1">INDEX('Lorri 401b'!L:L,MATCH('Retirement Calculator'!A1031,'Lorri 401b'!N:N,0),0)</f>
        <v>-58700814.856224671</v>
      </c>
      <c r="S1031" s="25">
        <f t="shared" ref="S1031:S1171" ca="1" si="1047">SUM(Q1031:R1031)</f>
        <v>-90976759.441925615</v>
      </c>
    </row>
    <row r="1032" spans="1:19" ht="15.75" customHeight="1" x14ac:dyDescent="0.25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-32418858.299661718</v>
      </c>
      <c r="R1032" s="25">
        <f t="array" aca="1" ref="R1032" ca="1">INDEX('Lorri 401b'!L:L,MATCH('Retirement Calculator'!A1032,'Lorri 401b'!N:N,0),0)</f>
        <v>-58967147.11873816</v>
      </c>
      <c r="S1032" s="25">
        <f t="shared" ca="1" si="1047"/>
        <v>-91386005.41839987</v>
      </c>
    </row>
    <row r="1033" spans="1:19" ht="15.75" customHeight="1" x14ac:dyDescent="0.25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-32562367.487430669</v>
      </c>
      <c r="R1033" s="25">
        <f t="array" aca="1" ref="R1033" ca="1">INDEX('Lorri 401b'!L:L,MATCH('Retirement Calculator'!A1033,'Lorri 401b'!N:N,0),0)</f>
        <v>-59234589.099012122</v>
      </c>
      <c r="S1033" s="25">
        <f t="shared" ca="1" si="1047"/>
        <v>-91796956.586442798</v>
      </c>
    </row>
    <row r="1034" spans="1:19" ht="15.75" customHeight="1" x14ac:dyDescent="0.25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-32706474.630148657</v>
      </c>
      <c r="R1034" s="25">
        <f t="array" aca="1" ref="R1034" ca="1">INDEX('Lorri 401b'!L:L,MATCH('Retirement Calculator'!A1034,'Lorri 401b'!N:N,0),0)</f>
        <v>-59503145.420870557</v>
      </c>
      <c r="S1034" s="25">
        <f t="shared" ca="1" si="1047"/>
        <v>-92209620.051019222</v>
      </c>
    </row>
    <row r="1035" spans="1:19" ht="15.75" customHeight="1" x14ac:dyDescent="0.25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-32851182.219294634</v>
      </c>
      <c r="R1035" s="25">
        <f t="array" aca="1" ref="R1035" ca="1">INDEX('Lorri 401b'!L:L,MATCH('Retirement Calculator'!A1035,'Lorri 401b'!N:N,0),0)</f>
        <v>-59772820.72740341</v>
      </c>
      <c r="S1035" s="25">
        <f t="shared" ca="1" si="1047"/>
        <v>-92624002.94669804</v>
      </c>
    </row>
    <row r="1036" spans="1:19" ht="15.75" customHeight="1" x14ac:dyDescent="0.25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-32996492.75672872</v>
      </c>
      <c r="R1036" s="25">
        <f t="array" aca="1" ref="R1036" ca="1">INDEX('Lorri 401b'!L:L,MATCH('Retirement Calculator'!A1036,'Lorri 401b'!N:N,0),0)</f>
        <v>-60043619.681046814</v>
      </c>
      <c r="S1036" s="25">
        <f t="shared" ca="1" si="1047"/>
        <v>-93040112.437775537</v>
      </c>
    </row>
    <row r="1037" spans="1:19" ht="15.75" customHeight="1" x14ac:dyDescent="0.25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-33142408.754735447</v>
      </c>
      <c r="R1037" s="25">
        <f t="array" aca="1" ref="R1037" ca="1">INDEX('Lorri 401b'!L:L,MATCH('Retirement Calculator'!A1037,'Lorri 401b'!N:N,0),0)</f>
        <v>-60315546.963663727</v>
      </c>
      <c r="S1037" s="25">
        <f t="shared" ca="1" si="1047"/>
        <v>-93457955.718399167</v>
      </c>
    </row>
    <row r="1038" spans="1:19" ht="15.75" customHeight="1" x14ac:dyDescent="0.25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-33288932.736067206</v>
      </c>
      <c r="R1038" s="25">
        <f t="array" aca="1" ref="R1038" ca="1">INDEX('Lorri 401b'!L:L,MATCH('Retirement Calculator'!A1038,'Lorri 401b'!N:N,0),0)</f>
        <v>-60588607.276624881</v>
      </c>
      <c r="S1038" s="25">
        <f t="shared" ca="1" si="1047"/>
        <v>-93877540.012692094</v>
      </c>
    </row>
    <row r="1039" spans="1:19" ht="15.75" customHeight="1" x14ac:dyDescent="0.25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-33436067.233987845</v>
      </c>
      <c r="R1039" s="25">
        <f t="array" aca="1" ref="R1039" ca="1">INDEX('Lorri 401b'!L:L,MATCH('Retirement Calculator'!A1039,'Lorri 401b'!N:N,0),0)</f>
        <v>-60862805.340890042</v>
      </c>
      <c r="S1039" s="25">
        <f t="shared" ca="1" si="1047"/>
        <v>-94298872.574877888</v>
      </c>
    </row>
    <row r="1040" spans="1:19" ht="15.75" customHeight="1" x14ac:dyDescent="0.25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-33583814.792316489</v>
      </c>
      <c r="R1040" s="25">
        <f t="array" aca="1" ref="R1040" ca="1">INDEX('Lorri 401b'!L:L,MATCH('Retirement Calculator'!A1040,'Lorri 401b'!N:N,0),0)</f>
        <v>-61138145.897089638</v>
      </c>
      <c r="S1040" s="25">
        <f t="shared" ca="1" si="1047"/>
        <v>-94721960.689406127</v>
      </c>
    </row>
    <row r="1041" spans="1:19" ht="15.75" customHeight="1" x14ac:dyDescent="0.25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-33732177.965471506</v>
      </c>
      <c r="R1041" s="25">
        <f t="array" aca="1" ref="R1041" ca="1">INDEX('Lorri 401b'!L:L,MATCH('Retirement Calculator'!A1041,'Lorri 401b'!N:N,0),0)</f>
        <v>-61414633.705606736</v>
      </c>
      <c r="S1041" s="25">
        <f t="shared" ca="1" si="1047"/>
        <v>-95146811.671078235</v>
      </c>
    </row>
    <row r="1042" spans="1:19" ht="15.75" customHeight="1" x14ac:dyDescent="0.25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-33881159.318514667</v>
      </c>
      <c r="R1042" s="25">
        <f t="array" aca="1" ref="R1042" ca="1">INDEX('Lorri 401b'!L:L,MATCH('Retirement Calculator'!A1042,'Lorri 401b'!N:N,0),0)</f>
        <v>-61692273.546659321</v>
      </c>
      <c r="S1042" s="25">
        <f t="shared" ca="1" si="1047"/>
        <v>-95573432.865173995</v>
      </c>
    </row>
    <row r="1043" spans="1:19" ht="15.75" customHeight="1" x14ac:dyDescent="0.25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-34030761.427195512</v>
      </c>
      <c r="R1043" s="25">
        <f t="array" aca="1" ref="R1043" ca="1">INDEX('Lorri 401b'!L:L,MATCH('Retirement Calculator'!A1043,'Lorri 401b'!N:N,0),0)</f>
        <v>-61971070.220382959</v>
      </c>
      <c r="S1043" s="25">
        <f t="shared" ca="1" si="1047"/>
        <v>-96001831.647578478</v>
      </c>
    </row>
    <row r="1044" spans="1:19" ht="15.75" customHeight="1" x14ac:dyDescent="0.25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-34180986.877995856</v>
      </c>
      <c r="R1044" s="25">
        <f t="array" aca="1" ref="R1044" ca="1">INDEX('Lorri 401b'!L:L,MATCH('Retirement Calculator'!A1044,'Lorri 401b'!N:N,0),0)</f>
        <v>-62251028.546913773</v>
      </c>
      <c r="S1044" s="25">
        <f t="shared" ca="1" si="1047"/>
        <v>-96432015.424909621</v>
      </c>
    </row>
    <row r="1045" spans="1:19" ht="15.75" customHeight="1" x14ac:dyDescent="0.25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-34331838.268174537</v>
      </c>
      <c r="R1045" s="25">
        <f t="array" aca="1" ref="R1045" ca="1">INDEX('Lorri 401b'!L:L,MATCH('Retirement Calculator'!A1045,'Lorri 401b'!N:N,0),0)</f>
        <v>-62532153.366471805</v>
      </c>
      <c r="S1045" s="25">
        <f t="shared" ca="1" si="1047"/>
        <v>-96863991.634646341</v>
      </c>
    </row>
    <row r="1046" spans="1:19" ht="15.75" customHeight="1" x14ac:dyDescent="0.25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-34483318.20581229</v>
      </c>
      <c r="R1046" s="25">
        <f t="array" aca="1" ref="R1046" ca="1">INDEX('Lorri 401b'!L:L,MATCH('Retirement Calculator'!A1046,'Lorri 401b'!N:N,0),0)</f>
        <v>-62814449.539444655</v>
      </c>
      <c r="S1046" s="25">
        <f t="shared" ca="1" si="1047"/>
        <v>-97297767.745256945</v>
      </c>
    </row>
    <row r="1047" spans="1:19" ht="15.75" customHeight="1" x14ac:dyDescent="0.25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-34635429.309856869</v>
      </c>
      <c r="R1047" s="25">
        <f t="array" aca="1" ref="R1047" ca="1">INDEX('Lorri 401b'!L:L,MATCH('Retirement Calculator'!A1047,'Lorri 401b'!N:N,0),0)</f>
        <v>-63097921.946471564</v>
      </c>
      <c r="S1047" s="25">
        <f t="shared" ca="1" si="1047"/>
        <v>-97733351.256328434</v>
      </c>
    </row>
    <row r="1048" spans="1:19" ht="15.75" customHeight="1" x14ac:dyDescent="0.25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-34788174.210168302</v>
      </c>
      <c r="R1048" s="25">
        <f t="array" aca="1" ref="R1048" ca="1">INDEX('Lorri 401b'!L:L,MATCH('Retirement Calculator'!A1048,'Lorri 401b'!N:N,0),0)</f>
        <v>-63382575.488527752</v>
      </c>
      <c r="S1048" s="25">
        <f t="shared" ca="1" si="1047"/>
        <v>-98170749.698696047</v>
      </c>
    </row>
    <row r="1049" spans="1:19" ht="15.75" customHeight="1" x14ac:dyDescent="0.25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-34941555.547564365</v>
      </c>
      <c r="R1049" s="25">
        <f t="array" aca="1" ref="R1049" ca="1">INDEX('Lorri 401b'!L:L,MATCH('Retirement Calculator'!A1049,'Lorri 401b'!N:N,0),0)</f>
        <v>-63668415.087009177</v>
      </c>
      <c r="S1049" s="25">
        <f t="shared" ca="1" si="1047"/>
        <v>-98609970.634573549</v>
      </c>
    </row>
    <row r="1050" spans="1:19" ht="15.75" customHeight="1" x14ac:dyDescent="0.25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-35095575.973866247</v>
      </c>
      <c r="R1050" s="25">
        <f t="array" aca="1" ref="R1050" ca="1">INDEX('Lorri 401b'!L:L,MATCH('Retirement Calculator'!A1050,'Lorri 401b'!N:N,0),0)</f>
        <v>-63955445.683817603</v>
      </c>
      <c r="S1050" s="25">
        <f t="shared" ca="1" si="1047"/>
        <v>-99051021.657683849</v>
      </c>
    </row>
    <row r="1051" spans="1:19" ht="15.75" customHeight="1" x14ac:dyDescent="0.25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-35250238.151944384</v>
      </c>
      <c r="R1051" s="25">
        <f t="array" aca="1" ref="R1051" ca="1">INDEX('Lorri 401b'!L:L,MATCH('Retirement Calculator'!A1051,'Lorri 401b'!N:N,0),0)</f>
        <v>-64243672.241446063</v>
      </c>
      <c r="S1051" s="25">
        <f t="shared" ca="1" si="1047"/>
        <v>-99493910.393390447</v>
      </c>
    </row>
    <row r="1052" spans="1:19" ht="15.75" customHeight="1" x14ac:dyDescent="0.25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-35405544.755764514</v>
      </c>
      <c r="R1052" s="25">
        <f t="array" aca="1" ref="R1052" ca="1">INDEX('Lorri 401b'!L:L,MATCH('Retirement Calculator'!A1052,'Lorri 401b'!N:N,0),0)</f>
        <v>-64533099.743064642</v>
      </c>
      <c r="S1052" s="25">
        <f t="shared" ca="1" si="1047"/>
        <v>-99938644.498829156</v>
      </c>
    </row>
    <row r="1053" spans="1:19" ht="15.75" customHeight="1" x14ac:dyDescent="0.25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-35561498.470433898</v>
      </c>
      <c r="R1053" s="25">
        <f t="array" aca="1" ref="R1053" ca="1">INDEX('Lorri 401b'!L:L,MATCH('Retirement Calculator'!A1053,'Lorri 401b'!N:N,0),0)</f>
        <v>-64823733.192606635</v>
      </c>
      <c r="S1053" s="25">
        <f t="shared" ca="1" si="1047"/>
        <v>-100385231.66304053</v>
      </c>
    </row>
    <row r="1054" spans="1:19" ht="15.75" customHeight="1" x14ac:dyDescent="0.25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-35718101.992247738</v>
      </c>
      <c r="R1054" s="25">
        <f t="array" aca="1" ref="R1054" ca="1">INDEX('Lorri 401b'!L:L,MATCH('Retirement Calculator'!A1054,'Lorri 401b'!N:N,0),0)</f>
        <v>-65115577.614855051</v>
      </c>
      <c r="S1054" s="25">
        <f t="shared" ca="1" si="1047"/>
        <v>-100833679.60710278</v>
      </c>
    </row>
    <row r="1055" spans="1:19" ht="15.75" customHeight="1" x14ac:dyDescent="0.25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-35875358.028735802</v>
      </c>
      <c r="R1055" s="25">
        <f t="array" aca="1" ref="R1055" ca="1">INDEX('Lorri 401b'!L:L,MATCH('Retirement Calculator'!A1055,'Lorri 401b'!N:N,0),0)</f>
        <v>-65408638.055529505</v>
      </c>
      <c r="S1055" s="25">
        <f t="shared" ca="1" si="1047"/>
        <v>-101283996.08426531</v>
      </c>
    </row>
    <row r="1056" spans="1:19" ht="15.75" customHeight="1" x14ac:dyDescent="0.25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-36033269.298709229</v>
      </c>
      <c r="R1056" s="25">
        <f t="array" aca="1" ref="R1056" ca="1">INDEX('Lorri 401b'!L:L,MATCH('Retirement Calculator'!A1056,'Lorri 401b'!N:N,0),0)</f>
        <v>-65702919.581373431</v>
      </c>
      <c r="S1056" s="25">
        <f t="shared" ca="1" si="1047"/>
        <v>-101736188.88008267</v>
      </c>
    </row>
    <row r="1057" spans="1:19" ht="15.75" customHeight="1" x14ac:dyDescent="0.25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-36191838.53230755</v>
      </c>
      <c r="R1057" s="25">
        <f t="array" aca="1" ref="R1057" ca="1">INDEX('Lorri 401b'!L:L,MATCH('Retirement Calculator'!A1057,'Lorri 401b'!N:N,0),0)</f>
        <v>-65998427.280241705</v>
      </c>
      <c r="S1057" s="25">
        <f t="shared" ca="1" si="1047"/>
        <v>-102190265.81254926</v>
      </c>
    </row>
    <row r="1058" spans="1:19" ht="15.75" customHeight="1" x14ac:dyDescent="0.25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-36351068.471045859</v>
      </c>
      <c r="R1058" s="25">
        <f t="array" aca="1" ref="R1058" ca="1">INDEX('Lorri 401b'!L:L,MATCH('Retirement Calculator'!A1058,'Lorri 401b'!N:N,0),0)</f>
        <v>-66295166.261188604</v>
      </c>
      <c r="S1058" s="25">
        <f t="shared" ca="1" si="1047"/>
        <v>-102646234.73223446</v>
      </c>
    </row>
    <row r="1059" spans="1:19" ht="15.75" customHeight="1" x14ac:dyDescent="0.25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-36510961.867862247</v>
      </c>
      <c r="R1059" s="25">
        <f t="array" aca="1" ref="R1059" ca="1">INDEX('Lorri 401b'!L:L,MATCH('Retirement Calculator'!A1059,'Lorri 401b'!N:N,0),0)</f>
        <v>-66593141.654556111</v>
      </c>
      <c r="S1059" s="25">
        <f t="shared" ca="1" si="1047"/>
        <v>-103104103.52241835</v>
      </c>
    </row>
    <row r="1060" spans="1:19" ht="15.75" customHeight="1" x14ac:dyDescent="0.25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-36671521.487165369</v>
      </c>
      <c r="R1060" s="25">
        <f t="array" aca="1" ref="R1060" ca="1">INDEX('Lorri 401b'!L:L,MATCH('Retirement Calculator'!A1060,'Lorri 401b'!N:N,0),0)</f>
        <v>-66892358.612062648</v>
      </c>
      <c r="S1060" s="25">
        <f t="shared" ca="1" si="1047"/>
        <v>-103563880.09922802</v>
      </c>
    </row>
    <row r="1061" spans="1:19" ht="15.75" customHeight="1" x14ac:dyDescent="0.25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-36832750.104882255</v>
      </c>
      <c r="R1061" s="25">
        <f t="array" aca="1" ref="R1061" ca="1">INDEX('Lorri 401b'!L:L,MATCH('Retirement Calculator'!A1061,'Lorri 401b'!N:N,0),0)</f>
        <v>-67192822.306892127</v>
      </c>
      <c r="S1061" s="25">
        <f t="shared" ca="1" si="1047"/>
        <v>-104025572.41177438</v>
      </c>
    </row>
    <row r="1062" spans="1:19" ht="15.75" customHeight="1" x14ac:dyDescent="0.25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-36994650.508506298</v>
      </c>
      <c r="R1062" s="25">
        <f t="array" aca="1" ref="R1062" ca="1">INDEX('Lorri 401b'!L:L,MATCH('Retirement Calculator'!A1062,'Lorri 401b'!N:N,0),0)</f>
        <v>-67494537.933783412</v>
      </c>
      <c r="S1062" s="25">
        <f t="shared" ca="1" si="1047"/>
        <v>-104489188.44228971</v>
      </c>
    </row>
    <row r="1063" spans="1:19" ht="15.75" customHeight="1" x14ac:dyDescent="0.25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-37157225.497145437</v>
      </c>
      <c r="R1063" s="25">
        <f t="array" aca="1" ref="R1063" ca="1">INDEX('Lorri 401b'!L:L,MATCH('Retirement Calculator'!A1063,'Lorri 401b'!N:N,0),0)</f>
        <v>-67797510.709120065</v>
      </c>
      <c r="S1063" s="25">
        <f t="shared" ca="1" si="1047"/>
        <v>-104954736.20626551</v>
      </c>
    </row>
    <row r="1064" spans="1:19" ht="15.75" customHeight="1" x14ac:dyDescent="0.25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-37320477.88157057</v>
      </c>
      <c r="R1064" s="25">
        <f t="array" aca="1" ref="R1064" ca="1">INDEX('Lorri 401b'!L:L,MATCH('Retirement Calculator'!A1064,'Lorri 401b'!N:N,0),0)</f>
        <v>-68101745.87102063</v>
      </c>
      <c r="S1064" s="25">
        <f t="shared" ca="1" si="1047"/>
        <v>-105422223.75259119</v>
      </c>
    </row>
    <row r="1065" spans="1:19" ht="15.75" customHeight="1" x14ac:dyDescent="0.25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-37484410.484264143</v>
      </c>
      <c r="R1065" s="25">
        <f t="array" aca="1" ref="R1065" ca="1">INDEX('Lorri 401b'!L:L,MATCH('Retirement Calculator'!A1065,'Lorri 401b'!N:N,0),0)</f>
        <v>-68407248.679429114</v>
      </c>
      <c r="S1065" s="25">
        <f t="shared" ca="1" si="1047"/>
        <v>-105891659.16369325</v>
      </c>
    </row>
    <row r="1066" spans="1:19" ht="15.75" customHeight="1" x14ac:dyDescent="0.25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-37649026.139468938</v>
      </c>
      <c r="R1066" s="25">
        <f t="array" aca="1" ref="R1066" ca="1">INDEX('Lorri 401b'!L:L,MATCH('Retirement Calculator'!A1066,'Lorri 401b'!N:N,0),0)</f>
        <v>-68714024.416205958</v>
      </c>
      <c r="S1066" s="25">
        <f t="shared" ca="1" si="1047"/>
        <v>-106363050.5556749</v>
      </c>
    </row>
    <row r="1067" spans="1:19" ht="15.75" customHeight="1" x14ac:dyDescent="0.25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-37814327.693237089</v>
      </c>
      <c r="R1067" s="25">
        <f t="array" aca="1" ref="R1067" ca="1">INDEX('Lorri 401b'!L:L,MATCH('Retirement Calculator'!A1067,'Lorri 401b'!N:N,0),0)</f>
        <v>-69022078.38521938</v>
      </c>
      <c r="S1067" s="25">
        <f t="shared" ca="1" si="1047"/>
        <v>-106836406.07845646</v>
      </c>
    </row>
    <row r="1068" spans="1:19" ht="15.75" customHeight="1" x14ac:dyDescent="0.25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-37980318.003479272</v>
      </c>
      <c r="R1068" s="25">
        <f t="array" aca="1" ref="R1068" ca="1">INDEX('Lorri 401b'!L:L,MATCH('Retirement Calculator'!A1068,'Lorri 401b'!N:N,0),0)</f>
        <v>-69331415.912437022</v>
      </c>
      <c r="S1068" s="25">
        <f t="shared" ca="1" si="1047"/>
        <v>-107311733.91591629</v>
      </c>
    </row>
    <row r="1069" spans="1:19" ht="15.75" customHeight="1" x14ac:dyDescent="0.25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-38146999.940014131</v>
      </c>
      <c r="R1069" s="25">
        <f t="array" aca="1" ref="R1069" ca="1">INDEX('Lorri 401b'!L:L,MATCH('Retirement Calculator'!A1069,'Lorri 401b'!N:N,0),0)</f>
        <v>-69642042.346018076</v>
      </c>
      <c r="S1069" s="25">
        <f t="shared" ca="1" si="1047"/>
        <v>-107789042.2860322</v>
      </c>
    </row>
    <row r="1070" spans="1:19" ht="15.75" customHeight="1" x14ac:dyDescent="0.25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-38314376.384617887</v>
      </c>
      <c r="R1070" s="25">
        <f t="array" aca="1" ref="R1070" ca="1">INDEX('Lorri 401b'!L:L,MATCH('Retirement Calculator'!A1070,'Lorri 401b'!N:N,0),0)</f>
        <v>-69953963.056405708</v>
      </c>
      <c r="S1070" s="25">
        <f t="shared" ca="1" si="1047"/>
        <v>-108268339.44102359</v>
      </c>
    </row>
    <row r="1071" spans="1:19" ht="15.75" customHeight="1" x14ac:dyDescent="0.25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-38482450.231074162</v>
      </c>
      <c r="R1071" s="25">
        <f t="array" aca="1" ref="R1071" ca="1">INDEX('Lorri 401b'!L:L,MATCH('Retirement Calculator'!A1071,'Lorri 401b'!N:N,0),0)</f>
        <v>-70267183.436419964</v>
      </c>
      <c r="S1071" s="25">
        <f t="shared" ca="1" si="1047"/>
        <v>-108749633.66749412</v>
      </c>
    </row>
    <row r="1072" spans="1:19" ht="15.75" customHeight="1" x14ac:dyDescent="0.25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-38651224.385224</v>
      </c>
      <c r="R1072" s="25">
        <f t="array" aca="1" ref="R1072" ca="1">INDEX('Lorri 401b'!L:L,MATCH('Retirement Calculator'!A1072,'Lorri 401b'!N:N,0),0)</f>
        <v>-70581708.901350945</v>
      </c>
      <c r="S1072" s="25">
        <f t="shared" ca="1" si="1047"/>
        <v>-109232933.28657494</v>
      </c>
    </row>
    <row r="1073" spans="1:19" ht="15.75" customHeight="1" x14ac:dyDescent="0.25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-38820701.765016131</v>
      </c>
      <c r="R1073" s="25">
        <f t="array" aca="1" ref="R1073" ca="1">INDEX('Lorri 401b'!L:L,MATCH('Retirement Calculator'!A1073,'Lorri 401b'!N:N,0),0)</f>
        <v>-70897544.889052466</v>
      </c>
      <c r="S1073" s="25">
        <f t="shared" ca="1" si="1047"/>
        <v>-109718246.65406859</v>
      </c>
    </row>
    <row r="1074" spans="1:19" ht="15.75" customHeight="1" x14ac:dyDescent="0.25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-38990885.300557397</v>
      </c>
      <c r="R1074" s="25">
        <f t="array" aca="1" ref="R1074" ca="1">INDEX('Lorri 401b'!L:L,MATCH('Retirement Calculator'!A1074,'Lorri 401b'!N:N,0),0)</f>
        <v>-71214696.860036075</v>
      </c>
      <c r="S1074" s="25">
        <f t="shared" ca="1" si="1047"/>
        <v>-110205582.16059348</v>
      </c>
    </row>
    <row r="1075" spans="1:19" ht="15.75" customHeight="1" x14ac:dyDescent="0.25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-39161777.934163414</v>
      </c>
      <c r="R1075" s="25">
        <f t="array" aca="1" ref="R1075" ca="1">INDEX('Lorri 401b'!L:L,MATCH('Retirement Calculator'!A1075,'Lorri 401b'!N:N,0),0)</f>
        <v>-71533170.29756546</v>
      </c>
      <c r="S1075" s="25">
        <f t="shared" ca="1" si="1047"/>
        <v>-110694948.23172888</v>
      </c>
    </row>
    <row r="1076" spans="1:19" ht="15.75" customHeight="1" x14ac:dyDescent="0.25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-39333382.620409459</v>
      </c>
      <c r="R1076" s="25">
        <f t="array" aca="1" ref="R1076" ca="1">INDEX('Lorri 401b'!L:L,MATCH('Retirement Calculator'!A1076,'Lorri 401b'!N:N,0),0)</f>
        <v>-71852970.707751215</v>
      </c>
      <c r="S1076" s="25">
        <f t="shared" ca="1" si="1047"/>
        <v>-111186353.32816067</v>
      </c>
    </row>
    <row r="1077" spans="1:19" ht="15.75" customHeight="1" x14ac:dyDescent="0.25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-39505702.326181531</v>
      </c>
      <c r="R1077" s="25">
        <f t="array" aca="1" ref="R1077" ca="1">INDEX('Lorri 401b'!L:L,MATCH('Retirement Calculator'!A1077,'Lorri 401b'!N:N,0),0)</f>
        <v>-72174103.619646072</v>
      </c>
      <c r="S1077" s="25">
        <f t="shared" ca="1" si="1047"/>
        <v>-111679805.9458276</v>
      </c>
    </row>
    <row r="1078" spans="1:19" ht="15.75" customHeight="1" x14ac:dyDescent="0.25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-39678740.030727647</v>
      </c>
      <c r="R1078" s="25">
        <f t="array" aca="1" ref="R1078" ca="1">INDEX('Lorri 401b'!L:L,MATCH('Retirement Calculator'!A1078,'Lorri 401b'!N:N,0),0)</f>
        <v>-72496574.5853405</v>
      </c>
      <c r="S1078" s="25">
        <f t="shared" ca="1" si="1047"/>
        <v>-112175314.61606815</v>
      </c>
    </row>
    <row r="1079" spans="1:19" ht="15.75" customHeight="1" x14ac:dyDescent="0.25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-39852498.725709379</v>
      </c>
      <c r="R1079" s="25">
        <f t="array" aca="1" ref="R1079" ca="1">INDEX('Lorri 401b'!L:L,MATCH('Retirement Calculator'!A1079,'Lorri 401b'!N:N,0),0)</f>
        <v>-72820389.180058643</v>
      </c>
      <c r="S1079" s="25">
        <f t="shared" ca="1" si="1047"/>
        <v>-112672887.90576802</v>
      </c>
    </row>
    <row r="1080" spans="1:19" ht="15.75" customHeight="1" x14ac:dyDescent="0.25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-40026981.415253527</v>
      </c>
      <c r="R1080" s="25">
        <f t="array" aca="1" ref="R1080" ca="1">INDEX('Lorri 401b'!L:L,MATCH('Retirement Calculator'!A1080,'Lorri 401b'!N:N,0),0)</f>
        <v>-73145553.002254784</v>
      </c>
      <c r="S1080" s="25">
        <f t="shared" ca="1" si="1047"/>
        <v>-113172534.4175083</v>
      </c>
    </row>
    <row r="1081" spans="1:19" ht="15.75" customHeight="1" x14ac:dyDescent="0.25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-40202191.116004117</v>
      </c>
      <c r="R1081" s="25">
        <f t="array" aca="1" ref="R1081" ca="1">INDEX('Lorri 401b'!L:L,MATCH('Retirement Calculator'!A1081,'Lorri 401b'!N:N,0),0)</f>
        <v>-73472071.673710078</v>
      </c>
      <c r="S1081" s="25">
        <f t="shared" ca="1" si="1047"/>
        <v>-113674262.78971419</v>
      </c>
    </row>
    <row r="1082" spans="1:19" ht="15.75" customHeight="1" x14ac:dyDescent="0.25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-40378130.857174501</v>
      </c>
      <c r="R1082" s="25">
        <f t="array" aca="1" ref="R1082" ca="1">INDEX('Lorri 401b'!L:L,MATCH('Retirement Calculator'!A1082,'Lorri 401b'!N:N,0),0)</f>
        <v>-73799950.839629769</v>
      </c>
      <c r="S1082" s="25">
        <f t="shared" ca="1" si="1047"/>
        <v>-114178081.69680427</v>
      </c>
    </row>
    <row r="1083" spans="1:19" ht="15.75" customHeight="1" x14ac:dyDescent="0.25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-40554803.680599757</v>
      </c>
      <c r="R1083" s="25">
        <f t="array" aca="1" ref="R1083" ca="1">INDEX('Lorri 401b'!L:L,MATCH('Retirement Calculator'!A1083,'Lorri 401b'!N:N,0),0)</f>
        <v>-74129196.168740794</v>
      </c>
      <c r="S1083" s="25">
        <f t="shared" ca="1" si="1047"/>
        <v>-114683999.84934056</v>
      </c>
    </row>
    <row r="1084" spans="1:19" ht="15.75" customHeight="1" x14ac:dyDescent="0.25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-40732212.640789285</v>
      </c>
      <c r="R1084" s="25">
        <f t="array" aca="1" ref="R1084" ca="1">INDEX('Lorri 401b'!L:L,MATCH('Retirement Calculator'!A1084,'Lorri 401b'!N:N,0),0)</f>
        <v>-74459813.35338977</v>
      </c>
      <c r="S1084" s="25">
        <f t="shared" ca="1" si="1047"/>
        <v>-115192025.99417906</v>
      </c>
    </row>
    <row r="1085" spans="1:19" ht="15.75" customHeight="1" x14ac:dyDescent="0.25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-40910360.804979607</v>
      </c>
      <c r="R1085" s="25">
        <f t="array" aca="1" ref="R1085" ca="1">INDEX('Lorri 401b'!L:L,MATCH('Retirement Calculator'!A1085,'Lorri 401b'!N:N,0),0)</f>
        <v>-74791808.109641463</v>
      </c>
      <c r="S1085" s="25">
        <f t="shared" ca="1" si="1047"/>
        <v>-115702168.91462107</v>
      </c>
    </row>
    <row r="1086" spans="1:19" ht="15.75" customHeight="1" x14ac:dyDescent="0.25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-41089251.253187388</v>
      </c>
      <c r="R1086" s="25">
        <f t="array" aca="1" ref="R1086" ca="1">INDEX('Lorri 401b'!L:L,MATCH('Retirement Calculator'!A1086,'Lorri 401b'!N:N,0),0)</f>
        <v>-75125186.177377537</v>
      </c>
      <c r="S1086" s="25">
        <f t="shared" ca="1" si="1047"/>
        <v>-116214437.43056493</v>
      </c>
    </row>
    <row r="1087" spans="1:19" ht="15.75" customHeight="1" x14ac:dyDescent="0.25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-41268887.078262702</v>
      </c>
      <c r="R1087" s="25">
        <f t="array" aca="1" ref="R1087" ca="1">INDEX('Lorri 401b'!L:L,MATCH('Retirement Calculator'!A1087,'Lorri 401b'!N:N,0),0)</f>
        <v>-75459953.320395842</v>
      </c>
      <c r="S1087" s="25">
        <f t="shared" ca="1" si="1047"/>
        <v>-116728840.39865854</v>
      </c>
    </row>
    <row r="1088" spans="1:19" ht="15.75" customHeight="1" x14ac:dyDescent="0.25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-41449271.385942496</v>
      </c>
      <c r="R1088" s="25">
        <f t="array" aca="1" ref="R1088" ca="1">INDEX('Lorri 401b'!L:L,MATCH('Retirement Calculator'!A1088,'Lorri 401b'!N:N,0),0)</f>
        <v>-75796115.326510057</v>
      </c>
      <c r="S1088" s="25">
        <f t="shared" ca="1" si="1047"/>
        <v>-117245386.71245256</v>
      </c>
    </row>
    <row r="1089" spans="1:19" ht="15.75" customHeight="1" x14ac:dyDescent="0.25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-41630407.294904284</v>
      </c>
      <c r="R1089" s="25">
        <f t="array" aca="1" ref="R1089" ca="1">INDEX('Lorri 401b'!L:L,MATCH('Retirement Calculator'!A1089,'Lorri 401b'!N:N,0),0)</f>
        <v>-76133678.00764975</v>
      </c>
      <c r="S1089" s="25">
        <f t="shared" ca="1" si="1047"/>
        <v>-117764085.30255404</v>
      </c>
    </row>
    <row r="1090" spans="1:19" ht="15.75" customHeight="1" x14ac:dyDescent="0.25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-41812297.936820082</v>
      </c>
      <c r="R1090" s="25">
        <f t="array" aca="1" ref="R1090" ca="1">INDEX('Lorri 401b'!L:L,MATCH('Retirement Calculator'!A1090,'Lorri 401b'!N:N,0),0)</f>
        <v>-76472647.199960858</v>
      </c>
      <c r="S1090" s="25">
        <f t="shared" ca="1" si="1047"/>
        <v>-118284945.13678095</v>
      </c>
    </row>
    <row r="1091" spans="1:19" ht="15.75" customHeight="1" x14ac:dyDescent="0.25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-41994946.456410527</v>
      </c>
      <c r="R1091" s="25">
        <f t="array" aca="1" ref="R1091" ca="1">INDEX('Lorri 401b'!L:L,MATCH('Retirement Calculator'!A1091,'Lorri 401b'!N:N,0),0)</f>
        <v>-76813028.763906583</v>
      </c>
      <c r="S1091" s="25">
        <f t="shared" ca="1" si="1047"/>
        <v>-118807975.22031711</v>
      </c>
    </row>
    <row r="1092" spans="1:19" ht="15.75" customHeight="1" x14ac:dyDescent="0.25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-42178356.011499271</v>
      </c>
      <c r="R1092" s="25">
        <f t="array" aca="1" ref="R1092" ca="1">INDEX('Lorri 401b'!L:L,MATCH('Retirement Calculator'!A1092,'Lorri 401b'!N:N,0),0)</f>
        <v>-77154828.58436875</v>
      </c>
      <c r="S1092" s="25">
        <f t="shared" ca="1" si="1047"/>
        <v>-119333184.59586802</v>
      </c>
    </row>
    <row r="1093" spans="1:19" ht="15.75" customHeight="1" x14ac:dyDescent="0.25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-42362529.773067549</v>
      </c>
      <c r="R1093" s="25">
        <f t="array" aca="1" ref="R1093" ca="1">INDEX('Lorri 401b'!L:L,MATCH('Retirement Calculator'!A1093,'Lorri 401b'!N:N,0),0)</f>
        <v>-77498052.570749521</v>
      </c>
      <c r="S1093" s="25">
        <f t="shared" ca="1" si="1047"/>
        <v>-119860582.34381707</v>
      </c>
    </row>
    <row r="1094" spans="1:19" ht="15.75" customHeight="1" x14ac:dyDescent="0.25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-42547470.925309025</v>
      </c>
      <c r="R1094" s="25">
        <f t="array" aca="1" ref="R1094" ca="1">INDEX('Lorri 401b'!L:L,MATCH('Retirement Calculator'!A1094,'Lorri 401b'!N:N,0),0)</f>
        <v>-77842706.657073542</v>
      </c>
      <c r="S1094" s="25">
        <f t="shared" ca="1" si="1047"/>
        <v>-120390177.58238256</v>
      </c>
    </row>
    <row r="1095" spans="1:19" ht="15.75" customHeight="1" x14ac:dyDescent="0.25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-42733182.665684842</v>
      </c>
      <c r="R1095" s="25">
        <f t="array" aca="1" ref="R1095" ca="1">INDEX('Lorri 401b'!L:L,MATCH('Retirement Calculator'!A1095,'Lorri 401b'!N:N,0),0)</f>
        <v>-78188796.802090585</v>
      </c>
      <c r="S1095" s="25">
        <f t="shared" ca="1" si="1047"/>
        <v>-120921979.46777543</v>
      </c>
    </row>
    <row r="1096" spans="1:19" ht="15.75" customHeight="1" x14ac:dyDescent="0.25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-42919668.204978891</v>
      </c>
      <c r="R1096" s="25">
        <f t="array" aca="1" ref="R1096" ca="1">INDEX('Lorri 401b'!L:L,MATCH('Retirement Calculator'!A1096,'Lorri 401b'!N:N,0),0)</f>
        <v>-78536328.989378527</v>
      </c>
      <c r="S1096" s="25">
        <f t="shared" ca="1" si="1047"/>
        <v>-121455997.19435742</v>
      </c>
    </row>
    <row r="1097" spans="1:19" ht="15.75" customHeight="1" x14ac:dyDescent="0.25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-43106930.767353334</v>
      </c>
      <c r="R1097" s="25">
        <f t="array" aca="1" ref="R1097" ca="1">INDEX('Lorri 401b'!L:L,MATCH('Retirement Calculator'!A1097,'Lorri 401b'!N:N,0),0)</f>
        <v>-78885309.227446839</v>
      </c>
      <c r="S1097" s="25">
        <f t="shared" ca="1" si="1047"/>
        <v>-121992239.99480018</v>
      </c>
    </row>
    <row r="1098" spans="1:19" ht="15.75" customHeight="1" x14ac:dyDescent="0.25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-43294973.590404339</v>
      </c>
      <c r="R1098" s="25">
        <f t="array" aca="1" ref="R1098" ca="1">INDEX('Lorri 401b'!L:L,MATCH('Retirement Calculator'!A1098,'Lorri 401b'!N:N,0),0)</f>
        <v>-79235743.549840435</v>
      </c>
      <c r="S1098" s="25">
        <f t="shared" ca="1" si="1047"/>
        <v>-122530717.14024478</v>
      </c>
    </row>
    <row r="1099" spans="1:19" ht="15.75" customHeight="1" x14ac:dyDescent="0.25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-43483799.925218053</v>
      </c>
      <c r="R1099" s="25">
        <f t="array" aca="1" ref="R1099" ca="1">INDEX('Lorri 401b'!L:L,MATCH('Retirement Calculator'!A1099,'Lorri 401b'!N:N,0),0)</f>
        <v>-79587638.015243992</v>
      </c>
      <c r="S1099" s="25">
        <f t="shared" ca="1" si="1047"/>
        <v>-123071437.94046205</v>
      </c>
    </row>
    <row r="1100" spans="1:19" ht="15.75" customHeight="1" x14ac:dyDescent="0.25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-43673413.036426827</v>
      </c>
      <c r="R1100" s="25">
        <f t="array" aca="1" ref="R1100" ca="1">INDEX('Lorri 401b'!L:L,MATCH('Retirement Calculator'!A1100,'Lorri 401b'!N:N,0),0)</f>
        <v>-79940998.707586735</v>
      </c>
      <c r="S1100" s="25">
        <f t="shared" ca="1" si="1047"/>
        <v>-123614411.74401356</v>
      </c>
    </row>
    <row r="1101" spans="1:19" ht="15.75" customHeight="1" x14ac:dyDescent="0.25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-43863816.202265635</v>
      </c>
      <c r="R1101" s="25">
        <f t="array" aca="1" ref="R1101" ca="1">INDEX('Lorri 401b'!L:L,MATCH('Retirement Calculator'!A1101,'Lorri 401b'!N:N,0),0)</f>
        <v>-80295831.736147583</v>
      </c>
      <c r="S1101" s="25">
        <f t="shared" ca="1" si="1047"/>
        <v>-124159647.93841322</v>
      </c>
    </row>
    <row r="1102" spans="1:19" ht="15.75" customHeight="1" x14ac:dyDescent="0.25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-44055012.714628771</v>
      </c>
      <c r="R1102" s="25">
        <f t="array" aca="1" ref="R1102" ca="1">INDEX('Lorri 401b'!L:L,MATCH('Retirement Calculator'!A1102,'Lorri 401b'!N:N,0),0)</f>
        <v>-80652143.235660762</v>
      </c>
      <c r="S1102" s="25">
        <f t="shared" ca="1" si="1047"/>
        <v>-124707155.95028953</v>
      </c>
    </row>
    <row r="1103" spans="1:19" ht="15.75" customHeight="1" x14ac:dyDescent="0.25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-44247005.879126757</v>
      </c>
      <c r="R1103" s="25">
        <f t="array" aca="1" ref="R1103" ca="1">INDEX('Lorri 401b'!L:L,MATCH('Retirement Calculator'!A1103,'Lorri 401b'!N:N,0),0)</f>
        <v>-81009939.366421908</v>
      </c>
      <c r="S1103" s="25">
        <f t="shared" ca="1" si="1047"/>
        <v>-125256945.24554867</v>
      </c>
    </row>
    <row r="1104" spans="1:19" ht="15.75" customHeight="1" x14ac:dyDescent="0.25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-44439799.015143484</v>
      </c>
      <c r="R1104" s="25">
        <f t="array" aca="1" ref="R1104" ca="1">INDEX('Lorri 401b'!L:L,MATCH('Retirement Calculator'!A1104,'Lorri 401b'!N:N,0),0)</f>
        <v>-81369226.314394563</v>
      </c>
      <c r="S1104" s="25">
        <f t="shared" ca="1" si="1047"/>
        <v>-125809025.32953805</v>
      </c>
    </row>
    <row r="1105" spans="1:19" ht="15.75" customHeight="1" x14ac:dyDescent="0.25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-44633395.455893613</v>
      </c>
      <c r="R1105" s="25">
        <f t="array" aca="1" ref="R1105" ca="1">INDEX('Lorri 401b'!L:L,MATCH('Retirement Calculator'!A1105,'Lorri 401b'!N:N,0),0)</f>
        <v>-81730010.291317105</v>
      </c>
      <c r="S1105" s="25">
        <f t="shared" ca="1" si="1047"/>
        <v>-126363405.74721071</v>
      </c>
    </row>
    <row r="1106" spans="1:19" ht="15.75" customHeight="1" x14ac:dyDescent="0.25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-44827798.548480198</v>
      </c>
      <c r="R1106" s="25">
        <f t="array" aca="1" ref="R1106" ca="1">INDEX('Lorri 401b'!L:L,MATCH('Retirement Calculator'!A1106,'Lorri 401b'!N:N,0),0)</f>
        <v>-82092297.534810156</v>
      </c>
      <c r="S1106" s="25">
        <f t="shared" ca="1" si="1047"/>
        <v>-126920096.08329035</v>
      </c>
    </row>
    <row r="1107" spans="1:19" ht="15.75" customHeight="1" x14ac:dyDescent="0.25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-45023011.653952561</v>
      </c>
      <c r="R1107" s="25">
        <f t="array" aca="1" ref="R1107" ca="1">INDEX('Lorri 401b'!L:L,MATCH('Retirement Calculator'!A1107,'Lorri 401b'!N:N,0),0)</f>
        <v>-82456094.30848442</v>
      </c>
      <c r="S1107" s="25">
        <f t="shared" ca="1" si="1047"/>
        <v>-127479105.96243697</v>
      </c>
    </row>
    <row r="1108" spans="1:19" ht="15.75" customHeight="1" x14ac:dyDescent="0.25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-45219038.147364393</v>
      </c>
      <c r="R1108" s="25">
        <f t="array" aca="1" ref="R1108" ca="1">INDEX('Lorri 401b'!L:L,MATCH('Retirement Calculator'!A1108,'Lorri 401b'!N:N,0),0)</f>
        <v>-82821406.902049005</v>
      </c>
      <c r="S1108" s="25">
        <f t="shared" ca="1" si="1047"/>
        <v>-128040445.0494134</v>
      </c>
    </row>
    <row r="1109" spans="1:19" ht="15.75" customHeight="1" x14ac:dyDescent="0.25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-45415881.417832106</v>
      </c>
      <c r="R1109" s="25">
        <f t="array" aca="1" ref="R1109" ca="1">INDEX('Lorri 401b'!L:L,MATCH('Retirement Calculator'!A1109,'Lorri 401b'!N:N,0),0)</f>
        <v>-83188241.631420106</v>
      </c>
      <c r="S1109" s="25">
        <f t="shared" ca="1" si="1047"/>
        <v>-128604123.04925221</v>
      </c>
    </row>
    <row r="1110" spans="1:19" ht="15.75" customHeight="1" x14ac:dyDescent="0.25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-45613544.868593439</v>
      </c>
      <c r="R1110" s="25">
        <f t="array" aca="1" ref="R1110" ca="1">INDEX('Lorri 401b'!L:L,MATCH('Retirement Calculator'!A1110,'Lorri 401b'!N:N,0),0)</f>
        <v>-83556604.838830248</v>
      </c>
      <c r="S1110" s="25">
        <f t="shared" ca="1" si="1047"/>
        <v>-129170149.70742369</v>
      </c>
    </row>
    <row r="1111" spans="1:19" ht="15.75" customHeight="1" x14ac:dyDescent="0.25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-45812031.917066276</v>
      </c>
      <c r="R1111" s="25">
        <f t="array" aca="1" ref="R1111" ca="1">INDEX('Lorri 401b'!L:L,MATCH('Retirement Calculator'!A1111,'Lorri 401b'!N:N,0),0)</f>
        <v>-83926502.892937928</v>
      </c>
      <c r="S1111" s="25">
        <f t="shared" ca="1" si="1047"/>
        <v>-129738534.8100042</v>
      </c>
    </row>
    <row r="1112" spans="1:19" ht="15.75" customHeight="1" x14ac:dyDescent="0.25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-46011345.994907752</v>
      </c>
      <c r="R1112" s="25">
        <f t="array" aca="1" ref="R1112" ca="1">INDEX('Lorri 401b'!L:L,MATCH('Retirement Calculator'!A1112,'Lorri 401b'!N:N,0),0)</f>
        <v>-84297942.188937739</v>
      </c>
      <c r="S1112" s="25">
        <f t="shared" ca="1" si="1047"/>
        <v>-130309288.18384549</v>
      </c>
    </row>
    <row r="1113" spans="1:19" ht="15.75" customHeight="1" x14ac:dyDescent="0.25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-46211490.548073567</v>
      </c>
      <c r="R1113" s="25">
        <f t="array" aca="1" ref="R1113" ca="1">INDEX('Lorri 401b'!L:L,MATCH('Retirement Calculator'!A1113,'Lorri 401b'!N:N,0),0)</f>
        <v>-84670929.148670882</v>
      </c>
      <c r="S1113" s="25">
        <f t="shared" ca="1" si="1047"/>
        <v>-130882419.69674444</v>
      </c>
    </row>
    <row r="1114" spans="1:19" ht="15.75" customHeight="1" x14ac:dyDescent="0.25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-46412469.036877573</v>
      </c>
      <c r="R1114" s="25">
        <f t="array" aca="1" ref="R1114" ca="1">INDEX('Lorri 401b'!L:L,MATCH('Retirement Calculator'!A1114,'Lorri 401b'!N:N,0),0)</f>
        <v>-85045470.220736235</v>
      </c>
      <c r="S1114" s="25">
        <f t="shared" ca="1" si="1047"/>
        <v>-131457939.25761381</v>
      </c>
    </row>
    <row r="1115" spans="1:19" ht="15.75" customHeight="1" x14ac:dyDescent="0.25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-46614284.936051592</v>
      </c>
      <c r="R1115" s="25">
        <f t="array" aca="1" ref="R1115" ca="1">INDEX('Lorri 401b'!L:L,MATCH('Retirement Calculator'!A1115,'Lorri 401b'!N:N,0),0)</f>
        <v>-85421571.880601868</v>
      </c>
      <c r="S1115" s="25">
        <f t="shared" ca="1" si="1047"/>
        <v>-132035856.81665346</v>
      </c>
    </row>
    <row r="1116" spans="1:19" ht="15.75" customHeight="1" x14ac:dyDescent="0.25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-46816941.734805502</v>
      </c>
      <c r="R1116" s="25">
        <f t="array" aca="1" ref="R1116" ca="1">INDEX('Lorri 401b'!L:L,MATCH('Retirement Calculator'!A1116,'Lorri 401b'!N:N,0),0)</f>
        <v>-85799240.630716935</v>
      </c>
      <c r="S1116" s="25">
        <f t="shared" ca="1" si="1047"/>
        <v>-132616182.36552244</v>
      </c>
    </row>
    <row r="1117" spans="1:19" ht="15.75" customHeight="1" x14ac:dyDescent="0.25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-47020442.936887555</v>
      </c>
      <c r="R1117" s="25">
        <f t="array" aca="1" ref="R1117" ca="1">INDEX('Lorri 401b'!L:L,MATCH('Retirement Calculator'!A1117,'Lorri 401b'!N:N,0),0)</f>
        <v>-86178483.00062415</v>
      </c>
      <c r="S1117" s="25">
        <f t="shared" ca="1" si="1047"/>
        <v>-133198925.93751171</v>
      </c>
    </row>
    <row r="1118" spans="1:19" ht="15.75" customHeight="1" x14ac:dyDescent="0.25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-47224792.060644947</v>
      </c>
      <c r="R1118" s="25">
        <f t="array" aca="1" ref="R1118" ca="1">INDEX('Lorri 401b'!L:L,MATCH('Retirement Calculator'!A1118,'Lorri 401b'!N:N,0),0)</f>
        <v>-86559305.547072649</v>
      </c>
      <c r="S1118" s="25">
        <f t="shared" ca="1" si="1047"/>
        <v>-133784097.6077176</v>
      </c>
    </row>
    <row r="1119" spans="1:19" ht="15.75" customHeight="1" x14ac:dyDescent="0.25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-47429992.639084667</v>
      </c>
      <c r="R1119" s="25">
        <f t="array" aca="1" ref="R1119" ca="1">INDEX('Lorri 401b'!L:L,MATCH('Retirement Calculator'!A1119,'Lorri 401b'!N:N,0),0)</f>
        <v>-86941714.854131341</v>
      </c>
      <c r="S1119" s="25">
        <f t="shared" ca="1" si="1047"/>
        <v>-134371707.49321601</v>
      </c>
    </row>
    <row r="1120" spans="1:19" ht="15.75" customHeight="1" x14ac:dyDescent="0.25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-47636048.219934553</v>
      </c>
      <c r="R1120" s="25">
        <f t="array" aca="1" ref="R1120" ca="1">INDEX('Lorri 401b'!L:L,MATCH('Retirement Calculator'!A1120,'Lorri 401b'!N:N,0),0)</f>
        <v>-87325717.533302784</v>
      </c>
      <c r="S1120" s="25">
        <f t="shared" ca="1" si="1047"/>
        <v>-134961765.75323734</v>
      </c>
    </row>
    <row r="1121" spans="1:19" ht="15.75" customHeight="1" x14ac:dyDescent="0.25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-47842962.365704641</v>
      </c>
      <c r="R1121" s="25">
        <f t="array" aca="1" ref="R1121" ca="1">INDEX('Lorri 401b'!L:L,MATCH('Retirement Calculator'!A1121,'Lorri 401b'!N:N,0),0)</f>
        <v>-87711320.223637447</v>
      </c>
      <c r="S1121" s="25">
        <f t="shared" ca="1" si="1047"/>
        <v>-135554282.58934209</v>
      </c>
    </row>
    <row r="1122" spans="1:19" ht="15.75" customHeight="1" x14ac:dyDescent="0.25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-48050738.653748773</v>
      </c>
      <c r="R1122" s="25">
        <f t="array" aca="1" ref="R1122" ca="1">INDEX('Lorri 401b'!L:L,MATCH('Retirement Calculator'!A1122,'Lorri 401b'!N:N,0),0)</f>
        <v>-88098529.591848493</v>
      </c>
      <c r="S1122" s="25">
        <f t="shared" ca="1" si="1047"/>
        <v>-136149268.24559727</v>
      </c>
    </row>
    <row r="1123" spans="1:19" ht="15.75" customHeight="1" x14ac:dyDescent="0.25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-48259380.676326424</v>
      </c>
      <c r="R1123" s="25">
        <f t="array" aca="1" ref="R1123" ca="1">INDEX('Lorri 401b'!L:L,MATCH('Retirement Calculator'!A1123,'Lorri 401b'!N:N,0),0)</f>
        <v>-88487352.332427084</v>
      </c>
      <c r="S1123" s="25">
        <f t="shared" ca="1" si="1047"/>
        <v>-136746733.00875351</v>
      </c>
    </row>
    <row r="1124" spans="1:19" ht="15.75" customHeight="1" x14ac:dyDescent="0.25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-48468892.040664814</v>
      </c>
      <c r="R1124" s="25">
        <f t="array" aca="1" ref="R1124" ca="1">INDEX('Lorri 401b'!L:L,MATCH('Retirement Calculator'!A1124,'Lorri 401b'!N:N,0),0)</f>
        <v>-88877795.167758092</v>
      </c>
      <c r="S1124" s="25">
        <f t="shared" ca="1" si="1047"/>
        <v>-137346687.2084229</v>
      </c>
    </row>
    <row r="1125" spans="1:19" ht="15.75" customHeight="1" x14ac:dyDescent="0.25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-48679276.369021282</v>
      </c>
      <c r="R1125" s="25">
        <f t="array" aca="1" ref="R1125" ca="1">INDEX('Lorri 401b'!L:L,MATCH('Retirement Calculator'!A1125,'Lorri 401b'!N:N,0),0)</f>
        <v>-89269864.848236308</v>
      </c>
      <c r="S1125" s="25">
        <f t="shared" ca="1" si="1047"/>
        <v>-137949141.21725759</v>
      </c>
    </row>
    <row r="1126" spans="1:19" ht="15.75" customHeight="1" x14ac:dyDescent="0.25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-48890537.2987459</v>
      </c>
      <c r="R1126" s="25">
        <f t="array" aca="1" ref="R1126" ca="1">INDEX('Lorri 401b'!L:L,MATCH('Retirement Calculator'!A1126,'Lorri 401b'!N:N,0),0)</f>
        <v>-89663568.152383193</v>
      </c>
      <c r="S1126" s="25">
        <f t="shared" ca="1" si="1047"/>
        <v>-138554105.45112908</v>
      </c>
    </row>
    <row r="1127" spans="1:19" ht="15.75" customHeight="1" x14ac:dyDescent="0.25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-49102678.482344374</v>
      </c>
      <c r="R1127" s="25">
        <f t="array" aca="1" ref="R1127" ca="1">INDEX('Lorri 401b'!L:L,MATCH('Retirement Calculator'!A1127,'Lorri 401b'!N:N,0),0)</f>
        <v>-90058911.886964023</v>
      </c>
      <c r="S1127" s="25">
        <f t="shared" ca="1" si="1047"/>
        <v>-139161590.36930841</v>
      </c>
    </row>
    <row r="1128" spans="1:19" ht="15.75" customHeight="1" x14ac:dyDescent="0.25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-49315703.58754117</v>
      </c>
      <c r="R1128" s="25">
        <f t="array" aca="1" ref="R1128" ca="1">INDEX('Lorri 401b'!L:L,MATCH('Retirement Calculator'!A1128,'Lorri 401b'!N:N,0),0)</f>
        <v>-90455902.887105599</v>
      </c>
      <c r="S1128" s="25">
        <f t="shared" ca="1" si="1047"/>
        <v>-139771606.47464678</v>
      </c>
    </row>
    <row r="1129" spans="1:19" ht="15.75" customHeight="1" x14ac:dyDescent="0.25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-49529616.297342956</v>
      </c>
      <c r="R1129" s="25">
        <f t="array" aca="1" ref="R1129" ca="1">INDEX('Lorri 401b'!L:L,MATCH('Retirement Calculator'!A1129,'Lorri 401b'!N:N,0),0)</f>
        <v>-90854548.016414434</v>
      </c>
      <c r="S1129" s="25">
        <f t="shared" ca="1" si="1047"/>
        <v>-140384164.31375739</v>
      </c>
    </row>
    <row r="1130" spans="1:19" ht="15.75" customHeight="1" x14ac:dyDescent="0.25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-49744420.310102247</v>
      </c>
      <c r="R1130" s="25">
        <f t="array" aca="1" ref="R1130" ca="1">INDEX('Lorri 401b'!L:L,MATCH('Retirement Calculator'!A1130,'Lorri 401b'!N:N,0),0)</f>
        <v>-91254854.167095393</v>
      </c>
      <c r="S1130" s="25">
        <f t="shared" ca="1" si="1047"/>
        <v>-140999274.47719765</v>
      </c>
    </row>
    <row r="1131" spans="1:19" ht="15.75" customHeight="1" x14ac:dyDescent="0.25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-49960119.33958137</v>
      </c>
      <c r="R1131" s="25">
        <f t="array" aca="1" ref="R1131" ca="1">INDEX('Lorri 401b'!L:L,MATCH('Retirement Calculator'!A1131,'Lorri 401b'!N:N,0),0)</f>
        <v>-91656828.260070845</v>
      </c>
      <c r="S1131" s="25">
        <f t="shared" ca="1" si="1047"/>
        <v>-141616947.59965223</v>
      </c>
    </row>
    <row r="1132" spans="1:19" ht="15.75" customHeight="1" x14ac:dyDescent="0.25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-50176717.115016654</v>
      </c>
      <c r="R1132" s="25">
        <f t="array" aca="1" ref="R1132" ca="1">INDEX('Lorri 401b'!L:L,MATCH('Retirement Calculator'!A1132,'Lorri 401b'!N:N,0),0)</f>
        <v>-92060477.245100364</v>
      </c>
      <c r="S1132" s="25">
        <f t="shared" ca="1" si="1047"/>
        <v>-142237194.36011702</v>
      </c>
    </row>
    <row r="1133" spans="1:19" ht="15.75" customHeight="1" x14ac:dyDescent="0.25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-50394217.381182916</v>
      </c>
      <c r="R1133" s="25">
        <f t="array" aca="1" ref="R1133" ca="1">INDEX('Lorri 401b'!L:L,MATCH('Retirement Calculator'!A1133,'Lorri 401b'!N:N,0),0)</f>
        <v>-92465808.100900844</v>
      </c>
      <c r="S1133" s="25">
        <f t="shared" ca="1" si="1047"/>
        <v>-142860025.48208377</v>
      </c>
    </row>
    <row r="1134" spans="1:19" ht="15.75" customHeight="1" x14ac:dyDescent="0.25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-50612623.898458205</v>
      </c>
      <c r="R1134" s="25">
        <f t="array" aca="1" ref="R1134" ca="1">INDEX('Lorri 401b'!L:L,MATCH('Retirement Calculator'!A1134,'Lorri 401b'!N:N,0),0)</f>
        <v>-92872827.835267156</v>
      </c>
      <c r="S1134" s="25">
        <f t="shared" ca="1" si="1047"/>
        <v>-143485451.73372537</v>
      </c>
    </row>
    <row r="1135" spans="1:19" ht="15.75" customHeight="1" x14ac:dyDescent="0.25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-50831940.442888811</v>
      </c>
      <c r="R1135" s="25">
        <f t="array" aca="1" ref="R1135" ca="1">INDEX('Lorri 401b'!L:L,MATCH('Retirement Calculator'!A1135,'Lorri 401b'!N:N,0),0)</f>
        <v>-93281543.485193327</v>
      </c>
      <c r="S1135" s="25">
        <f t="shared" ca="1" si="1047"/>
        <v>-144113483.92808214</v>
      </c>
    </row>
    <row r="1136" spans="1:19" ht="15.75" customHeight="1" x14ac:dyDescent="0.25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-51052170.806254543</v>
      </c>
      <c r="R1136" s="25">
        <f t="array" aca="1" ref="R1136" ca="1">INDEX('Lorri 401b'!L:L,MATCH('Retirement Calculator'!A1136,'Lorri 401b'!N:N,0),0)</f>
        <v>-93691962.116994202</v>
      </c>
      <c r="S1136" s="25">
        <f t="shared" ca="1" si="1047"/>
        <v>-144744132.92324874</v>
      </c>
    </row>
    <row r="1137" spans="1:19" ht="15.75" customHeight="1" x14ac:dyDescent="0.25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-51273318.796134301</v>
      </c>
      <c r="R1137" s="25">
        <f t="array" aca="1" ref="R1137" ca="1">INDEX('Lorri 401b'!L:L,MATCH('Retirement Calculator'!A1137,'Lorri 401b'!N:N,0),0)</f>
        <v>-94104090.826427579</v>
      </c>
      <c r="S1137" s="25">
        <f t="shared" ca="1" si="1047"/>
        <v>-145377409.62256187</v>
      </c>
    </row>
    <row r="1138" spans="1:19" ht="15.75" customHeight="1" x14ac:dyDescent="0.25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-51495388.23597189</v>
      </c>
      <c r="R1138" s="25">
        <f t="array" aca="1" ref="R1138" ca="1">INDEX('Lorri 401b'!L:L,MATCH('Retirement Calculator'!A1138,'Lorri 401b'!N:N,0),0)</f>
        <v>-94517936.738816917</v>
      </c>
      <c r="S1138" s="25">
        <f t="shared" ca="1" si="1047"/>
        <v>-146013324.97478881</v>
      </c>
    </row>
    <row r="1139" spans="1:19" ht="15.75" customHeight="1" x14ac:dyDescent="0.25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-51718382.965142138</v>
      </c>
      <c r="R1139" s="25">
        <f t="array" aca="1" ref="R1139" ca="1">INDEX('Lorri 401b'!L:L,MATCH('Retirement Calculator'!A1139,'Lorri 401b'!N:N,0),0)</f>
        <v>-94933507.009174556</v>
      </c>
      <c r="S1139" s="25">
        <f t="shared" ca="1" si="1047"/>
        <v>-146651889.97431669</v>
      </c>
    </row>
    <row r="1140" spans="1:19" ht="15.75" customHeight="1" x14ac:dyDescent="0.25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-51942306.839017257</v>
      </c>
      <c r="R1140" s="25">
        <f t="array" aca="1" ref="R1140" ca="1">INDEX('Lorri 401b'!L:L,MATCH('Retirement Calculator'!A1140,'Lorri 401b'!N:N,0),0)</f>
        <v>-95350808.822325349</v>
      </c>
      <c r="S1140" s="25">
        <f t="shared" ca="1" si="1047"/>
        <v>-147293115.66134262</v>
      </c>
    </row>
    <row r="1141" spans="1:19" ht="15.75" customHeight="1" x14ac:dyDescent="0.25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-52167163.729033522</v>
      </c>
      <c r="R1141" s="25">
        <f t="array" aca="1" ref="R1141" ca="1">INDEX('Lorri 401b'!L:L,MATCH('Retirement Calculator'!A1141,'Lorri 401b'!N:N,0),0)</f>
        <v>-95769849.393030927</v>
      </c>
      <c r="S1141" s="25">
        <f t="shared" ca="1" si="1047"/>
        <v>-147937013.12206444</v>
      </c>
    </row>
    <row r="1142" spans="1:19" ht="15.75" customHeight="1" x14ac:dyDescent="0.25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-52392957.522758193</v>
      </c>
      <c r="R1142" s="25">
        <f t="array" aca="1" ref="R1142" ca="1">INDEX('Lorri 401b'!L:L,MATCH('Retirement Calculator'!A1142,'Lorri 401b'!N:N,0),0)</f>
        <v>-96190635.966114447</v>
      </c>
      <c r="S1142" s="25">
        <f t="shared" ca="1" si="1047"/>
        <v>-148583593.48887265</v>
      </c>
    </row>
    <row r="1143" spans="1:19" ht="15.75" customHeight="1" x14ac:dyDescent="0.25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-52619692.123956718</v>
      </c>
      <c r="R1143" s="25">
        <f t="array" aca="1" ref="R1143" ca="1">INDEX('Lorri 401b'!L:L,MATCH('Retirement Calculator'!A1143,'Lorri 401b'!N:N,0),0)</f>
        <v>-96613175.816585824</v>
      </c>
      <c r="S1143" s="25">
        <f t="shared" ca="1" si="1047"/>
        <v>-149232867.94054255</v>
      </c>
    </row>
    <row r="1144" spans="1:19" ht="15.75" customHeight="1" x14ac:dyDescent="0.25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-52847371.452660233</v>
      </c>
      <c r="R1144" s="25">
        <f t="array" aca="1" ref="R1144" ca="1">INDEX('Lorri 401b'!L:L,MATCH('Retirement Calculator'!A1144,'Lorri 401b'!N:N,0),0)</f>
        <v>-97037476.249767497</v>
      </c>
      <c r="S1144" s="25">
        <f t="shared" ca="1" si="1047"/>
        <v>-149884847.70242774</v>
      </c>
    </row>
    <row r="1145" spans="1:19" ht="15.75" customHeight="1" x14ac:dyDescent="0.25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-53075999.445233345</v>
      </c>
      <c r="R1145" s="25">
        <f t="array" aca="1" ref="R1145" ca="1">INDEX('Lorri 401b'!L:L,MATCH('Retirement Calculator'!A1145,'Lorri 401b'!N:N,0),0)</f>
        <v>-97463544.60142076</v>
      </c>
      <c r="S1145" s="25">
        <f t="shared" ca="1" si="1047"/>
        <v>-150539544.04665411</v>
      </c>
    </row>
    <row r="1146" spans="1:19" ht="15.75" customHeight="1" x14ac:dyDescent="0.25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-53305580.054442182</v>
      </c>
      <c r="R1146" s="25">
        <f t="array" aca="1" ref="R1146" ca="1">INDEX('Lorri 401b'!L:L,MATCH('Retirement Calculator'!A1146,'Lorri 401b'!N:N,0),0)</f>
        <v>-97891388.237872571</v>
      </c>
      <c r="S1146" s="25">
        <f t="shared" ca="1" si="1047"/>
        <v>-151196968.29231477</v>
      </c>
    </row>
    <row r="1147" spans="1:19" ht="15.75" customHeight="1" x14ac:dyDescent="0.25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-53536117.249522723</v>
      </c>
      <c r="R1147" s="25">
        <f t="array" aca="1" ref="R1147" ca="1">INDEX('Lorri 401b'!L:L,MATCH('Retirement Calculator'!A1147,'Lorri 401b'!N:N,0),0)</f>
        <v>-98321014.556142941</v>
      </c>
      <c r="S1147" s="25">
        <f t="shared" ca="1" si="1047"/>
        <v>-151857131.80566567</v>
      </c>
    </row>
    <row r="1148" spans="1:19" ht="15.75" customHeight="1" x14ac:dyDescent="0.25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-53767615.016249433</v>
      </c>
      <c r="R1148" s="25">
        <f t="array" aca="1" ref="R1148" ca="1">INDEX('Lorri 401b'!L:L,MATCH('Retirement Calculator'!A1148,'Lorri 401b'!N:N,0),0)</f>
        <v>-98752430.98407276</v>
      </c>
      <c r="S1148" s="25">
        <f t="shared" ca="1" si="1047"/>
        <v>-152520046.00032219</v>
      </c>
    </row>
    <row r="1149" spans="1:19" ht="15.75" customHeight="1" x14ac:dyDescent="0.25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-54000077.357004166</v>
      </c>
      <c r="R1149" s="25">
        <f t="array" aca="1" ref="R1149" ca="1">INDEX('Lorri 401b'!L:L,MATCH('Retirement Calculator'!A1149,'Lorri 401b'!N:N,0),0)</f>
        <v>-99185644.980452299</v>
      </c>
      <c r="S1149" s="25">
        <f t="shared" ca="1" si="1047"/>
        <v>-153185722.33745646</v>
      </c>
    </row>
    <row r="1150" spans="1:19" ht="15.75" customHeight="1" x14ac:dyDescent="0.25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-54233508.290845379</v>
      </c>
      <c r="R1150" s="25">
        <f t="array" aca="1" ref="R1150" ca="1">INDEX('Lorri 401b'!L:L,MATCH('Retirement Calculator'!A1150,'Lorri 401b'!N:N,0),0)</f>
        <v>-99620664.035150081</v>
      </c>
      <c r="S1150" s="25">
        <f t="shared" ca="1" si="1047"/>
        <v>-153854172.32599545</v>
      </c>
    </row>
    <row r="1151" spans="1:19" ht="15.75" customHeight="1" x14ac:dyDescent="0.25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-54467911.853577599</v>
      </c>
      <c r="R1151" s="25">
        <f t="array" aca="1" ref="R1151" ca="1">INDEX('Lorri 401b'!L:L,MATCH('Retirement Calculator'!A1151,'Lorri 401b'!N:N,0),0)</f>
        <v>-100057495.66924244</v>
      </c>
      <c r="S1151" s="25">
        <f t="shared" ca="1" si="1047"/>
        <v>-154525407.52282006</v>
      </c>
    </row>
    <row r="1152" spans="1:19" ht="15.75" customHeight="1" x14ac:dyDescent="0.25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-54703292.097821206</v>
      </c>
      <c r="R1152" s="25">
        <f t="array" aca="1" ref="R1152" ca="1">INDEX('Lorri 401b'!L:L,MATCH('Retirement Calculator'!A1152,'Lorri 401b'!N:N,0),0)</f>
        <v>-100496147.43514352</v>
      </c>
      <c r="S1152" s="25">
        <f t="shared" ca="1" si="1047"/>
        <v>-155199439.53296471</v>
      </c>
    </row>
    <row r="1153" spans="1:19" ht="15.75" customHeight="1" x14ac:dyDescent="0.25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-54939653.093082488</v>
      </c>
      <c r="R1153" s="25">
        <f t="array" aca="1" ref="R1153" ca="1">INDEX('Lorri 401b'!L:L,MATCH('Retirement Calculator'!A1153,'Lorri 401b'!N:N,0),0)</f>
        <v>-100936626.91673584</v>
      </c>
      <c r="S1153" s="25">
        <f t="shared" ca="1" si="1047"/>
        <v>-155876280.00981832</v>
      </c>
    </row>
    <row r="1154" spans="1:19" ht="15.75" customHeight="1" x14ac:dyDescent="0.25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-55176998.925824031</v>
      </c>
      <c r="R1154" s="25">
        <f t="array" aca="1" ref="R1154" ca="1">INDEX('Lorri 401b'!L:L,MATCH('Retirement Calculator'!A1154,'Lorri 401b'!N:N,0),0)</f>
        <v>-101378941.72950147</v>
      </c>
      <c r="S1154" s="25">
        <f t="shared" ca="1" si="1047"/>
        <v>-156555940.6553255</v>
      </c>
    </row>
    <row r="1155" spans="1:19" ht="15.75" customHeight="1" x14ac:dyDescent="0.25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-55415333.699535325</v>
      </c>
      <c r="R1155" s="25">
        <f t="array" aca="1" ref="R1155" ca="1">INDEX('Lorri 401b'!L:L,MATCH('Retirement Calculator'!A1155,'Lorri 401b'!N:N,0),0)</f>
        <v>-101823099.52065362</v>
      </c>
      <c r="S1155" s="25">
        <f t="shared" ca="1" si="1047"/>
        <v>-157238433.22018895</v>
      </c>
    </row>
    <row r="1156" spans="1:19" ht="15.75" customHeight="1" x14ac:dyDescent="0.25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-55654661.534803756</v>
      </c>
      <c r="R1156" s="25">
        <f t="array" aca="1" ref="R1156" ca="1">INDEX('Lorri 401b'!L:L,MATCH('Retirement Calculator'!A1156,'Lorri 401b'!N:N,0),0)</f>
        <v>-102269107.9692689</v>
      </c>
      <c r="S1156" s="25">
        <f t="shared" ca="1" si="1047"/>
        <v>-157923769.50407267</v>
      </c>
    </row>
    <row r="1157" spans="1:19" ht="15.75" customHeight="1" x14ac:dyDescent="0.25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-55894986.569385804</v>
      </c>
      <c r="R1157" s="25">
        <f t="array" aca="1" ref="R1157" ca="1">INDEX('Lorri 401b'!L:L,MATCH('Retirement Calculator'!A1157,'Lorri 401b'!N:N,0),0)</f>
        <v>-102716974.78642009</v>
      </c>
      <c r="S1157" s="25">
        <f t="shared" ca="1" si="1047"/>
        <v>-158611961.3558059</v>
      </c>
    </row>
    <row r="1158" spans="1:19" ht="15.75" customHeight="1" x14ac:dyDescent="0.25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-56136312.958278611</v>
      </c>
      <c r="R1158" s="25">
        <f t="array" aca="1" ref="R1158" ca="1">INDEX('Lorri 401b'!L:L,MATCH('Retirement Calculator'!A1158,'Lorri 401b'!N:N,0),0)</f>
        <v>-103166707.71530941</v>
      </c>
      <c r="S1158" s="25">
        <f t="shared" ca="1" si="1047"/>
        <v>-159303020.67358804</v>
      </c>
    </row>
    <row r="1159" spans="1:19" ht="15.75" customHeight="1" x14ac:dyDescent="0.25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-56378644.873791799</v>
      </c>
      <c r="R1159" s="25">
        <f t="array" aca="1" ref="R1159" ca="1">INDEX('Lorri 401b'!L:L,MATCH('Retirement Calculator'!A1159,'Lorri 401b'!N:N,0),0)</f>
        <v>-103618314.53140242</v>
      </c>
      <c r="S1159" s="25">
        <f t="shared" ca="1" si="1047"/>
        <v>-159996959.40519422</v>
      </c>
    </row>
    <row r="1160" spans="1:19" ht="15.75" customHeight="1" x14ac:dyDescent="0.25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-56621986.50561963</v>
      </c>
      <c r="R1160" s="25">
        <f t="array" aca="1" ref="R1160" ca="1">INDEX('Lorri 401b'!L:L,MATCH('Retirement Calculator'!A1160,'Lorri 401b'!N:N,0),0)</f>
        <v>-104071803.0425625</v>
      </c>
      <c r="S1160" s="25">
        <f t="shared" ca="1" si="1047"/>
        <v>-160693789.54818213</v>
      </c>
    </row>
    <row r="1161" spans="1:19" ht="15.75" customHeight="1" x14ac:dyDescent="0.25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-56866342.060913406</v>
      </c>
      <c r="R1161" s="25">
        <f t="array" aca="1" ref="R1161" ca="1">INDEX('Lorri 401b'!L:L,MATCH('Retirement Calculator'!A1161,'Lorri 401b'!N:N,0),0)</f>
        <v>-104527181.08918574</v>
      </c>
      <c r="S1161" s="25">
        <f t="shared" ca="1" si="1047"/>
        <v>-161393523.15009916</v>
      </c>
    </row>
    <row r="1162" spans="1:19" ht="15.75" customHeight="1" x14ac:dyDescent="0.25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-57111715.764354244</v>
      </c>
      <c r="R1162" s="25">
        <f t="array" aca="1" ref="R1162" ca="1">INDEX('Lorri 401b'!L:L,MATCH('Retirement Calculator'!A1162,'Lorri 401b'!N:N,0),0)</f>
        <v>-104984456.54433659</v>
      </c>
      <c r="S1162" s="25">
        <f t="shared" ca="1" si="1047"/>
        <v>-162096172.30869085</v>
      </c>
    </row>
    <row r="1163" spans="1:19" ht="15.75" customHeight="1" x14ac:dyDescent="0.25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-57358111.858226083</v>
      </c>
      <c r="R1163" s="25">
        <f t="array" aca="1" ref="R1163" ca="1">INDEX('Lorri 401b'!L:L,MATCH('Retirement Calculator'!A1163,'Lorri 401b'!N:N,0),0)</f>
        <v>-105443637.31388389</v>
      </c>
      <c r="S1163" s="25">
        <f t="shared" ca="1" si="1047"/>
        <v>-162801749.17210996</v>
      </c>
    </row>
    <row r="1164" spans="1:19" ht="15.75" customHeight="1" x14ac:dyDescent="0.25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-57605534.602489054</v>
      </c>
      <c r="R1164" s="25">
        <f t="array" aca="1" ref="R1164" ca="1">INDEX('Lorri 401b'!L:L,MATCH('Retirement Calculator'!A1164,'Lorri 401b'!N:N,0),0)</f>
        <v>-105904731.33663763</v>
      </c>
      <c r="S1164" s="25">
        <f t="shared" ca="1" si="1047"/>
        <v>-163510265.93912667</v>
      </c>
    </row>
    <row r="1165" spans="1:19" ht="15.75" customHeight="1" x14ac:dyDescent="0.25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-57853988.274853125</v>
      </c>
      <c r="R1165" s="25">
        <f t="array" aca="1" ref="R1165" ca="1">INDEX('Lorri 401b'!L:L,MATCH('Retirement Calculator'!A1165,'Lorri 401b'!N:N,0),0)</f>
        <v>-106367746.58448619</v>
      </c>
      <c r="S1165" s="25">
        <f t="shared" ca="1" si="1047"/>
        <v>-164221734.8593393</v>
      </c>
    </row>
    <row r="1166" spans="1:19" ht="15.75" customHeight="1" x14ac:dyDescent="0.25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-58103477.170852043</v>
      </c>
      <c r="R1166" s="25">
        <f t="array" aca="1" ref="R1166" ca="1">INDEX('Lorri 401b'!L:L,MATCH('Retirement Calculator'!A1166,'Lorri 401b'!N:N,0),0)</f>
        <v>-106832691.06253411</v>
      </c>
      <c r="S1166" s="25">
        <f t="shared" ca="1" si="1047"/>
        <v>-164936168.23338616</v>
      </c>
    </row>
    <row r="1167" spans="1:19" ht="15.75" customHeight="1" x14ac:dyDescent="0.25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-58354005.603917621</v>
      </c>
      <c r="R1167" s="25">
        <f t="array" aca="1" ref="R1167" ca="1">INDEX('Lorri 401b'!L:L,MATCH('Retirement Calculator'!A1167,'Lorri 401b'!N:N,0),0)</f>
        <v>-107299572.80924056</v>
      </c>
      <c r="S1167" s="25">
        <f t="shared" ca="1" si="1047"/>
        <v>-165653578.41315818</v>
      </c>
    </row>
    <row r="1168" spans="1:19" ht="15.75" customHeight="1" x14ac:dyDescent="0.25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-58605577.905454308</v>
      </c>
      <c r="R1168" s="25">
        <f t="array" aca="1" ref="R1168" ca="1">INDEX('Lorri 401b'!L:L,MATCH('Retirement Calculator'!A1168,'Lorri 401b'!N:N,0),0)</f>
        <v>-107768399.8965583</v>
      </c>
      <c r="S1168" s="25">
        <f t="shared" ca="1" si="1047"/>
        <v>-166373977.80201262</v>
      </c>
    </row>
    <row r="1169" spans="1:19" ht="15.75" customHeight="1" x14ac:dyDescent="0.25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-58858198.424914062</v>
      </c>
      <c r="R1169" s="25">
        <f t="array" aca="1" ref="R1169" ca="1">INDEX('Lorri 401b'!L:L,MATCH('Retirement Calculator'!A1169,'Lorri 401b'!N:N,0),0)</f>
        <v>-108239180.43007319</v>
      </c>
      <c r="S1169" s="25">
        <f t="shared" ca="1" si="1047"/>
        <v>-167097378.85498726</v>
      </c>
    </row>
    <row r="1170" spans="1:19" ht="15.75" customHeight="1" x14ac:dyDescent="0.25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-59111871.529871568</v>
      </c>
      <c r="R1170" s="25">
        <f t="array" aca="1" ref="R1170" ca="1">INDEX('Lorri 401b'!L:L,MATCH('Retirement Calculator'!A1170,'Lorri 401b'!N:N,0),0)</f>
        <v>-108711922.54914439</v>
      </c>
      <c r="S1170" s="25">
        <f t="shared" ca="1" si="1047"/>
        <v>-167823794.07901597</v>
      </c>
    </row>
    <row r="1171" spans="1:19" ht="15.75" customHeight="1" x14ac:dyDescent="0.25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-59366601.606099732</v>
      </c>
      <c r="R1171" s="25">
        <f t="array" aca="1" ref="R1171" ca="1">INDEX('Lorri 401b'!L:L,MATCH('Retirement Calculator'!A1171,'Lorri 401b'!N:N,0),0)</f>
        <v>-109186634.42704505</v>
      </c>
      <c r="S1171" s="25">
        <f t="shared" ca="1" si="1047"/>
        <v>-168553236.03314477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2"/>
  <sheetViews>
    <sheetView workbookViewId="0">
      <pane ySplit="6" topLeftCell="A58" activePane="bottomLeft" state="frozen"/>
      <selection pane="bottomLeft" activeCell="G100" sqref="G100"/>
    </sheetView>
  </sheetViews>
  <sheetFormatPr defaultColWidth="14.42578125" defaultRowHeight="15" customHeight="1" x14ac:dyDescent="0.25"/>
  <cols>
    <col min="1" max="1" width="11.28515625" customWidth="1"/>
    <col min="2" max="3" width="11" customWidth="1"/>
    <col min="4" max="4" width="15.7109375" customWidth="1"/>
    <col min="5" max="5" width="16.140625" customWidth="1"/>
    <col min="6" max="6" width="14.140625" customWidth="1"/>
    <col min="7" max="7" width="10" customWidth="1"/>
    <col min="8" max="8" width="19.28515625" customWidth="1"/>
    <col min="9" max="9" width="16.140625" customWidth="1"/>
    <col min="10" max="10" width="13.140625" customWidth="1"/>
    <col min="11" max="11" width="8" customWidth="1"/>
    <col min="12" max="13" width="13.7109375" customWidth="1"/>
    <col min="14" max="14" width="16.140625" customWidth="1"/>
    <col min="15" max="15" width="12.7109375" customWidth="1"/>
    <col min="16" max="16" width="8" customWidth="1"/>
    <col min="17" max="17" width="19.28515625" customWidth="1"/>
    <col min="18" max="18" width="13.140625" customWidth="1"/>
    <col min="19" max="19" width="16.140625" customWidth="1"/>
    <col min="20" max="20" width="13.140625" customWidth="1"/>
    <col min="21" max="21" width="8" customWidth="1"/>
    <col min="22" max="22" width="15.140625" customWidth="1"/>
    <col min="23" max="23" width="13.140625" customWidth="1"/>
    <col min="24" max="24" width="16.140625" customWidth="1"/>
    <col min="25" max="25" width="12.7109375" customWidth="1"/>
    <col min="26" max="26" width="8" customWidth="1"/>
  </cols>
  <sheetData>
    <row r="1" spans="1:26" ht="11.25" customHeight="1" x14ac:dyDescent="0.25">
      <c r="A1" s="293"/>
      <c r="B1" s="338" t="s">
        <v>590</v>
      </c>
      <c r="C1" s="338" t="s">
        <v>591</v>
      </c>
      <c r="D1" s="399" t="s">
        <v>592</v>
      </c>
      <c r="E1" s="399" t="s">
        <v>593</v>
      </c>
      <c r="F1" s="399" t="s">
        <v>594</v>
      </c>
      <c r="G1" s="399" t="s">
        <v>595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16.345205479452055</v>
      </c>
      <c r="R1" s="400"/>
      <c r="S1" s="400"/>
      <c r="T1" s="400"/>
      <c r="U1" s="400"/>
      <c r="V1" s="401">
        <f ca="1">(TODAY()-B16)/365</f>
        <v>16.841095890410958</v>
      </c>
      <c r="W1" s="296"/>
      <c r="X1" s="400"/>
      <c r="Y1" s="296"/>
      <c r="Z1" s="296"/>
    </row>
    <row r="2" spans="1:26" ht="11.25" customHeight="1" x14ac:dyDescent="0.25">
      <c r="A2" s="401">
        <f ca="1">(C2-B2)/365</f>
        <v>19.095890410958905</v>
      </c>
      <c r="B2" s="338">
        <v>39356</v>
      </c>
      <c r="C2" s="338">
        <f ca="1">TODAY()</f>
        <v>46326</v>
      </c>
      <c r="D2" s="399">
        <f>-(SUM(D7:D83))</f>
        <v>-457638.05000000005</v>
      </c>
      <c r="E2" s="399">
        <f>(H84+L84+Q84+V84)*-1</f>
        <v>1110307.2099999997</v>
      </c>
      <c r="F2" s="285">
        <f ca="1">D4</f>
        <v>0.10888920426368712</v>
      </c>
      <c r="G2" s="402">
        <f ca="1">(72/(F2*100))</f>
        <v>6.6122257469752581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25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25">
      <c r="A4" s="404"/>
      <c r="B4" s="405"/>
      <c r="C4" s="406"/>
      <c r="D4" s="296">
        <f ca="1">XIRR(D7:D84,B7:B84)</f>
        <v>0.10888920426368712</v>
      </c>
      <c r="E4" s="400"/>
      <c r="F4" s="296"/>
      <c r="G4" s="296"/>
      <c r="H4" s="296"/>
      <c r="I4" s="400"/>
      <c r="J4" s="296">
        <f ca="1">XIRR(H8:H84,B8:B84)</f>
        <v>0.11177311539649964</v>
      </c>
      <c r="K4" s="296"/>
      <c r="L4" s="296"/>
      <c r="M4" s="296"/>
      <c r="N4" s="400"/>
      <c r="O4" s="296">
        <f ca="1">XIRR(L7:L84,B7:B84)</f>
        <v>0.10869707465171816</v>
      </c>
      <c r="P4" s="296"/>
      <c r="Q4" s="296"/>
      <c r="R4" s="400"/>
      <c r="S4" s="400"/>
      <c r="T4" s="296">
        <f ca="1">XIRR(Q18:Q84,B18:B84)</f>
        <v>0.1066898286342621</v>
      </c>
      <c r="U4" s="296"/>
      <c r="V4" s="296"/>
      <c r="W4" s="296"/>
      <c r="X4" s="400"/>
      <c r="Y4" s="296">
        <f ca="1">XIRR(V16:V84,B16:B84)</f>
        <v>0.10411306023597719</v>
      </c>
      <c r="Z4" s="296"/>
    </row>
    <row r="5" spans="1:26" ht="11.25" customHeight="1" x14ac:dyDescent="0.25">
      <c r="A5" s="404"/>
      <c r="B5" s="295"/>
      <c r="C5" s="295"/>
      <c r="D5" s="567" t="s">
        <v>596</v>
      </c>
      <c r="E5" s="560"/>
      <c r="F5" s="560"/>
      <c r="G5" s="559"/>
      <c r="H5" s="568" t="s">
        <v>597</v>
      </c>
      <c r="I5" s="560"/>
      <c r="J5" s="560"/>
      <c r="K5" s="559"/>
      <c r="L5" s="569" t="s">
        <v>598</v>
      </c>
      <c r="M5" s="560"/>
      <c r="N5" s="560"/>
      <c r="O5" s="560"/>
      <c r="P5" s="559"/>
      <c r="Q5" s="568" t="s">
        <v>599</v>
      </c>
      <c r="R5" s="560"/>
      <c r="S5" s="560"/>
      <c r="T5" s="560"/>
      <c r="U5" s="559"/>
      <c r="V5" s="569" t="s">
        <v>600</v>
      </c>
      <c r="W5" s="560"/>
      <c r="X5" s="560"/>
      <c r="Y5" s="560"/>
      <c r="Z5" s="559"/>
    </row>
    <row r="6" spans="1:26" ht="11.25" customHeight="1" x14ac:dyDescent="0.25">
      <c r="A6" s="407" t="s">
        <v>601</v>
      </c>
      <c r="B6" s="407">
        <f ca="1">MAX(A:A)</f>
        <v>77</v>
      </c>
      <c r="C6" s="405"/>
      <c r="D6" s="338" t="s">
        <v>602</v>
      </c>
      <c r="E6" s="285" t="s">
        <v>603</v>
      </c>
      <c r="F6" s="285" t="s">
        <v>604</v>
      </c>
      <c r="G6" s="285" t="s">
        <v>605</v>
      </c>
      <c r="H6" s="408" t="s">
        <v>602</v>
      </c>
      <c r="I6" s="408" t="s">
        <v>603</v>
      </c>
      <c r="J6" s="408" t="s">
        <v>604</v>
      </c>
      <c r="K6" s="408" t="s">
        <v>605</v>
      </c>
      <c r="L6" s="409" t="s">
        <v>602</v>
      </c>
      <c r="M6" s="409" t="s">
        <v>606</v>
      </c>
      <c r="N6" s="409" t="s">
        <v>603</v>
      </c>
      <c r="O6" s="409" t="s">
        <v>604</v>
      </c>
      <c r="P6" s="409" t="s">
        <v>605</v>
      </c>
      <c r="Q6" s="408" t="s">
        <v>607</v>
      </c>
      <c r="R6" s="408" t="s">
        <v>608</v>
      </c>
      <c r="S6" s="408" t="s">
        <v>609</v>
      </c>
      <c r="T6" s="408" t="s">
        <v>604</v>
      </c>
      <c r="U6" s="408" t="s">
        <v>605</v>
      </c>
      <c r="V6" s="409" t="s">
        <v>610</v>
      </c>
      <c r="W6" s="409" t="s">
        <v>608</v>
      </c>
      <c r="X6" s="409" t="s">
        <v>603</v>
      </c>
      <c r="Y6" s="409" t="s">
        <v>604</v>
      </c>
      <c r="Z6" s="409" t="s">
        <v>605</v>
      </c>
    </row>
    <row r="7" spans="1:26" ht="11.25" customHeight="1" x14ac:dyDescent="0.25">
      <c r="A7" s="410">
        <f>_xlfn.RANK.EQ(G7,$G$7:$G$83)</f>
        <v>58</v>
      </c>
      <c r="B7" s="411">
        <v>39356</v>
      </c>
      <c r="C7" s="411">
        <v>39447</v>
      </c>
      <c r="D7" s="399">
        <f t="shared" ref="D7:D83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25">
      <c r="A8" s="410">
        <f t="shared" ref="A8:A71" si="2">_xlfn.RANK.EQ(G8,$G$7:$G$83)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3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3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3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25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3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25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25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25">
      <c r="A12" s="410">
        <f t="shared" si="2"/>
        <v>65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25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25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25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25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3" si="17">Y15+V16+X16+W16</f>
        <v>305.64999999999998</v>
      </c>
      <c r="Z16" s="413">
        <f t="shared" ref="Z16:Z83" si="18">X16/(Y15+(V16/2))</f>
        <v>6.1511482817927357E-2</v>
      </c>
    </row>
    <row r="17" spans="1:26" ht="11.25" customHeight="1" x14ac:dyDescent="0.25">
      <c r="A17" s="410">
        <f t="shared" si="2"/>
        <v>73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25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3" si="21">T17+Q18+S18+R18</f>
        <v>275.64999999999998</v>
      </c>
      <c r="U18" s="412">
        <f t="shared" ref="U18:U83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25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25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25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25">
      <c r="A22" s="410">
        <f t="shared" si="2"/>
        <v>76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25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25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25">
      <c r="A25" s="410">
        <f t="shared" si="2"/>
        <v>69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25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25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25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25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25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25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25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25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25">
      <c r="A34" s="410">
        <f t="shared" si="2"/>
        <v>64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25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25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25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25">
      <c r="A38" s="410">
        <f t="shared" si="2"/>
        <v>72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25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25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25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25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25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25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25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25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25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25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25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25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25">
      <c r="A51" s="410">
        <f t="shared" si="2"/>
        <v>74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25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25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25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25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25">
      <c r="A56" s="410">
        <f t="shared" si="2"/>
        <v>77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25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25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25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25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25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25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25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25">
      <c r="A64" s="410">
        <f t="shared" si="2"/>
        <v>71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25">
      <c r="A65" s="410">
        <f t="shared" si="2"/>
        <v>75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25">
      <c r="A66" s="410">
        <f t="shared" si="2"/>
        <v>70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25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25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25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25">
      <c r="A70" s="410">
        <f t="shared" si="2"/>
        <v>68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25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25">
      <c r="A72" s="410">
        <f t="shared" ref="A72:A83" si="76">_xlfn.RANK.EQ(G72,$G$7:$G$83)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25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25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25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25">
      <c r="A76" s="410">
        <f t="shared" si="76"/>
        <v>67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3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25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25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25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25">
      <c r="A80" s="410">
        <f t="shared" si="76"/>
        <v>66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25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3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25">
      <c r="A82" s="410">
        <f t="shared" si="76"/>
        <v>61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25">
      <c r="A83" s="410">
        <f t="shared" si="76"/>
        <v>63</v>
      </c>
      <c r="B83" s="411">
        <v>46296</v>
      </c>
      <c r="C83" s="411">
        <v>46326</v>
      </c>
      <c r="D83" s="399">
        <f t="shared" si="0"/>
        <v>3141.8099999999995</v>
      </c>
      <c r="E83" s="341">
        <f t="shared" si="87"/>
        <v>-18500.830000000002</v>
      </c>
      <c r="F83" s="341">
        <f t="shared" si="87"/>
        <v>1110307.2099999997</v>
      </c>
      <c r="G83" s="285">
        <f t="shared" si="4"/>
        <v>-1.6412406500552562E-2</v>
      </c>
      <c r="H83" s="408">
        <v>801.92</v>
      </c>
      <c r="I83" s="408">
        <v>-5138.37</v>
      </c>
      <c r="J83" s="408">
        <f t="shared" si="9"/>
        <v>437971.66999999993</v>
      </c>
      <c r="K83" s="412">
        <f t="shared" si="5"/>
        <v>-1.1606651483181688E-2</v>
      </c>
      <c r="L83" s="409">
        <v>122.17</v>
      </c>
      <c r="M83" s="409"/>
      <c r="N83" s="409">
        <v>-832.35</v>
      </c>
      <c r="O83" s="409">
        <f t="shared" si="82"/>
        <v>139227.66999999998</v>
      </c>
      <c r="P83" s="413">
        <f t="shared" si="7"/>
        <v>-5.9454023703823192E-3</v>
      </c>
      <c r="Q83" s="408">
        <v>1478.48</v>
      </c>
      <c r="R83" s="408">
        <v>-4.75</v>
      </c>
      <c r="S83" s="408">
        <v>-8513.7099999999991</v>
      </c>
      <c r="T83" s="408">
        <f t="shared" si="21"/>
        <v>408686.50999999989</v>
      </c>
      <c r="U83" s="412">
        <f t="shared" si="22"/>
        <v>-2.0442762481321094E-2</v>
      </c>
      <c r="V83" s="409">
        <v>739.24</v>
      </c>
      <c r="W83" s="409">
        <v>-4.75</v>
      </c>
      <c r="X83" s="409">
        <v>-4016.4</v>
      </c>
      <c r="Y83" s="409">
        <f t="shared" si="17"/>
        <v>124421.36000000007</v>
      </c>
      <c r="Z83" s="413">
        <f t="shared" si="18"/>
        <v>-3.1360266798070989E-2</v>
      </c>
    </row>
    <row r="84" spans="1:26" ht="11.25" customHeight="1" x14ac:dyDescent="0.25">
      <c r="A84" s="424"/>
      <c r="B84" s="411">
        <f ca="1">TODAY()</f>
        <v>46326</v>
      </c>
      <c r="C84" s="425"/>
      <c r="D84" s="426">
        <f>-F83</f>
        <v>-1110307.2099999997</v>
      </c>
      <c r="E84" s="426"/>
      <c r="F84" s="426"/>
      <c r="G84" s="426"/>
      <c r="H84" s="426">
        <f>-J83</f>
        <v>-437971.66999999993</v>
      </c>
      <c r="I84" s="427"/>
      <c r="J84" s="426"/>
      <c r="K84" s="426"/>
      <c r="L84" s="426">
        <f>-O83</f>
        <v>-139227.66999999998</v>
      </c>
      <c r="M84" s="426"/>
      <c r="N84" s="427"/>
      <c r="O84" s="426"/>
      <c r="P84" s="426"/>
      <c r="Q84" s="426">
        <f>-T83</f>
        <v>-408686.50999999989</v>
      </c>
      <c r="R84" s="426"/>
      <c r="S84" s="426"/>
      <c r="T84" s="426"/>
      <c r="U84" s="426"/>
      <c r="V84" s="426">
        <f>-Y83</f>
        <v>-124421.36000000007</v>
      </c>
      <c r="W84" s="428"/>
      <c r="X84" s="428"/>
      <c r="Y84" s="428"/>
      <c r="Z84" s="428"/>
    </row>
    <row r="85" spans="1:26" ht="11.25" customHeight="1" x14ac:dyDescent="0.25">
      <c r="A85" s="404"/>
      <c r="B85" s="295"/>
      <c r="C85" s="406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25">
      <c r="A86" s="404"/>
      <c r="B86" s="295"/>
      <c r="C86" s="406"/>
      <c r="D86" s="400"/>
      <c r="E86" s="400"/>
      <c r="F86" s="400"/>
      <c r="G86" s="400"/>
      <c r="H86" s="296"/>
      <c r="I86" s="296"/>
      <c r="J86" s="400"/>
      <c r="K86" s="400"/>
      <c r="L86" s="400"/>
      <c r="M86" s="400"/>
      <c r="N86" s="403"/>
      <c r="O86" s="400"/>
      <c r="P86" s="400"/>
      <c r="Q86" s="400"/>
      <c r="R86" s="400"/>
      <c r="S86" s="400"/>
      <c r="T86" s="400"/>
      <c r="U86" s="400"/>
      <c r="V86" s="188"/>
      <c r="W86" s="400"/>
      <c r="X86" s="403"/>
      <c r="Y86" s="188"/>
      <c r="Z86" s="188"/>
    </row>
    <row r="87" spans="1:26" ht="11.25" customHeight="1" x14ac:dyDescent="0.25">
      <c r="A87" s="293" t="s">
        <v>611</v>
      </c>
      <c r="B87" s="295"/>
      <c r="C87" s="406"/>
      <c r="D87" s="400"/>
      <c r="E87" s="400"/>
      <c r="F87" s="400"/>
      <c r="G87" s="400"/>
      <c r="H87" s="401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25">
      <c r="A88" s="293">
        <f>COUNTIF(E7:E84,"&gt;0")</f>
        <v>58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188"/>
      <c r="W88" s="400"/>
      <c r="X88" s="400"/>
      <c r="Y88" s="188"/>
      <c r="Z88" s="188"/>
    </row>
    <row r="89" spans="1:26" ht="11.25" customHeight="1" x14ac:dyDescent="0.25">
      <c r="A89" s="293" t="s">
        <v>612</v>
      </c>
      <c r="B89" s="295"/>
      <c r="C89" s="406"/>
      <c r="D89" s="400"/>
      <c r="E89" s="400"/>
      <c r="F89" s="400"/>
      <c r="G89" s="400"/>
      <c r="H89" s="188"/>
      <c r="I89" s="296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188"/>
      <c r="Z89" s="188"/>
    </row>
    <row r="90" spans="1:26" ht="11.25" customHeight="1" x14ac:dyDescent="0.25">
      <c r="A90" s="296">
        <f>(SUMIFS(G7:G84,E7:E84,"&gt;0"))/A88</f>
        <v>5.7289109105383693E-2</v>
      </c>
      <c r="B90" s="295"/>
      <c r="C90" s="406"/>
      <c r="D90" s="400"/>
      <c r="E90" s="400"/>
      <c r="F90" s="400"/>
      <c r="G90" s="400"/>
      <c r="H90" s="296"/>
      <c r="I90" s="296"/>
      <c r="J90" s="400"/>
      <c r="K90" s="400"/>
      <c r="L90" s="400"/>
      <c r="M90" s="400"/>
      <c r="N90" s="296"/>
      <c r="O90" s="400"/>
      <c r="P90" s="400"/>
      <c r="Q90" s="400"/>
      <c r="R90" s="400"/>
      <c r="S90" s="400"/>
      <c r="T90" s="400"/>
      <c r="U90" s="400"/>
      <c r="V90" s="400"/>
      <c r="W90" s="400"/>
      <c r="X90" s="296"/>
      <c r="Y90" s="188"/>
      <c r="Z90" s="188"/>
    </row>
    <row r="91" spans="1:26" ht="11.25" customHeight="1" x14ac:dyDescent="0.25">
      <c r="A91" s="293" t="s">
        <v>613</v>
      </c>
      <c r="B91" s="295"/>
      <c r="C91" s="406"/>
      <c r="D91" s="400"/>
      <c r="E91" s="400"/>
      <c r="F91" s="400"/>
      <c r="G91" s="400"/>
      <c r="H91" s="296"/>
      <c r="I91" s="296"/>
      <c r="J91" s="296"/>
      <c r="K91" s="296"/>
      <c r="L91" s="296"/>
      <c r="M91" s="296"/>
      <c r="N91" s="296"/>
      <c r="O91" s="400"/>
      <c r="P91" s="400"/>
      <c r="Q91" s="400"/>
      <c r="R91" s="400"/>
      <c r="S91" s="400"/>
      <c r="T91" s="400"/>
      <c r="U91" s="400"/>
      <c r="V91" s="188"/>
      <c r="W91" s="188"/>
      <c r="X91" s="188"/>
      <c r="Y91" s="188"/>
      <c r="Z91" s="188"/>
    </row>
    <row r="92" spans="1:26" ht="11.25" customHeight="1" x14ac:dyDescent="0.25">
      <c r="A92" s="293">
        <f>COUNTIF(E7:E84,"&lt;0")</f>
        <v>19</v>
      </c>
    </row>
    <row r="93" spans="1:26" ht="11.25" customHeight="1" x14ac:dyDescent="0.25">
      <c r="A93" s="293" t="s">
        <v>614</v>
      </c>
    </row>
    <row r="94" spans="1:26" ht="11.25" customHeight="1" x14ac:dyDescent="0.25">
      <c r="A94" s="296">
        <f>(SUMIFS(G7:G84,E7:E84,"&lt;0"))/A92</f>
        <v>-5.6879637811015883E-2</v>
      </c>
    </row>
    <row r="95" spans="1:26" ht="15.75" customHeight="1" x14ac:dyDescent="0.25"/>
    <row r="96" spans="1:26" ht="15.75" customHeight="1" x14ac:dyDescent="0.25"/>
    <row r="97" spans="1:1" ht="15" customHeight="1" x14ac:dyDescent="0.25">
      <c r="A97" s="11" t="s">
        <v>615</v>
      </c>
    </row>
    <row r="98" spans="1:1" ht="15" customHeight="1" x14ac:dyDescent="0.25">
      <c r="A98" s="50">
        <f>AVERAGE(G8,G12,G16,G20,G24,G28,G32,G36,G40,G44,G48,G52,G56,G60,G64,G68,G72,G76,G80)</f>
        <v>1.9373354324880427E-2</v>
      </c>
    </row>
    <row r="99" spans="1:1" ht="15" customHeight="1" x14ac:dyDescent="0.25">
      <c r="A99" s="50" t="s">
        <v>616</v>
      </c>
    </row>
    <row r="100" spans="1:1" ht="15" customHeight="1" x14ac:dyDescent="0.25">
      <c r="A100" s="50">
        <f>AVERAGE(G9,G13,G17,G21,G25,G29,G33,G37,G41,G45,G49,G53,G57,G61,G65,G69,G73,G77,G81)</f>
        <v>3.3949124306264407E-2</v>
      </c>
    </row>
    <row r="101" spans="1:1" ht="15" customHeight="1" x14ac:dyDescent="0.25">
      <c r="A101" s="50" t="s">
        <v>617</v>
      </c>
    </row>
    <row r="102" spans="1:1" ht="15" customHeight="1" x14ac:dyDescent="0.25">
      <c r="A102" s="50">
        <f>AVERAGE(G10,G14,G18,G22,G26,G30,G34,G38,G42,G46,G50,G54,G58,G62,G66,G70,G74,G78,G82)</f>
        <v>2.1539468634307085E-2</v>
      </c>
    </row>
    <row r="103" spans="1:1" ht="15" customHeight="1" x14ac:dyDescent="0.25">
      <c r="A103" s="50" t="s">
        <v>618</v>
      </c>
    </row>
    <row r="104" spans="1:1" ht="15" customHeight="1" x14ac:dyDescent="0.25">
      <c r="A104" s="50">
        <f>AVERAGE(G7,G11,G15,G19,G23,G27,G31,G35,G39,G43,G47,G51,G55,G59,G63,G67,G71,G75,G79,G83)</f>
        <v>4.09839105829682E-2</v>
      </c>
    </row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5">
    <mergeCell ref="D5:G5"/>
    <mergeCell ref="H5:K5"/>
    <mergeCell ref="L5:P5"/>
    <mergeCell ref="Q5:U5"/>
    <mergeCell ref="V5:Z5"/>
  </mergeCells>
  <conditionalFormatting sqref="A7:A8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3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4:K84 J86:K92 I93:K1002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2578125" defaultRowHeight="15" customHeight="1" x14ac:dyDescent="0.25"/>
  <cols>
    <col min="1" max="1" width="4.42578125" customWidth="1"/>
    <col min="2" max="2" width="14.7109375" customWidth="1"/>
    <col min="3" max="3" width="15.5703125" customWidth="1"/>
    <col min="4" max="4" width="11" customWidth="1"/>
    <col min="5" max="5" width="11.28515625" customWidth="1"/>
    <col min="6" max="6" width="11" customWidth="1"/>
    <col min="7" max="7" width="11.28515625" customWidth="1"/>
    <col min="8" max="8" width="11" customWidth="1"/>
    <col min="9" max="9" width="12.140625" customWidth="1"/>
    <col min="10" max="10" width="15.5703125" customWidth="1"/>
    <col min="11" max="11" width="12.28515625" customWidth="1"/>
    <col min="12" max="12" width="9.140625" customWidth="1"/>
    <col min="13" max="13" width="14.7109375" customWidth="1"/>
    <col min="14" max="14" width="11" customWidth="1"/>
    <col min="15" max="15" width="12.28515625" customWidth="1"/>
    <col min="16" max="16" width="11.7109375" customWidth="1"/>
    <col min="17" max="18" width="9.5703125" customWidth="1"/>
  </cols>
  <sheetData>
    <row r="1" spans="2:18" ht="11.25" customHeight="1" x14ac:dyDescent="0.25">
      <c r="B1" s="429" t="s">
        <v>619</v>
      </c>
      <c r="C1" s="430">
        <f ca="1">TODAY()</f>
        <v>46326</v>
      </c>
      <c r="D1" s="570" t="s">
        <v>620</v>
      </c>
      <c r="E1" s="559"/>
      <c r="F1" s="570" t="s">
        <v>621</v>
      </c>
      <c r="G1" s="559"/>
      <c r="H1" s="570" t="s">
        <v>622</v>
      </c>
      <c r="I1" s="559"/>
      <c r="J1" s="570" t="s">
        <v>623</v>
      </c>
      <c r="K1" s="559"/>
      <c r="L1" s="431"/>
      <c r="M1" s="431"/>
      <c r="N1" s="432">
        <f>R1/Q1</f>
        <v>0.22415375262239876</v>
      </c>
      <c r="O1" s="571" t="s">
        <v>624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25">
      <c r="B2" s="429" t="s">
        <v>625</v>
      </c>
      <c r="C2" s="430">
        <f>'Retirement Calculator'!D6</f>
        <v>51288</v>
      </c>
      <c r="D2" s="435" t="s">
        <v>546</v>
      </c>
      <c r="E2" s="436">
        <f>B13</f>
        <v>104249.60000000001</v>
      </c>
      <c r="F2" s="435" t="s">
        <v>546</v>
      </c>
      <c r="G2" s="436">
        <f>C13</f>
        <v>18000</v>
      </c>
      <c r="H2" s="435" t="s">
        <v>546</v>
      </c>
      <c r="I2" s="436">
        <f>D13</f>
        <v>175500</v>
      </c>
      <c r="J2" s="435" t="s">
        <v>546</v>
      </c>
      <c r="K2" s="436">
        <f>I2</f>
        <v>175500</v>
      </c>
      <c r="L2" s="431"/>
      <c r="M2" s="431"/>
      <c r="N2" s="437" t="s">
        <v>560</v>
      </c>
      <c r="O2" s="438" t="s">
        <v>626</v>
      </c>
      <c r="P2" s="438" t="s">
        <v>627</v>
      </c>
      <c r="Q2" s="439" t="s">
        <v>628</v>
      </c>
      <c r="R2" s="440" t="s">
        <v>629</v>
      </c>
    </row>
    <row r="3" spans="2:18" ht="11.25" customHeight="1" x14ac:dyDescent="0.25">
      <c r="B3" s="429" t="s">
        <v>630</v>
      </c>
      <c r="C3" s="438">
        <f ca="1">(C2-C1)/365.25</f>
        <v>13.585215605749486</v>
      </c>
      <c r="D3" s="429" t="s">
        <v>631</v>
      </c>
      <c r="E3" s="441">
        <f ca="1">'TSP-401K'!J4</f>
        <v>0.11177311539649964</v>
      </c>
      <c r="F3" s="429" t="s">
        <v>631</v>
      </c>
      <c r="G3" s="441">
        <f ca="1">'TSP-401K'!O4</f>
        <v>0.10869707465171816</v>
      </c>
      <c r="H3" s="429" t="s">
        <v>631</v>
      </c>
      <c r="I3" s="441">
        <f ca="1">'TSP-401K'!T4</f>
        <v>0.1066898286342621</v>
      </c>
      <c r="J3" s="429" t="s">
        <v>631</v>
      </c>
      <c r="K3" s="441">
        <f ca="1">'TSP-401K'!Y4</f>
        <v>0.10411306023597719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25">
      <c r="B4" s="435" t="s">
        <v>632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25">
      <c r="B5" s="435" t="s">
        <v>633</v>
      </c>
      <c r="C5" s="438">
        <f ca="1">(C4-C1)/365.25</f>
        <v>13.585215605749486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25">
      <c r="B6" s="429" t="s">
        <v>634</v>
      </c>
      <c r="C6" s="445">
        <f>E6+G6+I6+K6</f>
        <v>1110307.2099999997</v>
      </c>
      <c r="D6" s="429" t="s">
        <v>635</v>
      </c>
      <c r="E6" s="445">
        <f>'TSP-401K'!H84*-1</f>
        <v>437971.66999999993</v>
      </c>
      <c r="F6" s="429" t="s">
        <v>635</v>
      </c>
      <c r="G6" s="445">
        <f>'TSP-401K'!L84*-1</f>
        <v>139227.66999999998</v>
      </c>
      <c r="H6" s="429" t="s">
        <v>635</v>
      </c>
      <c r="I6" s="445">
        <f>'TSP-401K'!Q84*-1</f>
        <v>408686.50999999989</v>
      </c>
      <c r="J6" s="429" t="s">
        <v>635</v>
      </c>
      <c r="K6" s="445">
        <f>'TSP-401K'!V84*-1</f>
        <v>124421.36000000007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25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25">
      <c r="B8" s="429" t="s">
        <v>636</v>
      </c>
      <c r="C8" s="445">
        <f ca="1">E8+G8+I8+K8</f>
        <v>6058236.7280368265</v>
      </c>
      <c r="D8" s="429" t="s">
        <v>637</v>
      </c>
      <c r="E8" s="445">
        <f ca="1">FV(E3/26,C3*26,-(E2*0.1)/26,-E6,1)</f>
        <v>2325492.9017721415</v>
      </c>
      <c r="F8" s="429" t="s">
        <v>637</v>
      </c>
      <c r="G8" s="445">
        <f ca="1">FV(G3/12,12*C3,-(G2*0.1)/12,-G6,1)</f>
        <v>661516.08825727343</v>
      </c>
      <c r="H8" s="429" t="s">
        <v>637</v>
      </c>
      <c r="I8" s="445">
        <f ca="1">FV(I3/24,C5*24,-(I2*0.1)/24,-I6,1)</f>
        <v>2272132.7347170115</v>
      </c>
      <c r="J8" s="429" t="s">
        <v>637</v>
      </c>
      <c r="K8" s="445">
        <f ca="1">FV(K3/24,C5*24,-(K2*0.055)/24,-K6,1)</f>
        <v>799095.00329040037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25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25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25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25">
      <c r="B12" s="446" t="s">
        <v>638</v>
      </c>
      <c r="C12" s="446" t="s">
        <v>562</v>
      </c>
      <c r="D12" s="446" t="s">
        <v>639</v>
      </c>
      <c r="E12" s="454" t="s">
        <v>640</v>
      </c>
      <c r="F12" s="444"/>
      <c r="G12" s="446"/>
      <c r="H12" s="431"/>
      <c r="I12" s="446" t="s">
        <v>549</v>
      </c>
      <c r="J12" s="446" t="s">
        <v>550</v>
      </c>
      <c r="K12" s="446" t="s">
        <v>551</v>
      </c>
      <c r="L12" s="446" t="s">
        <v>552</v>
      </c>
      <c r="M12" s="431"/>
      <c r="N12" s="451"/>
      <c r="O12" s="451"/>
      <c r="P12" s="451"/>
      <c r="Q12" s="452"/>
      <c r="R12" s="444"/>
    </row>
    <row r="13" spans="2:18" ht="11.25" customHeight="1" x14ac:dyDescent="0.25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641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25">
      <c r="B14" s="455"/>
      <c r="C14" s="457"/>
      <c r="D14" s="457"/>
      <c r="E14" s="452"/>
      <c r="F14" s="444"/>
      <c r="G14" s="456">
        <v>29906</v>
      </c>
      <c r="H14" s="431" t="s">
        <v>642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25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25">
      <c r="B16" s="455" t="s">
        <v>643</v>
      </c>
      <c r="C16" s="455" t="s">
        <v>644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25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25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645</v>
      </c>
      <c r="I18" s="431"/>
      <c r="J18" s="431"/>
      <c r="K18" s="431"/>
    </row>
    <row r="19" spans="2:11" ht="11.25" customHeight="1" x14ac:dyDescent="0.25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25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25">
      <c r="B21" s="444" t="s">
        <v>646</v>
      </c>
      <c r="C21" s="455" t="s">
        <v>647</v>
      </c>
      <c r="D21" s="455" t="s">
        <v>648</v>
      </c>
      <c r="E21" s="457" t="s">
        <v>649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25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25">
      <c r="B23" s="446" t="s">
        <v>650</v>
      </c>
      <c r="C23" s="446" t="s">
        <v>651</v>
      </c>
      <c r="D23" s="446" t="s">
        <v>652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25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25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25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25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25">
      <c r="B28" s="459" t="s">
        <v>645</v>
      </c>
      <c r="C28" s="455" t="s">
        <v>653</v>
      </c>
      <c r="D28" s="455" t="s">
        <v>654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25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25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25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25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25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25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25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25"/>
    <row r="37" spans="2:11" ht="15.75" customHeight="1" x14ac:dyDescent="0.25"/>
    <row r="38" spans="2:11" ht="15.75" customHeight="1" x14ac:dyDescent="0.25"/>
    <row r="39" spans="2:11" ht="15.75" customHeight="1" x14ac:dyDescent="0.25"/>
    <row r="40" spans="2:11" ht="15.75" customHeight="1" x14ac:dyDescent="0.25"/>
    <row r="41" spans="2:11" ht="15.75" customHeight="1" x14ac:dyDescent="0.25"/>
    <row r="42" spans="2:11" ht="15.75" customHeight="1" x14ac:dyDescent="0.25"/>
    <row r="43" spans="2:11" ht="15.75" customHeight="1" x14ac:dyDescent="0.25"/>
    <row r="44" spans="2:11" ht="15.75" customHeight="1" x14ac:dyDescent="0.25"/>
    <row r="45" spans="2:11" ht="15.75" customHeight="1" x14ac:dyDescent="0.25"/>
    <row r="46" spans="2:11" ht="15.75" customHeight="1" x14ac:dyDescent="0.25"/>
    <row r="47" spans="2:11" ht="15.75" customHeight="1" x14ac:dyDescent="0.25"/>
    <row r="48" spans="2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14.5703125" customWidth="1"/>
    <col min="2" max="2" width="12.28515625" customWidth="1"/>
    <col min="3" max="4" width="10.42578125" customWidth="1"/>
    <col min="5" max="5" width="12.140625" customWidth="1"/>
    <col min="6" max="6" width="14.7109375" customWidth="1"/>
    <col min="7" max="7" width="3.5703125" customWidth="1"/>
    <col min="8" max="8" width="5.42578125" customWidth="1"/>
    <col min="9" max="9" width="20.5703125" customWidth="1"/>
    <col min="10" max="10" width="9.140625" customWidth="1"/>
    <col min="11" max="11" width="18.42578125" customWidth="1"/>
    <col min="12" max="12" width="20.5703125" customWidth="1"/>
    <col min="13" max="13" width="5.140625" customWidth="1"/>
    <col min="14" max="14" width="14.7109375" customWidth="1"/>
  </cols>
  <sheetData>
    <row r="1" spans="1:14" ht="11.25" customHeight="1" x14ac:dyDescent="0.25">
      <c r="A1" s="459" t="s">
        <v>655</v>
      </c>
      <c r="B1" s="444">
        <f ca="1">'Combined Retirement'!E8+'Combined Retirement'!G8</f>
        <v>2987008.9900294151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25">
      <c r="A2" s="459" t="s">
        <v>656</v>
      </c>
      <c r="B2" s="460">
        <v>0.05</v>
      </c>
      <c r="C2" s="446" t="s">
        <v>657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25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25">
      <c r="A4" s="459" t="s">
        <v>658</v>
      </c>
      <c r="B4" s="451">
        <f ca="1">(SUMIFS(H:H,I:I,"&gt;0",L:L,"&lt;0"))/12</f>
        <v>28.416666666666668</v>
      </c>
      <c r="C4" s="463">
        <f ca="1">(SUMIFS(H:H,I:I,"&gt;0",L:L,"&lt;0"))</f>
        <v>341</v>
      </c>
      <c r="D4" s="456">
        <f t="array" aca="1" ref="D4" ca="1">INDEX(N:N,MATCH(C4,H:H,0),0)</f>
        <v>61637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25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25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25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31" t="s">
        <v>590</v>
      </c>
    </row>
    <row r="8" spans="1:14" ht="11.25" customHeight="1" x14ac:dyDescent="0.25">
      <c r="A8" s="459">
        <v>1</v>
      </c>
      <c r="B8" s="447">
        <f ca="1">B1</f>
        <v>2987008.9900294151</v>
      </c>
      <c r="C8" s="447">
        <f t="shared" ref="C8:C136" si="0">SUMIF(G:G,A8,J:J)</f>
        <v>398963.19893278764</v>
      </c>
      <c r="D8" s="447">
        <f ca="1">SUMIF(G:G,1,K:K)</f>
        <v>141848.98280158316</v>
      </c>
      <c r="E8" s="447">
        <f t="shared" ref="E8:E136" ca="1" si="1">B8-C8+D8</f>
        <v>2729894.7738982108</v>
      </c>
      <c r="F8" s="431"/>
      <c r="G8" s="459">
        <v>1</v>
      </c>
      <c r="H8" s="459">
        <v>1</v>
      </c>
      <c r="I8" s="444">
        <f ca="1">B1</f>
        <v>2987008.9900294151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12307.341903270901</v>
      </c>
      <c r="L8" s="444">
        <f t="shared" ref="L8:L262" ca="1" si="3">I8-J8+K8</f>
        <v>2966069.398688287</v>
      </c>
      <c r="M8" s="460">
        <f>B2</f>
        <v>0.05</v>
      </c>
      <c r="N8" s="464">
        <f>'Retirement Calculator'!D6</f>
        <v>51288</v>
      </c>
    </row>
    <row r="9" spans="1:14" ht="11.25" customHeight="1" x14ac:dyDescent="0.25">
      <c r="A9" s="459">
        <v>2</v>
      </c>
      <c r="B9" s="447">
        <f t="shared" ref="B9:B136" ca="1" si="4">E8</f>
        <v>2729894.7738982108</v>
      </c>
      <c r="C9" s="447">
        <f t="shared" si="0"/>
        <v>398963.19893278764</v>
      </c>
      <c r="D9" s="447">
        <f ca="1">SUMIF(G:G,2,K:K)</f>
        <v>128694.53153193671</v>
      </c>
      <c r="E9" s="447">
        <f t="shared" ca="1" si="1"/>
        <v>2459626.1064973595</v>
      </c>
      <c r="F9" s="431"/>
      <c r="G9" s="459">
        <v>1</v>
      </c>
      <c r="H9" s="459">
        <v>2</v>
      </c>
      <c r="I9" s="444">
        <f t="shared" ref="I9:I263" ca="1" si="5">L8</f>
        <v>2966069.398688287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12220.0936060162</v>
      </c>
      <c r="L9" s="444">
        <f t="shared" ca="1" si="3"/>
        <v>2945042.5590499043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25">
      <c r="A10" s="459">
        <v>3</v>
      </c>
      <c r="B10" s="447">
        <f t="shared" ca="1" si="4"/>
        <v>2459626.1064973595</v>
      </c>
      <c r="C10" s="447">
        <f t="shared" si="0"/>
        <v>398963.19893278764</v>
      </c>
      <c r="D10" s="447">
        <f ca="1">SUMIF(G:G,3,K:K)</f>
        <v>114867.07356974235</v>
      </c>
      <c r="E10" s="447">
        <f t="shared" ca="1" si="1"/>
        <v>2175529.9811343141</v>
      </c>
      <c r="F10" s="431"/>
      <c r="G10" s="459">
        <v>1</v>
      </c>
      <c r="H10" s="459">
        <v>3</v>
      </c>
      <c r="I10" s="444">
        <f t="shared" ca="1" si="5"/>
        <v>2945042.5590499043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12132.481774189606</v>
      </c>
      <c r="L10" s="444">
        <f t="shared" ca="1" si="3"/>
        <v>2923928.1075796951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25">
      <c r="A11" s="459">
        <v>4</v>
      </c>
      <c r="B11" s="447">
        <f t="shared" ca="1" si="4"/>
        <v>2175529.9811343141</v>
      </c>
      <c r="C11" s="447">
        <f t="shared" si="0"/>
        <v>394307.19893278764</v>
      </c>
      <c r="D11" s="447">
        <f ca="1">SUMIF(G:G,4,K:K)</f>
        <v>100400.55011271761</v>
      </c>
      <c r="E11" s="447">
        <f t="shared" ca="1" si="1"/>
        <v>1881623.332314244</v>
      </c>
      <c r="F11" s="431"/>
      <c r="G11" s="459">
        <v>1</v>
      </c>
      <c r="H11" s="459">
        <v>4</v>
      </c>
      <c r="I11" s="444">
        <f t="shared" ca="1" si="5"/>
        <v>2923928.1075796951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12044.504893063735</v>
      </c>
      <c r="L11" s="444">
        <f t="shared" ca="1" si="3"/>
        <v>2902725.6792283598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25">
      <c r="A12" s="459">
        <v>5</v>
      </c>
      <c r="B12" s="447">
        <f t="shared" ca="1" si="4"/>
        <v>1881623.332314244</v>
      </c>
      <c r="C12" s="447">
        <f t="shared" si="0"/>
        <v>389651.19893278764</v>
      </c>
      <c r="D12" s="447">
        <f ca="1">SUMIF(G:G,5,K:K)</f>
        <v>85551.44815587753</v>
      </c>
      <c r="E12" s="447">
        <f t="shared" ca="1" si="1"/>
        <v>1577523.5815373338</v>
      </c>
      <c r="F12" s="431"/>
      <c r="G12" s="459">
        <v>1</v>
      </c>
      <c r="H12" s="459">
        <v>5</v>
      </c>
      <c r="I12" s="444">
        <f t="shared" ca="1" si="5"/>
        <v>2902725.6792283598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11956.161441599837</v>
      </c>
      <c r="L12" s="444">
        <f t="shared" ca="1" si="3"/>
        <v>2881434.907425561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25">
      <c r="A13" s="459">
        <v>6</v>
      </c>
      <c r="B13" s="447">
        <f t="shared" ca="1" si="4"/>
        <v>1577523.5815373338</v>
      </c>
      <c r="C13" s="447">
        <f t="shared" si="0"/>
        <v>272655.17935989378</v>
      </c>
      <c r="D13" s="447">
        <f ca="1">SUMIF(G:G,6,K:K)</f>
        <v>71463.728161118182</v>
      </c>
      <c r="E13" s="447">
        <f t="shared" ca="1" si="1"/>
        <v>1376332.1303385582</v>
      </c>
      <c r="F13" s="431"/>
      <c r="G13" s="459">
        <v>1</v>
      </c>
      <c r="H13" s="459">
        <v>6</v>
      </c>
      <c r="I13" s="444">
        <f t="shared" ca="1" si="5"/>
        <v>2881434.907425561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11867.44989242151</v>
      </c>
      <c r="L13" s="444">
        <f t="shared" ca="1" si="3"/>
        <v>2860055.4240735839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25">
      <c r="A14" s="459">
        <v>7</v>
      </c>
      <c r="B14" s="447">
        <f t="shared" ca="1" si="4"/>
        <v>1376332.1303385582</v>
      </c>
      <c r="C14" s="447">
        <f t="shared" si="0"/>
        <v>108860.75195784221</v>
      </c>
      <c r="D14" s="447">
        <f ca="1">SUMIF(G:G,7,K:K)</f>
        <v>67421.93547207283</v>
      </c>
      <c r="E14" s="447">
        <f t="shared" ca="1" si="1"/>
        <v>1334893.3138527889</v>
      </c>
      <c r="F14" s="431"/>
      <c r="G14" s="459">
        <v>1</v>
      </c>
      <c r="H14" s="459">
        <v>7</v>
      </c>
      <c r="I14" s="444">
        <f t="shared" ca="1" si="5"/>
        <v>2860055.4240735839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11778.368711788271</v>
      </c>
      <c r="L14" s="444">
        <f t="shared" ca="1" si="3"/>
        <v>2838586.8595409733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25">
      <c r="A15" s="459">
        <v>8</v>
      </c>
      <c r="B15" s="447">
        <f t="shared" ca="1" si="4"/>
        <v>1334893.3138527889</v>
      </c>
      <c r="C15" s="447">
        <f t="shared" si="0"/>
        <v>108860.75195784221</v>
      </c>
      <c r="D15" s="447">
        <f ca="1">SUMIF(G:G,8,K:K)</f>
        <v>65301.846974687964</v>
      </c>
      <c r="E15" s="447">
        <f t="shared" ca="1" si="1"/>
        <v>1291334.4088696346</v>
      </c>
      <c r="F15" s="431"/>
      <c r="G15" s="459">
        <v>1</v>
      </c>
      <c r="H15" s="459">
        <v>8</v>
      </c>
      <c r="I15" s="444">
        <f t="shared" ca="1" si="5"/>
        <v>2838586.8595409733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11688.916359569061</v>
      </c>
      <c r="L15" s="444">
        <f t="shared" ca="1" si="3"/>
        <v>2817028.8426561435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25">
      <c r="A16" s="459">
        <v>9</v>
      </c>
      <c r="B16" s="447">
        <f t="shared" ca="1" si="4"/>
        <v>1291334.4088696346</v>
      </c>
      <c r="C16" s="447">
        <f t="shared" si="0"/>
        <v>101423.65635784219</v>
      </c>
      <c r="D16" s="447">
        <f ca="1">SUMIF(G:G,9,K:K)</f>
        <v>63261.824812439037</v>
      </c>
      <c r="E16" s="447">
        <f t="shared" ca="1" si="1"/>
        <v>1253172.5773242314</v>
      </c>
      <c r="F16" s="431"/>
      <c r="G16" s="459">
        <v>1</v>
      </c>
      <c r="H16" s="459">
        <v>9</v>
      </c>
      <c r="I16" s="444">
        <f t="shared" ca="1" si="5"/>
        <v>2817028.8426561435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11599.091289215603</v>
      </c>
      <c r="L16" s="444">
        <f t="shared" ca="1" si="3"/>
        <v>2795381.0007009604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25">
      <c r="A17" s="459">
        <v>10</v>
      </c>
      <c r="B17" s="447">
        <f t="shared" ca="1" si="4"/>
        <v>1253172.5773242314</v>
      </c>
      <c r="C17" s="447">
        <f t="shared" si="0"/>
        <v>100747.55675784221</v>
      </c>
      <c r="D17" s="447">
        <f ca="1">SUMIF(G:G,10,K:K)</f>
        <v>61343.983622626314</v>
      </c>
      <c r="E17" s="447">
        <f t="shared" ca="1" si="1"/>
        <v>1213769.0041890156</v>
      </c>
      <c r="F17" s="431"/>
      <c r="G17" s="459">
        <v>1</v>
      </c>
      <c r="H17" s="459">
        <v>10</v>
      </c>
      <c r="I17" s="444">
        <f t="shared" ca="1" si="5"/>
        <v>2795381.0007009604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11508.891947735674</v>
      </c>
      <c r="L17" s="444">
        <f t="shared" ca="1" si="3"/>
        <v>2773642.9594042972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25">
      <c r="A18" s="459">
        <v>11</v>
      </c>
      <c r="B18" s="447">
        <f t="shared" ca="1" si="4"/>
        <v>1213769.0041890156</v>
      </c>
      <c r="C18" s="447">
        <f t="shared" si="0"/>
        <v>100747.55675784221</v>
      </c>
      <c r="D18" s="447">
        <f ca="1">SUMIF(G:G,11,K:K)</f>
        <v>59328.022037706993</v>
      </c>
      <c r="E18" s="447">
        <f t="shared" ca="1" si="1"/>
        <v>1172349.4694688804</v>
      </c>
      <c r="F18" s="431"/>
      <c r="G18" s="459">
        <v>1</v>
      </c>
      <c r="H18" s="459">
        <v>11</v>
      </c>
      <c r="I18" s="444">
        <f t="shared" ca="1" si="5"/>
        <v>2773642.9594042972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11418.316775666242</v>
      </c>
      <c r="L18" s="444">
        <f t="shared" ca="1" si="3"/>
        <v>2751814.3429355645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25">
      <c r="A19" s="459">
        <v>12</v>
      </c>
      <c r="B19" s="447">
        <f t="shared" ca="1" si="4"/>
        <v>1172349.4694688804</v>
      </c>
      <c r="C19" s="447">
        <f t="shared" si="0"/>
        <v>100747.55675784221</v>
      </c>
      <c r="D19" s="447">
        <f ca="1">SUMIF(G:G,12,K:K)</f>
        <v>57208.920032046539</v>
      </c>
      <c r="E19" s="447">
        <f t="shared" ca="1" si="1"/>
        <v>1128810.8327430848</v>
      </c>
      <c r="F19" s="431"/>
      <c r="G19" s="459">
        <v>1</v>
      </c>
      <c r="H19" s="459">
        <v>12</v>
      </c>
      <c r="I19" s="444">
        <f t="shared" ca="1" si="5"/>
        <v>2751814.3429355645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11327.364207046523</v>
      </c>
      <c r="L19" s="444">
        <f t="shared" ca="1" si="3"/>
        <v>2729894.7738982122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25">
      <c r="A20" s="459">
        <v>13</v>
      </c>
      <c r="B20" s="447">
        <f t="shared" ca="1" si="4"/>
        <v>1128810.8327430848</v>
      </c>
      <c r="C20" s="447">
        <f t="shared" si="0"/>
        <v>100747.55675784221</v>
      </c>
      <c r="D20" s="447">
        <f ca="1">SUMIF(G:G,13,K:K)</f>
        <v>54981.400745971499</v>
      </c>
      <c r="E20" s="447">
        <f t="shared" ca="1" si="1"/>
        <v>1083044.6767312142</v>
      </c>
      <c r="F20" s="431"/>
      <c r="G20" s="459">
        <v>2</v>
      </c>
      <c r="H20" s="459">
        <v>13</v>
      </c>
      <c r="I20" s="444">
        <f t="shared" ca="1" si="5"/>
        <v>2729894.7738982122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11236.03266939089</v>
      </c>
      <c r="L20" s="444">
        <f t="shared" ca="1" si="3"/>
        <v>2707883.8733232045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25">
      <c r="A21" s="459">
        <v>14</v>
      </c>
      <c r="B21" s="447">
        <f t="shared" ca="1" si="4"/>
        <v>1083044.6767312142</v>
      </c>
      <c r="C21" s="447">
        <f t="shared" si="0"/>
        <v>100747.55675784221</v>
      </c>
      <c r="D21" s="447">
        <f ca="1">SUMIF(G:G,14,K:K)</f>
        <v>52639.917345652699</v>
      </c>
      <c r="E21" s="447">
        <f t="shared" ca="1" si="1"/>
        <v>1034937.0373190247</v>
      </c>
      <c r="F21" s="431"/>
      <c r="G21" s="459">
        <v>2</v>
      </c>
      <c r="H21" s="459">
        <v>14</v>
      </c>
      <c r="I21" s="444">
        <f t="shared" ca="1" si="5"/>
        <v>2707883.8733232045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11144.320583661691</v>
      </c>
      <c r="L21" s="444">
        <f t="shared" ca="1" si="3"/>
        <v>2685781.2606624672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25">
      <c r="A22" s="459">
        <v>15</v>
      </c>
      <c r="B22" s="447">
        <f t="shared" ca="1" si="4"/>
        <v>1034937.0373190247</v>
      </c>
      <c r="C22" s="447">
        <f t="shared" si="0"/>
        <v>100747.55675784221</v>
      </c>
      <c r="D22" s="447">
        <f ca="1">SUMIF(G:G,15,K:K)</f>
        <v>50178.639210715002</v>
      </c>
      <c r="E22" s="447">
        <f t="shared" ca="1" si="1"/>
        <v>984368.11977189744</v>
      </c>
      <c r="F22" s="431"/>
      <c r="G22" s="459">
        <v>2</v>
      </c>
      <c r="H22" s="459">
        <v>15</v>
      </c>
      <c r="I22" s="444">
        <f t="shared" ca="1" si="5"/>
        <v>2685781.2606624672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11052.226364241951</v>
      </c>
      <c r="L22" s="444">
        <f t="shared" ca="1" si="3"/>
        <v>2663586.5537823103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25">
      <c r="A23" s="459">
        <v>16</v>
      </c>
      <c r="B23" s="447">
        <f t="shared" ca="1" si="4"/>
        <v>984368.11977189744</v>
      </c>
      <c r="C23" s="447">
        <f t="shared" si="0"/>
        <v>100747.55675784221</v>
      </c>
      <c r="D23" s="447">
        <f ca="1">SUMIF(G:G,16,K:K)</f>
        <v>47591.437415179098</v>
      </c>
      <c r="E23" s="447">
        <f t="shared" ca="1" si="1"/>
        <v>931212.00042923435</v>
      </c>
      <c r="F23" s="431"/>
      <c r="G23" s="459">
        <v>2</v>
      </c>
      <c r="H23" s="459">
        <v>16</v>
      </c>
      <c r="I23" s="444">
        <f t="shared" ca="1" si="5"/>
        <v>2663586.5537823103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10959.748418907964</v>
      </c>
      <c r="L23" s="444">
        <f t="shared" ca="1" si="3"/>
        <v>2641299.3689568196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25">
      <c r="A24" s="459">
        <v>17</v>
      </c>
      <c r="B24" s="447">
        <f t="shared" ca="1" si="4"/>
        <v>931212.00042923435</v>
      </c>
      <c r="C24" s="447">
        <f t="shared" si="0"/>
        <v>100747.55675784221</v>
      </c>
      <c r="D24" s="447">
        <f ca="1">SUMIF(G:G,17,K:K)</f>
        <v>44871.869465580523</v>
      </c>
      <c r="E24" s="447">
        <f t="shared" ca="1" si="1"/>
        <v>875336.31313697272</v>
      </c>
      <c r="F24" s="431"/>
      <c r="G24" s="459">
        <v>2</v>
      </c>
      <c r="H24" s="459">
        <v>17</v>
      </c>
      <c r="I24" s="444">
        <f t="shared" ca="1" si="5"/>
        <v>2641299.3689568196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10866.885148801754</v>
      </c>
      <c r="L24" s="444">
        <f t="shared" ca="1" si="3"/>
        <v>2618919.3208612227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25">
      <c r="A25" s="459">
        <v>18</v>
      </c>
      <c r="B25" s="447">
        <f t="shared" ca="1" si="4"/>
        <v>875336.31313697272</v>
      </c>
      <c r="C25" s="447">
        <f t="shared" si="0"/>
        <v>100747.55675784221</v>
      </c>
      <c r="D25" s="447">
        <f ca="1">SUMIF(G:G,18,K:K)</f>
        <v>42013.163258262168</v>
      </c>
      <c r="E25" s="447">
        <f t="shared" ca="1" si="1"/>
        <v>816601.91963739274</v>
      </c>
      <c r="F25" s="431"/>
      <c r="G25" s="459">
        <v>2</v>
      </c>
      <c r="H25" s="459">
        <v>18</v>
      </c>
      <c r="I25" s="444">
        <f t="shared" ca="1" si="5"/>
        <v>2618919.3208612227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10773.634948403433</v>
      </c>
      <c r="L25" s="444">
        <f t="shared" ca="1" si="3"/>
        <v>2596446.0225652275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25">
      <c r="A26" s="459">
        <v>19</v>
      </c>
      <c r="B26" s="447">
        <f t="shared" ca="1" si="4"/>
        <v>816601.91963739274</v>
      </c>
      <c r="C26" s="447">
        <f t="shared" si="0"/>
        <v>100747.55675784221</v>
      </c>
      <c r="D26" s="447">
        <f ca="1">SUMIF(G:G,19,K:K)</f>
        <v>39008.200215891142</v>
      </c>
      <c r="E26" s="447">
        <f t="shared" ca="1" si="1"/>
        <v>754862.56309544167</v>
      </c>
      <c r="F26" s="431"/>
      <c r="G26" s="459">
        <v>2</v>
      </c>
      <c r="H26" s="459">
        <v>19</v>
      </c>
      <c r="I26" s="444">
        <f t="shared" ca="1" si="5"/>
        <v>2596446.0225652275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10679.996205503452</v>
      </c>
      <c r="L26" s="444">
        <f t="shared" ca="1" si="3"/>
        <v>2573879.0855263323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25">
      <c r="A27" s="459">
        <v>20</v>
      </c>
      <c r="B27" s="447">
        <f t="shared" ca="1" si="4"/>
        <v>754862.56309544167</v>
      </c>
      <c r="C27" s="447">
        <f t="shared" si="0"/>
        <v>100747.55675784221</v>
      </c>
      <c r="D27" s="447">
        <f ca="1">SUMIF(G:G,20,K:K)</f>
        <v>35849.497561207929</v>
      </c>
      <c r="E27" s="447">
        <f t="shared" ca="1" si="1"/>
        <v>689964.50389880745</v>
      </c>
      <c r="F27" s="431"/>
      <c r="G27" s="459">
        <v>2</v>
      </c>
      <c r="H27" s="459">
        <v>20</v>
      </c>
      <c r="I27" s="444">
        <f t="shared" ca="1" si="5"/>
        <v>2573879.0855263323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10585.967301174722</v>
      </c>
      <c r="L27" s="444">
        <f t="shared" ca="1" si="3"/>
        <v>2551218.119583108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25">
      <c r="A28" s="459">
        <v>21</v>
      </c>
      <c r="B28" s="447">
        <f t="shared" ca="1" si="4"/>
        <v>689964.50389880745</v>
      </c>
      <c r="C28" s="447">
        <f t="shared" si="0"/>
        <v>100747.55675784221</v>
      </c>
      <c r="D28" s="447">
        <f ca="1">SUMIF(G:G,21,K:K)</f>
        <v>32529.189683867044</v>
      </c>
      <c r="E28" s="447">
        <f t="shared" ca="1" si="1"/>
        <v>621746.1368248323</v>
      </c>
      <c r="F28" s="431"/>
      <c r="G28" s="459">
        <v>2</v>
      </c>
      <c r="H28" s="459">
        <v>21</v>
      </c>
      <c r="I28" s="444">
        <f t="shared" ca="1" si="5"/>
        <v>2551218.119583108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10491.546609744622</v>
      </c>
      <c r="L28" s="444">
        <f t="shared" ca="1" si="3"/>
        <v>2528462.7329484536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25">
      <c r="A29" s="459">
        <v>22</v>
      </c>
      <c r="B29" s="447">
        <f t="shared" ca="1" si="4"/>
        <v>621746.1368248323</v>
      </c>
      <c r="C29" s="447">
        <f t="shared" si="0"/>
        <v>100747.55675784221</v>
      </c>
      <c r="D29" s="447">
        <f ca="1">SUMIF(G:G,22,K:K)</f>
        <v>29039.008553969739</v>
      </c>
      <c r="E29" s="447">
        <f t="shared" ca="1" si="1"/>
        <v>550037.5886209599</v>
      </c>
      <c r="F29" s="431"/>
      <c r="G29" s="459">
        <v>2</v>
      </c>
      <c r="H29" s="459">
        <v>22</v>
      </c>
      <c r="I29" s="444">
        <f t="shared" ca="1" si="5"/>
        <v>2528462.7329484536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10396.732498766894</v>
      </c>
      <c r="L29" s="444">
        <f t="shared" ca="1" si="3"/>
        <v>2505612.5322028217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25">
      <c r="A30" s="459">
        <v>23</v>
      </c>
      <c r="B30" s="447">
        <f t="shared" ca="1" si="4"/>
        <v>550037.5886209599</v>
      </c>
      <c r="C30" s="447">
        <f t="shared" si="0"/>
        <v>100747.55675784221</v>
      </c>
      <c r="D30" s="447">
        <f ca="1">SUMIF(G:G,23,K:K)</f>
        <v>25370.26313351588</v>
      </c>
      <c r="E30" s="447">
        <f t="shared" ca="1" si="1"/>
        <v>474660.2949966336</v>
      </c>
      <c r="F30" s="431"/>
      <c r="G30" s="459">
        <v>2</v>
      </c>
      <c r="H30" s="459">
        <v>23</v>
      </c>
      <c r="I30" s="444">
        <f t="shared" ca="1" si="5"/>
        <v>2505612.5322028217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10301.523328993429</v>
      </c>
      <c r="L30" s="444">
        <f t="shared" ca="1" si="3"/>
        <v>2482667.1222874164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25">
      <c r="A31" s="459">
        <v>24</v>
      </c>
      <c r="B31" s="447">
        <f t="shared" ca="1" si="4"/>
        <v>474660.2949966336</v>
      </c>
      <c r="C31" s="447">
        <f t="shared" si="0"/>
        <v>100747.55675784221</v>
      </c>
      <c r="D31" s="447">
        <f ca="1">SUMIF(G:G,24,K:K)</f>
        <v>21513.817734506683</v>
      </c>
      <c r="E31" s="447">
        <f t="shared" ca="1" si="1"/>
        <v>395426.55597329809</v>
      </c>
      <c r="F31" s="431"/>
      <c r="G31" s="459">
        <v>2</v>
      </c>
      <c r="H31" s="459">
        <v>24</v>
      </c>
      <c r="I31" s="444">
        <f t="shared" ca="1" si="5"/>
        <v>2482667.1222874164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10205.917454345907</v>
      </c>
      <c r="L31" s="444">
        <f t="shared" ca="1" si="3"/>
        <v>2459626.1064973637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25">
      <c r="A32" s="459">
        <v>25</v>
      </c>
      <c r="B32" s="447">
        <f t="shared" ca="1" si="4"/>
        <v>395426.55597329809</v>
      </c>
      <c r="C32" s="447">
        <f t="shared" si="0"/>
        <v>100747.55675784221</v>
      </c>
      <c r="D32" s="447">
        <f ca="1">SUMIF(G:G,25,K:K)</f>
        <v>17460.069269806896</v>
      </c>
      <c r="E32" s="447">
        <f t="shared" ca="1" si="1"/>
        <v>312139.0684852628</v>
      </c>
      <c r="F32" s="431"/>
      <c r="G32" s="459">
        <v>3</v>
      </c>
      <c r="H32" s="459">
        <v>25</v>
      </c>
      <c r="I32" s="444">
        <f t="shared" ca="1" si="5"/>
        <v>2459626.1064973637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10109.913221887353</v>
      </c>
      <c r="L32" s="444">
        <f t="shared" ca="1" si="3"/>
        <v>2436489.0864748522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25">
      <c r="A33" s="459">
        <v>26</v>
      </c>
      <c r="B33" s="447">
        <f t="shared" ca="1" si="4"/>
        <v>312139.0684852628</v>
      </c>
      <c r="C33" s="447">
        <f t="shared" si="0"/>
        <v>100747.55675784221</v>
      </c>
      <c r="D33" s="447">
        <f ca="1">SUMIF(G:G,26,K:K)</f>
        <v>13198.923340117903</v>
      </c>
      <c r="E33" s="447">
        <f t="shared" ca="1" si="1"/>
        <v>224590.43506753852</v>
      </c>
      <c r="F33" s="431"/>
      <c r="G33" s="459">
        <v>3</v>
      </c>
      <c r="H33" s="459">
        <v>26</v>
      </c>
      <c r="I33" s="444">
        <f t="shared" ca="1" si="5"/>
        <v>2436489.0864748522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10013.508971793555</v>
      </c>
      <c r="L33" s="444">
        <f t="shared" ca="1" si="3"/>
        <v>2413255.662202247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25">
      <c r="A34" s="459">
        <v>27</v>
      </c>
      <c r="B34" s="447">
        <f t="shared" ca="1" si="4"/>
        <v>224590.43506753852</v>
      </c>
      <c r="C34" s="447">
        <f t="shared" si="0"/>
        <v>100747.55675784221</v>
      </c>
      <c r="D34" s="447">
        <f ca="1">SUMIF(G:G,27,K:K)</f>
        <v>8719.7690975150017</v>
      </c>
      <c r="E34" s="447">
        <f t="shared" ca="1" si="1"/>
        <v>132562.64740721131</v>
      </c>
      <c r="F34" s="431"/>
      <c r="G34" s="459">
        <v>3</v>
      </c>
      <c r="H34" s="459">
        <v>27</v>
      </c>
      <c r="I34" s="444">
        <f t="shared" ca="1" si="5"/>
        <v>2413255.662202247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9916.703037324367</v>
      </c>
      <c r="L34" s="444">
        <f t="shared" ca="1" si="3"/>
        <v>2389925.4319951725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25">
      <c r="A35" s="459">
        <v>28</v>
      </c>
      <c r="B35" s="447">
        <f t="shared" ca="1" si="4"/>
        <v>132562.64740721131</v>
      </c>
      <c r="C35" s="447">
        <f t="shared" si="0"/>
        <v>100747.55675784221</v>
      </c>
      <c r="D35" s="447">
        <f ca="1">SUMIF(G:G,28,K:K)</f>
        <v>4011.4528229555167</v>
      </c>
      <c r="E35" s="447">
        <f t="shared" ca="1" si="1"/>
        <v>35826.543472324614</v>
      </c>
      <c r="F35" s="431"/>
      <c r="G35" s="459">
        <v>3</v>
      </c>
      <c r="H35" s="459">
        <v>28</v>
      </c>
      <c r="I35" s="444">
        <f t="shared" ca="1" si="5"/>
        <v>2389925.4319951725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9819.4937447948905</v>
      </c>
      <c r="L35" s="444">
        <f t="shared" ca="1" si="3"/>
        <v>2366497.9924955685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25">
      <c r="A36" s="459">
        <v>29</v>
      </c>
      <c r="B36" s="447">
        <f t="shared" ca="1" si="4"/>
        <v>35826.543472324614</v>
      </c>
      <c r="C36" s="447">
        <f t="shared" si="0"/>
        <v>100747.55675784221</v>
      </c>
      <c r="D36" s="447">
        <f ca="1">SUMIF(G:G,29,K:K)</f>
        <v>-937.74984803788379</v>
      </c>
      <c r="E36" s="447">
        <f t="shared" ca="1" si="1"/>
        <v>-65858.763133555476</v>
      </c>
      <c r="F36" s="431"/>
      <c r="G36" s="459">
        <v>3</v>
      </c>
      <c r="H36" s="459">
        <v>29</v>
      </c>
      <c r="I36" s="444">
        <f t="shared" ca="1" si="5"/>
        <v>2366497.9924955685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9721.8794135465396</v>
      </c>
      <c r="L36" s="444">
        <f t="shared" ca="1" si="3"/>
        <v>2342972.9386647162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25">
      <c r="A37" s="459">
        <v>30</v>
      </c>
      <c r="B37" s="447">
        <f t="shared" ca="1" si="4"/>
        <v>-65858.763133555476</v>
      </c>
      <c r="C37" s="447">
        <f t="shared" si="0"/>
        <v>100747.55675784221</v>
      </c>
      <c r="D37" s="447">
        <f ca="1">SUMIF(G:G,30,K:K)</f>
        <v>-6140.1631206806496</v>
      </c>
      <c r="E37" s="447">
        <f t="shared" ca="1" si="1"/>
        <v>-172746.48301207833</v>
      </c>
      <c r="F37" s="431"/>
      <c r="G37" s="459">
        <v>3</v>
      </c>
      <c r="H37" s="459">
        <v>30</v>
      </c>
      <c r="I37" s="444">
        <f t="shared" ca="1" si="5"/>
        <v>2342972.9386647162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9623.8583559179897</v>
      </c>
      <c r="L37" s="444">
        <f t="shared" ca="1" si="3"/>
        <v>2319349.8637762354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25">
      <c r="A38" s="459">
        <v>31</v>
      </c>
      <c r="B38" s="447">
        <f t="shared" ca="1" si="4"/>
        <v>-172746.48301207833</v>
      </c>
      <c r="C38" s="447">
        <f t="shared" si="0"/>
        <v>100747.55675784221</v>
      </c>
      <c r="D38" s="447">
        <f ca="1">SUMIF(G:G,31,K:K)</f>
        <v>-11608.741729916937</v>
      </c>
      <c r="E38" s="447">
        <f t="shared" ca="1" si="1"/>
        <v>-285102.78149983747</v>
      </c>
      <c r="F38" s="431"/>
      <c r="G38" s="459">
        <v>3</v>
      </c>
      <c r="H38" s="459">
        <v>31</v>
      </c>
      <c r="I38" s="444">
        <f t="shared" ca="1" si="5"/>
        <v>2319349.8637762354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9525.4288772159853</v>
      </c>
      <c r="L38" s="444">
        <f t="shared" ca="1" si="3"/>
        <v>2295628.3594090524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25">
      <c r="A39" s="459">
        <v>32</v>
      </c>
      <c r="B39" s="447">
        <f t="shared" ca="1" si="4"/>
        <v>-285102.78149983747</v>
      </c>
      <c r="C39" s="447">
        <f t="shared" si="0"/>
        <v>100747.55675784221</v>
      </c>
      <c r="D39" s="447">
        <f ca="1">SUMIF(G:G,32,K:K)</f>
        <v>-17357.103199517205</v>
      </c>
      <c r="E39" s="447">
        <f t="shared" ca="1" si="1"/>
        <v>-403207.44145719684</v>
      </c>
      <c r="F39" s="431"/>
      <c r="G39" s="459">
        <v>3</v>
      </c>
      <c r="H39" s="459">
        <v>32</v>
      </c>
      <c r="I39" s="444">
        <f t="shared" ca="1" si="5"/>
        <v>2295628.3594090524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9426.5892756860558</v>
      </c>
      <c r="L39" s="444">
        <f t="shared" ca="1" si="3"/>
        <v>2271808.0154403397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25">
      <c r="A40" s="459">
        <v>33</v>
      </c>
      <c r="B40" s="447">
        <f t="shared" ca="1" si="4"/>
        <v>-403207.44145719684</v>
      </c>
      <c r="C40" s="447">
        <f t="shared" si="0"/>
        <v>100747.55675784221</v>
      </c>
      <c r="D40" s="447">
        <f ca="1">SUMIF(G:G,33,K:K)</f>
        <v>-23399.561751612451</v>
      </c>
      <c r="E40" s="447">
        <f t="shared" ca="1" si="1"/>
        <v>-527354.55996665149</v>
      </c>
      <c r="F40" s="431"/>
      <c r="G40" s="459">
        <v>3</v>
      </c>
      <c r="H40" s="459">
        <v>33</v>
      </c>
      <c r="I40" s="444">
        <f t="shared" ca="1" si="5"/>
        <v>2271808.0154403397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9327.3378424830862</v>
      </c>
      <c r="L40" s="444">
        <f t="shared" ca="1" si="3"/>
        <v>2247888.420038424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25">
      <c r="A41" s="459">
        <v>34</v>
      </c>
      <c r="B41" s="447">
        <f t="shared" ca="1" si="4"/>
        <v>-527354.55996665149</v>
      </c>
      <c r="C41" s="447">
        <f t="shared" si="0"/>
        <v>100747.55675784221</v>
      </c>
      <c r="D41" s="447">
        <f ca="1">SUMIF(G:G,34,K:K)</f>
        <v>-29751.163951104601</v>
      </c>
      <c r="E41" s="447">
        <f t="shared" ca="1" si="1"/>
        <v>-657853.2806755983</v>
      </c>
      <c r="F41" s="431"/>
      <c r="G41" s="459">
        <v>3</v>
      </c>
      <c r="H41" s="459">
        <v>34</v>
      </c>
      <c r="I41" s="444">
        <f t="shared" ca="1" si="5"/>
        <v>2247888.420038424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9227.6728616417713</v>
      </c>
      <c r="L41" s="444">
        <f t="shared" ca="1" si="3"/>
        <v>2223869.1596556669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25">
      <c r="A42" s="459">
        <v>35</v>
      </c>
      <c r="B42" s="447">
        <f t="shared" ca="1" si="4"/>
        <v>-657853.2806755983</v>
      </c>
      <c r="C42" s="447">
        <f t="shared" si="0"/>
        <v>100747.55675784221</v>
      </c>
      <c r="D42" s="447">
        <f ca="1">SUMIF(G:G,35,K:K)</f>
        <v>-36427.726173712552</v>
      </c>
      <c r="E42" s="447">
        <f t="shared" ca="1" si="1"/>
        <v>-795028.56360715302</v>
      </c>
      <c r="F42" s="431"/>
      <c r="G42" s="459">
        <v>3</v>
      </c>
      <c r="H42" s="459">
        <v>35</v>
      </c>
      <c r="I42" s="444">
        <f t="shared" ca="1" si="5"/>
        <v>2223869.1596556669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9127.5926100469496</v>
      </c>
      <c r="L42" s="444">
        <f t="shared" ca="1" si="3"/>
        <v>2199749.8190213148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25">
      <c r="A43" s="459">
        <v>36</v>
      </c>
      <c r="B43" s="447">
        <f t="shared" ca="1" si="4"/>
        <v>-795028.56360715302</v>
      </c>
      <c r="C43" s="447">
        <f t="shared" si="0"/>
        <v>100747.55675784221</v>
      </c>
      <c r="D43" s="447">
        <f ca="1">SUMIF(G:G,36,K:K)</f>
        <v>-43445.873990954606</v>
      </c>
      <c r="E43" s="447">
        <f t="shared" ca="1" si="1"/>
        <v>-939221.99435594981</v>
      </c>
      <c r="F43" s="431"/>
      <c r="G43" s="459">
        <v>3</v>
      </c>
      <c r="H43" s="459">
        <v>36</v>
      </c>
      <c r="I43" s="444">
        <f t="shared" ca="1" si="5"/>
        <v>2199749.8190213148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9027.0953574038176</v>
      </c>
      <c r="L43" s="444">
        <f t="shared" ca="1" si="3"/>
        <v>2175529.9811343197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25">
      <c r="A44" s="459">
        <v>37</v>
      </c>
      <c r="B44" s="447">
        <f t="shared" ca="1" si="4"/>
        <v>-939221.99435594981</v>
      </c>
      <c r="C44" s="447">
        <f t="shared" si="0"/>
        <v>100747.55675784221</v>
      </c>
      <c r="D44" s="447">
        <f ca="1">SUMIF(G:G,37,K:K)</f>
        <v>-50823.083570141316</v>
      </c>
      <c r="E44" s="447">
        <f t="shared" ca="1" si="1"/>
        <v>-1090792.6346839333</v>
      </c>
      <c r="F44" s="431"/>
      <c r="G44" s="459">
        <v>4</v>
      </c>
      <c r="H44" s="459">
        <v>37</v>
      </c>
      <c r="I44" s="444">
        <f t="shared" ca="1" si="5"/>
        <v>2175529.9811343197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8926.1793662080036</v>
      </c>
      <c r="L44" s="444">
        <f t="shared" ca="1" si="3"/>
        <v>2151209.227256129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25">
      <c r="A45" s="459">
        <v>38</v>
      </c>
      <c r="B45" s="447">
        <f t="shared" ca="1" si="4"/>
        <v>-1090792.6346839333</v>
      </c>
      <c r="C45" s="447">
        <f t="shared" si="0"/>
        <v>100747.55675784221</v>
      </c>
      <c r="D45" s="447">
        <f ca="1">SUMIF(G:G,38,K:K)</f>
        <v>-58577.725192470527</v>
      </c>
      <c r="E45" s="447">
        <f t="shared" ca="1" si="1"/>
        <v>-1250117.916634246</v>
      </c>
      <c r="F45" s="431"/>
      <c r="G45" s="459">
        <v>4</v>
      </c>
      <c r="H45" s="459">
        <v>38</v>
      </c>
      <c r="I45" s="444">
        <f t="shared" ca="1" si="5"/>
        <v>2151209.227256129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8824.8428917155434</v>
      </c>
      <c r="L45" s="444">
        <f t="shared" ca="1" si="3"/>
        <v>2126787.1369034457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25">
      <c r="A46" s="459">
        <v>39</v>
      </c>
      <c r="B46" s="447">
        <f t="shared" ca="1" si="4"/>
        <v>-1250117.916634246</v>
      </c>
      <c r="C46" s="447">
        <f t="shared" si="0"/>
        <v>100747.55675784221</v>
      </c>
      <c r="D46" s="447">
        <f ca="1">SUMIF(G:G,39,K:K)</f>
        <v>-66729.108997590782</v>
      </c>
      <c r="E46" s="447">
        <f t="shared" ca="1" si="1"/>
        <v>-1417594.582389679</v>
      </c>
      <c r="F46" s="431"/>
      <c r="G46" s="459">
        <v>4</v>
      </c>
      <c r="H46" s="459">
        <v>39</v>
      </c>
      <c r="I46" s="444">
        <f t="shared" ca="1" si="5"/>
        <v>2126787.1369034457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8723.0841819126945</v>
      </c>
      <c r="L46" s="444">
        <f t="shared" ca="1" si="3"/>
        <v>2102263.2878409592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25">
      <c r="A47" s="459">
        <v>40</v>
      </c>
      <c r="B47" s="447">
        <f t="shared" ca="1" si="4"/>
        <v>-1417594.582389679</v>
      </c>
      <c r="C47" s="447">
        <f t="shared" si="0"/>
        <v>100747.55675784221</v>
      </c>
      <c r="D47" s="447">
        <f ca="1">SUMIF(G:G,40,K:K)</f>
        <v>-75297.533068543387</v>
      </c>
      <c r="E47" s="447">
        <f t="shared" ca="1" si="1"/>
        <v>-1593639.6722160645</v>
      </c>
      <c r="F47" s="431"/>
      <c r="G47" s="459">
        <v>4</v>
      </c>
      <c r="H47" s="459">
        <v>40</v>
      </c>
      <c r="I47" s="444">
        <f t="shared" ca="1" si="5"/>
        <v>2102263.2878409592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8620.9014774856678</v>
      </c>
      <c r="L47" s="444">
        <f t="shared" ca="1" si="3"/>
        <v>2077637.2560740458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25">
      <c r="A48" s="459">
        <v>41</v>
      </c>
      <c r="B48" s="447">
        <f t="shared" ca="1" si="4"/>
        <v>-1593639.6722160645</v>
      </c>
      <c r="C48" s="447">
        <f t="shared" si="0"/>
        <v>100747.55675784221</v>
      </c>
      <c r="D48" s="447">
        <f ca="1">SUMIF(G:G,41,K:K)</f>
        <v>-84304.333976821494</v>
      </c>
      <c r="E48" s="447">
        <f t="shared" ca="1" si="1"/>
        <v>-1778691.5629507282</v>
      </c>
      <c r="F48" s="431"/>
      <c r="G48" s="459">
        <v>4</v>
      </c>
      <c r="H48" s="459">
        <v>41</v>
      </c>
      <c r="I48" s="444">
        <f t="shared" ca="1" si="5"/>
        <v>2077637.2560740458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8518.2930117901942</v>
      </c>
      <c r="L48" s="444">
        <f t="shared" ca="1" si="3"/>
        <v>2052908.6158414369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25">
      <c r="A49" s="459">
        <v>42</v>
      </c>
      <c r="B49" s="447">
        <f t="shared" ca="1" si="4"/>
        <v>-1778691.5629507282</v>
      </c>
      <c r="C49" s="447">
        <f t="shared" si="0"/>
        <v>100747.55675784221</v>
      </c>
      <c r="D49" s="447">
        <f ca="1">SUMIF(G:G,42,K:K)</f>
        <v>-93771.939913410024</v>
      </c>
      <c r="E49" s="447">
        <f t="shared" ca="1" si="1"/>
        <v>-1973211.0596219804</v>
      </c>
      <c r="F49" s="431"/>
      <c r="G49" s="459">
        <v>4</v>
      </c>
      <c r="H49" s="459">
        <v>42</v>
      </c>
      <c r="I49" s="444">
        <f t="shared" ca="1" si="5"/>
        <v>2052908.6158414369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8415.2570108209911</v>
      </c>
      <c r="L49" s="444">
        <f t="shared" ca="1" si="3"/>
        <v>2028076.9396078589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25">
      <c r="A50" s="459">
        <v>43</v>
      </c>
      <c r="B50" s="447">
        <f t="shared" ca="1" si="4"/>
        <v>-1973211.0596219804</v>
      </c>
      <c r="C50" s="447">
        <f t="shared" si="0"/>
        <v>100747.55675784221</v>
      </c>
      <c r="D50" s="447">
        <f ca="1">SUMIF(G:G,43,K:K)</f>
        <v>-103723.9265381108</v>
      </c>
      <c r="E50" s="447">
        <f t="shared" ca="1" si="1"/>
        <v>-2177682.5429179333</v>
      </c>
      <c r="F50" s="431"/>
      <c r="G50" s="459">
        <v>4</v>
      </c>
      <c r="H50" s="459">
        <v>43</v>
      </c>
      <c r="I50" s="444">
        <f t="shared" ca="1" si="5"/>
        <v>2028076.9396078589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8315.0250265144168</v>
      </c>
      <c r="L50" s="444">
        <f t="shared" ca="1" si="3"/>
        <v>2003921.0313899743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25">
      <c r="A51" s="459">
        <v>44</v>
      </c>
      <c r="B51" s="447">
        <f t="shared" ca="1" si="4"/>
        <v>-2177682.5429179333</v>
      </c>
      <c r="C51" s="447">
        <f t="shared" si="0"/>
        <v>100747.55675784221</v>
      </c>
      <c r="D51" s="447">
        <f ca="1">SUMIF(G:G,44,K:K)</f>
        <v>-114185.07568622497</v>
      </c>
      <c r="E51" s="447">
        <f t="shared" ca="1" si="1"/>
        <v>-2392615.1753620002</v>
      </c>
      <c r="F51" s="431"/>
      <c r="G51" s="459">
        <v>4</v>
      </c>
      <c r="H51" s="459">
        <v>44</v>
      </c>
      <c r="I51" s="444">
        <f t="shared" ca="1" si="5"/>
        <v>2003921.0313899743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8214.3754089398972</v>
      </c>
      <c r="L51" s="444">
        <f t="shared" ca="1" si="3"/>
        <v>1979664.473554515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25">
      <c r="A52" s="459">
        <v>45</v>
      </c>
      <c r="B52" s="447">
        <f t="shared" ca="1" si="4"/>
        <v>-2392615.1753620002</v>
      </c>
      <c r="C52" s="447">
        <f t="shared" si="0"/>
        <v>100747.55675784221</v>
      </c>
      <c r="D52" s="447">
        <f ca="1">SUMIF(G:G,45,K:K)</f>
        <v>-125181.43707878054</v>
      </c>
      <c r="E52" s="447">
        <f t="shared" ca="1" si="1"/>
        <v>-2618544.1691986229</v>
      </c>
      <c r="F52" s="431"/>
      <c r="G52" s="459">
        <v>4</v>
      </c>
      <c r="H52" s="459">
        <v>45</v>
      </c>
      <c r="I52" s="444">
        <f t="shared" ca="1" si="5"/>
        <v>1979664.473554515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8113.3064179588155</v>
      </c>
      <c r="L52" s="444">
        <f t="shared" ca="1" si="3"/>
        <v>1955306.8467280748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25">
      <c r="A53" s="459">
        <v>46</v>
      </c>
      <c r="B53" s="447">
        <f t="shared" ca="1" si="4"/>
        <v>-2618544.1691986229</v>
      </c>
      <c r="C53" s="447">
        <f t="shared" si="0"/>
        <v>100747.55675784221</v>
      </c>
      <c r="D53" s="447">
        <f ca="1">SUMIF(G:G,46,K:K)</f>
        <v>-136740.39318997267</v>
      </c>
      <c r="E53" s="447">
        <f t="shared" ca="1" si="1"/>
        <v>-2856032.1191464378</v>
      </c>
      <c r="F53" s="431"/>
      <c r="G53" s="459">
        <v>4</v>
      </c>
      <c r="H53" s="459">
        <v>46</v>
      </c>
      <c r="I53" s="444">
        <f t="shared" ca="1" si="5"/>
        <v>1955306.8467280748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8011.8163061819823</v>
      </c>
      <c r="L53" s="444">
        <f t="shared" ca="1" si="3"/>
        <v>1930847.7297898578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25">
      <c r="A54" s="459">
        <v>47</v>
      </c>
      <c r="B54" s="447">
        <f t="shared" ca="1" si="4"/>
        <v>-2856032.1191464378</v>
      </c>
      <c r="C54" s="447">
        <f t="shared" si="0"/>
        <v>100747.55675784221</v>
      </c>
      <c r="D54" s="447">
        <f ca="1">SUMIF(G:G,47,K:K)</f>
        <v>-148890.72743334514</v>
      </c>
      <c r="E54" s="447">
        <f t="shared" ca="1" si="1"/>
        <v>-3105670.4033376253</v>
      </c>
      <c r="F54" s="431"/>
      <c r="G54" s="459">
        <v>4</v>
      </c>
      <c r="H54" s="459">
        <v>47</v>
      </c>
      <c r="I54" s="444">
        <f t="shared" ca="1" si="5"/>
        <v>1930847.7297898578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7909.9033189394113</v>
      </c>
      <c r="L54" s="444">
        <f t="shared" ca="1" si="3"/>
        <v>1906286.6998643982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25">
      <c r="A55" s="459">
        <v>48</v>
      </c>
      <c r="B55" s="447">
        <f t="shared" ca="1" si="4"/>
        <v>-3105670.4033376253</v>
      </c>
      <c r="C55" s="447">
        <f t="shared" si="0"/>
        <v>100747.55675784221</v>
      </c>
      <c r="D55" s="447">
        <f ca="1">SUMIF(G:G,48,K:K)</f>
        <v>-161662.69583650582</v>
      </c>
      <c r="E55" s="447">
        <f t="shared" ca="1" si="1"/>
        <v>-3368080.6559319734</v>
      </c>
      <c r="F55" s="431"/>
      <c r="G55" s="459">
        <v>4</v>
      </c>
      <c r="H55" s="459">
        <v>48</v>
      </c>
      <c r="I55" s="444">
        <f t="shared" ca="1" si="5"/>
        <v>1906286.6998643982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7807.5656942499963</v>
      </c>
      <c r="L55" s="444">
        <f t="shared" ca="1" si="3"/>
        <v>1881623.3323142491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25">
      <c r="A56" s="459">
        <v>49</v>
      </c>
      <c r="B56" s="447">
        <f t="shared" ca="1" si="4"/>
        <v>-3368080.6559319734</v>
      </c>
      <c r="C56" s="447">
        <f t="shared" si="0"/>
        <v>100747.55675784221</v>
      </c>
      <c r="D56" s="447">
        <f ca="1">SUMIF(G:G,49,K:K)</f>
        <v>-175088.10238285782</v>
      </c>
      <c r="E56" s="447">
        <f t="shared" ca="1" si="1"/>
        <v>-3643916.3150726734</v>
      </c>
      <c r="F56" s="431"/>
      <c r="G56" s="459">
        <f>G55+1</f>
        <v>5</v>
      </c>
      <c r="H56" s="459">
        <v>49</v>
      </c>
      <c r="I56" s="444">
        <f t="shared" ca="1" si="5"/>
        <v>1881623.3323142491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7704.801662791042</v>
      </c>
      <c r="L56" s="444">
        <f t="shared" ca="1" si="3"/>
        <v>1856857.2007326412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25">
      <c r="A57" s="459">
        <v>50</v>
      </c>
      <c r="B57" s="447">
        <f t="shared" ca="1" si="4"/>
        <v>-3643916.3150726734</v>
      </c>
      <c r="C57" s="447">
        <f t="shared" si="0"/>
        <v>100747.55675784221</v>
      </c>
      <c r="D57" s="447">
        <f ca="1">SUMIF(G:G,50,K:K)</f>
        <v>-189200.37820795501</v>
      </c>
      <c r="E57" s="447">
        <f t="shared" ca="1" si="1"/>
        <v>-3933864.2500384706</v>
      </c>
      <c r="F57" s="431"/>
      <c r="G57" s="459">
        <f t="shared" ref="G57:G67" si="8">G56</f>
        <v>5</v>
      </c>
      <c r="H57" s="459">
        <v>50</v>
      </c>
      <c r="I57" s="444">
        <f t="shared" ca="1" si="5"/>
        <v>1856857.2007326412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7601.609447867675</v>
      </c>
      <c r="L57" s="444">
        <f t="shared" ca="1" si="3"/>
        <v>1831987.8769361097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25">
      <c r="A58" s="459">
        <v>51</v>
      </c>
      <c r="B58" s="447">
        <f t="shared" ca="1" si="4"/>
        <v>-3933864.2500384706</v>
      </c>
      <c r="C58" s="447">
        <f t="shared" si="0"/>
        <v>100747.55675784221</v>
      </c>
      <c r="D58" s="447">
        <f ca="1">SUMIF(G:G,51,K:K)</f>
        <v>-204034.66484769474</v>
      </c>
      <c r="E58" s="447">
        <f t="shared" ca="1" si="1"/>
        <v>-4238646.4716440076</v>
      </c>
      <c r="F58" s="431"/>
      <c r="G58" s="459">
        <f t="shared" si="8"/>
        <v>5</v>
      </c>
      <c r="H58" s="459">
        <v>51</v>
      </c>
      <c r="I58" s="444">
        <f t="shared" ca="1" si="5"/>
        <v>1831987.8769361097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7497.9872653821276</v>
      </c>
      <c r="L58" s="444">
        <f t="shared" ca="1" si="3"/>
        <v>1807014.9309570929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25">
      <c r="A59" s="459">
        <v>52</v>
      </c>
      <c r="B59" s="447">
        <f t="shared" ca="1" si="4"/>
        <v>-4238646.4716440076</v>
      </c>
      <c r="C59" s="447">
        <f t="shared" si="0"/>
        <v>100747.55675784221</v>
      </c>
      <c r="D59" s="447">
        <f ca="1">SUMIF(G:G,52,K:K)</f>
        <v>-219627.90174564515</v>
      </c>
      <c r="E59" s="447">
        <f t="shared" ca="1" si="1"/>
        <v>-4559021.9301474951</v>
      </c>
      <c r="F59" s="431"/>
      <c r="G59" s="459">
        <f t="shared" si="8"/>
        <v>5</v>
      </c>
      <c r="H59" s="459">
        <v>52</v>
      </c>
      <c r="I59" s="444">
        <f t="shared" ca="1" si="5"/>
        <v>1807014.9309570929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7393.9333238028921</v>
      </c>
      <c r="L59" s="444">
        <f t="shared" ca="1" si="3"/>
        <v>1781937.9310364968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25">
      <c r="A60" s="459">
        <v>53</v>
      </c>
      <c r="B60" s="447">
        <f t="shared" ca="1" si="4"/>
        <v>-4559021.9301474951</v>
      </c>
      <c r="C60" s="447">
        <f t="shared" si="0"/>
        <v>100747.55675784221</v>
      </c>
      <c r="D60" s="447">
        <f ca="1">SUMIF(G:G,53,K:K)</f>
        <v>-236018.91823741421</v>
      </c>
      <c r="E60" s="447">
        <f t="shared" ca="1" si="1"/>
        <v>-4895788.4051427515</v>
      </c>
      <c r="F60" s="431"/>
      <c r="G60" s="459">
        <f t="shared" si="8"/>
        <v>5</v>
      </c>
      <c r="H60" s="459">
        <v>53</v>
      </c>
      <c r="I60" s="444">
        <f t="shared" ca="1" si="5"/>
        <v>1781937.9310364968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7289.4458241337406</v>
      </c>
      <c r="L60" s="444">
        <f t="shared" ca="1" si="3"/>
        <v>1756756.4436162314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25">
      <c r="A61" s="459">
        <v>54</v>
      </c>
      <c r="B61" s="447">
        <f t="shared" ca="1" si="4"/>
        <v>-4895788.4051427515</v>
      </c>
      <c r="C61" s="447">
        <f t="shared" si="0"/>
        <v>100747.55675784221</v>
      </c>
      <c r="D61" s="447">
        <f ca="1">SUMIF(G:G,54,K:K)</f>
        <v>-253248.53024111287</v>
      </c>
      <c r="E61" s="447">
        <f t="shared" ca="1" si="1"/>
        <v>-5249784.4921417069</v>
      </c>
      <c r="F61" s="431"/>
      <c r="G61" s="459">
        <f t="shared" si="8"/>
        <v>5</v>
      </c>
      <c r="H61" s="459">
        <v>54</v>
      </c>
      <c r="I61" s="444">
        <f t="shared" ca="1" si="5"/>
        <v>1756756.4436162314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7184.5229598826336</v>
      </c>
      <c r="L61" s="444">
        <f t="shared" ca="1" si="3"/>
        <v>1731470.033331715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25">
      <c r="A62" s="459">
        <v>55</v>
      </c>
      <c r="B62" s="447">
        <f t="shared" ca="1" si="4"/>
        <v>-5249784.4921417069</v>
      </c>
      <c r="C62" s="447">
        <f t="shared" si="0"/>
        <v>100747.55675784221</v>
      </c>
      <c r="D62" s="447">
        <f ca="1">SUMIF(G:G,55,K:K)</f>
        <v>-271359.64189468662</v>
      </c>
      <c r="E62" s="447">
        <f t="shared" ca="1" si="1"/>
        <v>-5621891.690794236</v>
      </c>
      <c r="F62" s="431"/>
      <c r="G62" s="459">
        <f t="shared" si="8"/>
        <v>5</v>
      </c>
      <c r="H62" s="459">
        <v>55</v>
      </c>
      <c r="I62" s="444">
        <f t="shared" ca="1" si="5"/>
        <v>1731470.033331715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7079.1629170304841</v>
      </c>
      <c r="L62" s="444">
        <f t="shared" ca="1" si="3"/>
        <v>1706078.2630043465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25">
      <c r="A63" s="459">
        <v>56</v>
      </c>
      <c r="B63" s="447">
        <f t="shared" ca="1" si="4"/>
        <v>-5621891.690794236</v>
      </c>
      <c r="C63" s="447">
        <f t="shared" si="0"/>
        <v>100747.55675784221</v>
      </c>
      <c r="D63" s="447">
        <f ca="1">SUMIF(G:G,56,K:K)</f>
        <v>-290397.35239320528</v>
      </c>
      <c r="E63" s="447">
        <f t="shared" ca="1" si="1"/>
        <v>-6013036.5999452835</v>
      </c>
      <c r="F63" s="431"/>
      <c r="G63" s="459">
        <f t="shared" si="8"/>
        <v>5</v>
      </c>
      <c r="H63" s="459">
        <v>56</v>
      </c>
      <c r="I63" s="444">
        <f t="shared" ca="1" si="5"/>
        <v>1706078.2630043465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6973.3638739997814</v>
      </c>
      <c r="L63" s="444">
        <f t="shared" ca="1" si="3"/>
        <v>1680580.6936339473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25">
      <c r="A64" s="459">
        <v>57</v>
      </c>
      <c r="B64" s="447">
        <f t="shared" ca="1" si="4"/>
        <v>-6013036.5999452835</v>
      </c>
      <c r="C64" s="447">
        <f t="shared" si="0"/>
        <v>100747.55675784221</v>
      </c>
      <c r="D64" s="447">
        <f ca="1">SUMIF(G:G,57,K:K)</f>
        <v>-310409.06829215109</v>
      </c>
      <c r="E64" s="447">
        <f t="shared" ca="1" si="1"/>
        <v>-6424193.2249952769</v>
      </c>
      <c r="F64" s="431"/>
      <c r="G64" s="459">
        <f t="shared" si="8"/>
        <v>5</v>
      </c>
      <c r="H64" s="459">
        <v>57</v>
      </c>
      <c r="I64" s="444">
        <f t="shared" ca="1" si="5"/>
        <v>1680580.6936339473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6867.1240016231177</v>
      </c>
      <c r="L64" s="444">
        <f t="shared" ca="1" si="3"/>
        <v>1654976.8843911714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25">
      <c r="A65" s="459">
        <v>58</v>
      </c>
      <c r="B65" s="447">
        <f t="shared" ca="1" si="4"/>
        <v>-6424193.2249952769</v>
      </c>
      <c r="C65" s="447">
        <f t="shared" si="0"/>
        <v>100747.55675784221</v>
      </c>
      <c r="D65" s="447">
        <f ca="1">SUMIF(G:G,58,K:K)</f>
        <v>-331444.62155635701</v>
      </c>
      <c r="E65" s="447">
        <f t="shared" ca="1" si="1"/>
        <v>-6856385.4033094756</v>
      </c>
      <c r="F65" s="431"/>
      <c r="G65" s="459">
        <f t="shared" si="8"/>
        <v>5</v>
      </c>
      <c r="H65" s="459">
        <v>58</v>
      </c>
      <c r="I65" s="444">
        <f t="shared" ca="1" si="5"/>
        <v>1654976.8843911714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6760.4414631115515</v>
      </c>
      <c r="L65" s="444">
        <f t="shared" ca="1" si="3"/>
        <v>1629266.392609884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25">
      <c r="A66" s="459">
        <v>59</v>
      </c>
      <c r="B66" s="447">
        <f t="shared" ca="1" si="4"/>
        <v>-6856385.4033094756</v>
      </c>
      <c r="C66" s="447">
        <f t="shared" si="0"/>
        <v>100747.55675784221</v>
      </c>
      <c r="D66" s="447">
        <f ca="1">SUMIF(G:G,59,K:K)</f>
        <v>-353556.39364855201</v>
      </c>
      <c r="E66" s="447">
        <f t="shared" ca="1" si="1"/>
        <v>-7310689.3537158696</v>
      </c>
      <c r="F66" s="431"/>
      <c r="G66" s="459">
        <f t="shared" si="8"/>
        <v>5</v>
      </c>
      <c r="H66" s="459">
        <v>59</v>
      </c>
      <c r="I66" s="444">
        <f t="shared" ca="1" si="5"/>
        <v>1629266.392609884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6653.3144140228542</v>
      </c>
      <c r="L66" s="444">
        <f t="shared" ca="1" si="3"/>
        <v>1603448.773779508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25">
      <c r="A67" s="459">
        <v>60</v>
      </c>
      <c r="B67" s="447">
        <f t="shared" ca="1" si="4"/>
        <v>-7310689.3537158696</v>
      </c>
      <c r="C67" s="447">
        <f t="shared" si="0"/>
        <v>100747.55675784221</v>
      </c>
      <c r="D67" s="447">
        <f t="shared" ref="D67:D136" ca="1" si="9">SUMIF(G:G,60,K:K)</f>
        <v>-376799.44596651214</v>
      </c>
      <c r="E67" s="447">
        <f t="shared" ca="1" si="1"/>
        <v>-7788236.3564402238</v>
      </c>
      <c r="F67" s="431"/>
      <c r="G67" s="459">
        <f t="shared" si="8"/>
        <v>5</v>
      </c>
      <c r="H67" s="459">
        <v>60</v>
      </c>
      <c r="I67" s="444">
        <f t="shared" ca="1" si="5"/>
        <v>1603448.773779508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6545.7410022296208</v>
      </c>
      <c r="L67" s="444">
        <f t="shared" ca="1" si="3"/>
        <v>1577523.5815373384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25">
      <c r="A68" s="459">
        <v>61</v>
      </c>
      <c r="B68" s="447">
        <f t="shared" ca="1" si="4"/>
        <v>-7788236.3564402238</v>
      </c>
      <c r="C68" s="447">
        <f t="shared" si="0"/>
        <v>100747.55675784221</v>
      </c>
      <c r="D68" s="447">
        <f t="shared" ca="1" si="9"/>
        <v>-376799.44596651214</v>
      </c>
      <c r="E68" s="447">
        <f t="shared" ca="1" si="1"/>
        <v>-8265783.3591645779</v>
      </c>
      <c r="F68" s="431"/>
      <c r="G68" s="459">
        <f>G67+1</f>
        <v>6</v>
      </c>
      <c r="H68" s="459">
        <v>61</v>
      </c>
      <c r="I68" s="444">
        <f t="shared" ca="1" si="5"/>
        <v>1577523.5815373384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6437.7193678872472</v>
      </c>
      <c r="L68" s="444">
        <f t="shared" ca="1" si="3"/>
        <v>1551490.3676608268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25">
      <c r="A69" s="459">
        <v>62</v>
      </c>
      <c r="B69" s="447">
        <f t="shared" ca="1" si="4"/>
        <v>-8265783.3591645779</v>
      </c>
      <c r="C69" s="447">
        <f t="shared" si="0"/>
        <v>100747.55675784221</v>
      </c>
      <c r="D69" s="447">
        <f t="shared" ca="1" si="9"/>
        <v>-376799.44596651214</v>
      </c>
      <c r="E69" s="447">
        <f t="shared" ca="1" si="1"/>
        <v>-8743330.3618889321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1551490.3676608268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6329.2476434017826</v>
      </c>
      <c r="L69" s="444">
        <f t="shared" ca="1" si="3"/>
        <v>1525348.6820598296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25">
      <c r="A70" s="459">
        <v>63</v>
      </c>
      <c r="B70" s="447">
        <f t="shared" ca="1" si="4"/>
        <v>-8743330.3618889321</v>
      </c>
      <c r="C70" s="447">
        <f t="shared" si="0"/>
        <v>100747.55675784221</v>
      </c>
      <c r="D70" s="447">
        <f t="shared" ca="1" si="9"/>
        <v>-376799.44596651214</v>
      </c>
      <c r="E70" s="447">
        <f t="shared" ca="1" si="1"/>
        <v>-9220877.3646132872</v>
      </c>
      <c r="F70" s="431"/>
      <c r="G70" s="459">
        <f t="shared" si="10"/>
        <v>6</v>
      </c>
      <c r="H70" s="459">
        <v>63</v>
      </c>
      <c r="I70" s="444">
        <f t="shared" ca="1" si="5"/>
        <v>1525348.6820598296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6220.3239533976275</v>
      </c>
      <c r="L70" s="444">
        <f t="shared" ca="1" si="3"/>
        <v>1499098.0727688281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25">
      <c r="A71" s="459">
        <v>64</v>
      </c>
      <c r="B71" s="447">
        <f t="shared" ca="1" si="4"/>
        <v>-9220877.3646132872</v>
      </c>
      <c r="C71" s="447">
        <f t="shared" si="0"/>
        <v>100747.55675784221</v>
      </c>
      <c r="D71" s="447">
        <f t="shared" ca="1" si="9"/>
        <v>-376799.44596651214</v>
      </c>
      <c r="E71" s="447">
        <f t="shared" ca="1" si="1"/>
        <v>-9698424.3673376422</v>
      </c>
      <c r="F71" s="431"/>
      <c r="G71" s="459">
        <f t="shared" si="10"/>
        <v>6</v>
      </c>
      <c r="H71" s="459">
        <v>64</v>
      </c>
      <c r="I71" s="444">
        <f t="shared" ca="1" si="5"/>
        <v>1499098.0727688281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6110.9464146851215</v>
      </c>
      <c r="L71" s="444">
        <f t="shared" ca="1" si="3"/>
        <v>1472738.0859391142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25">
      <c r="A72" s="459">
        <v>65</v>
      </c>
      <c r="B72" s="447">
        <f t="shared" ca="1" si="4"/>
        <v>-9698424.3673376422</v>
      </c>
      <c r="C72" s="447">
        <f t="shared" si="0"/>
        <v>100747.55675784221</v>
      </c>
      <c r="D72" s="447">
        <f t="shared" ca="1" si="9"/>
        <v>-376799.44596651214</v>
      </c>
      <c r="E72" s="447">
        <f t="shared" ca="1" si="1"/>
        <v>-10175971.370061997</v>
      </c>
      <c r="F72" s="431"/>
      <c r="G72" s="459">
        <f t="shared" si="10"/>
        <v>6</v>
      </c>
      <c r="H72" s="459">
        <v>65</v>
      </c>
      <c r="I72" s="444">
        <f t="shared" ca="1" si="5"/>
        <v>1472738.0859391142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6001.1131362279802</v>
      </c>
      <c r="L72" s="444">
        <f t="shared" ca="1" si="3"/>
        <v>1446268.2658309431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25">
      <c r="A73" s="459">
        <v>66</v>
      </c>
      <c r="B73" s="447">
        <f t="shared" ca="1" si="4"/>
        <v>-10175971.370061997</v>
      </c>
      <c r="C73" s="447">
        <f t="shared" si="0"/>
        <v>100747.55675784221</v>
      </c>
      <c r="D73" s="447">
        <f t="shared" ca="1" si="9"/>
        <v>-376799.44596651214</v>
      </c>
      <c r="E73" s="447">
        <f t="shared" ca="1" si="1"/>
        <v>-10653518.372786352</v>
      </c>
      <c r="F73" s="431"/>
      <c r="G73" s="459">
        <f t="shared" si="10"/>
        <v>6</v>
      </c>
      <c r="H73" s="459">
        <v>66</v>
      </c>
      <c r="I73" s="444">
        <f t="shared" ca="1" si="5"/>
        <v>1446268.2658309431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5890.8222191106006</v>
      </c>
      <c r="L73" s="444">
        <f t="shared" ca="1" si="3"/>
        <v>1419688.1548056547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25">
      <c r="A74" s="459">
        <v>67</v>
      </c>
      <c r="B74" s="447">
        <f t="shared" ca="1" si="4"/>
        <v>-10653518.372786352</v>
      </c>
      <c r="C74" s="447">
        <f t="shared" si="0"/>
        <v>100747.55675784221</v>
      </c>
      <c r="D74" s="447">
        <f t="shared" ca="1" si="9"/>
        <v>-376799.44596651214</v>
      </c>
      <c r="E74" s="447">
        <f t="shared" ca="1" si="1"/>
        <v>-11131065.375510707</v>
      </c>
      <c r="F74" s="431"/>
      <c r="G74" s="459">
        <f t="shared" si="10"/>
        <v>6</v>
      </c>
      <c r="H74" s="459">
        <v>67</v>
      </c>
      <c r="I74" s="444">
        <f t="shared" ca="1" si="5"/>
        <v>1419688.1548056547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5780.0717565052319</v>
      </c>
      <c r="L74" s="444">
        <f t="shared" ca="1" si="3"/>
        <v>1392997.2933177608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25">
      <c r="A75" s="459">
        <v>68</v>
      </c>
      <c r="B75" s="447">
        <f t="shared" ca="1" si="4"/>
        <v>-11131065.375510707</v>
      </c>
      <c r="C75" s="447">
        <f t="shared" si="0"/>
        <v>100747.55675784221</v>
      </c>
      <c r="D75" s="447">
        <f t="shared" ca="1" si="9"/>
        <v>-376799.44596651214</v>
      </c>
      <c r="E75" s="447">
        <f t="shared" ca="1" si="1"/>
        <v>-11608612.378235063</v>
      </c>
      <c r="F75" s="431"/>
      <c r="G75" s="459">
        <f t="shared" si="10"/>
        <v>6</v>
      </c>
      <c r="H75" s="459">
        <v>68</v>
      </c>
      <c r="I75" s="444">
        <f t="shared" ca="1" si="5"/>
        <v>1392997.2933177608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5766.356516616419</v>
      </c>
      <c r="L75" s="444">
        <f t="shared" ca="1" si="3"/>
        <v>1389691.920504557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25">
      <c r="A76" s="459">
        <v>69</v>
      </c>
      <c r="B76" s="447">
        <f t="shared" ca="1" si="4"/>
        <v>-11608612.378235063</v>
      </c>
      <c r="C76" s="447">
        <f t="shared" si="0"/>
        <v>100747.55675784221</v>
      </c>
      <c r="D76" s="447">
        <f t="shared" ca="1" si="9"/>
        <v>-376799.44596651214</v>
      </c>
      <c r="E76" s="447">
        <f t="shared" ca="1" si="1"/>
        <v>-12086159.380959418</v>
      </c>
      <c r="F76" s="431"/>
      <c r="G76" s="459">
        <f t="shared" si="10"/>
        <v>6</v>
      </c>
      <c r="H76" s="459">
        <v>69</v>
      </c>
      <c r="I76" s="444">
        <f t="shared" ca="1" si="5"/>
        <v>1389691.920504557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5752.5841298947362</v>
      </c>
      <c r="L76" s="444">
        <f t="shared" ca="1" si="3"/>
        <v>1386372.7753046316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25">
      <c r="A77" s="459">
        <v>70</v>
      </c>
      <c r="B77" s="447">
        <f t="shared" ca="1" si="4"/>
        <v>-12086159.380959418</v>
      </c>
      <c r="C77" s="447">
        <f t="shared" si="0"/>
        <v>100747.55675784221</v>
      </c>
      <c r="D77" s="447">
        <f t="shared" ca="1" si="9"/>
        <v>-376799.44596651214</v>
      </c>
      <c r="E77" s="447">
        <f t="shared" ca="1" si="1"/>
        <v>-12563706.383683773</v>
      </c>
      <c r="F77" s="431"/>
      <c r="G77" s="459">
        <f t="shared" si="10"/>
        <v>6</v>
      </c>
      <c r="H77" s="459">
        <v>70</v>
      </c>
      <c r="I77" s="444">
        <f t="shared" ca="1" si="5"/>
        <v>1386372.7753046316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5738.7543582283806</v>
      </c>
      <c r="L77" s="444">
        <f t="shared" ca="1" si="3"/>
        <v>1383039.8003330396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25">
      <c r="A78" s="459">
        <v>71</v>
      </c>
      <c r="B78" s="447">
        <f t="shared" ca="1" si="4"/>
        <v>-12563706.383683773</v>
      </c>
      <c r="C78" s="447">
        <f t="shared" si="0"/>
        <v>100747.55675784221</v>
      </c>
      <c r="D78" s="447">
        <f t="shared" ca="1" si="9"/>
        <v>-376799.44596651214</v>
      </c>
      <c r="E78" s="447">
        <f t="shared" ca="1" si="1"/>
        <v>-13041253.386408128</v>
      </c>
      <c r="F78" s="431"/>
      <c r="G78" s="459">
        <f t="shared" si="10"/>
        <v>6</v>
      </c>
      <c r="H78" s="459">
        <v>71</v>
      </c>
      <c r="I78" s="444">
        <f t="shared" ca="1" si="5"/>
        <v>1383039.8003330396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5724.8669625134135</v>
      </c>
      <c r="L78" s="444">
        <f t="shared" ca="1" si="3"/>
        <v>1379692.9379657328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25">
      <c r="A79" s="459">
        <v>72</v>
      </c>
      <c r="B79" s="447">
        <f t="shared" ca="1" si="4"/>
        <v>-13041253.386408128</v>
      </c>
      <c r="C79" s="447">
        <f t="shared" si="0"/>
        <v>100747.55675784221</v>
      </c>
      <c r="D79" s="447">
        <f t="shared" ca="1" si="9"/>
        <v>-376799.44596651214</v>
      </c>
      <c r="E79" s="447">
        <f t="shared" ca="1" si="1"/>
        <v>-13518800.389132483</v>
      </c>
      <c r="F79" s="431"/>
      <c r="G79" s="459">
        <f t="shared" si="10"/>
        <v>6</v>
      </c>
      <c r="H79" s="459">
        <v>72</v>
      </c>
      <c r="I79" s="444">
        <f t="shared" ca="1" si="5"/>
        <v>1379692.9379657328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5710.9217026496353</v>
      </c>
      <c r="L79" s="444">
        <f t="shared" ca="1" si="3"/>
        <v>1376332.1303385622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25">
      <c r="A80" s="459">
        <v>73</v>
      </c>
      <c r="B80" s="447">
        <f t="shared" ca="1" si="4"/>
        <v>-13518800.389132483</v>
      </c>
      <c r="C80" s="447">
        <f t="shared" si="0"/>
        <v>100747.55675784221</v>
      </c>
      <c r="D80" s="447">
        <f t="shared" ca="1" si="9"/>
        <v>-376799.44596651214</v>
      </c>
      <c r="E80" s="447">
        <f t="shared" ca="1" si="1"/>
        <v>-13996347.391856838</v>
      </c>
      <c r="F80" s="431"/>
      <c r="G80" s="459">
        <f>G79+1</f>
        <v>7</v>
      </c>
      <c r="H80" s="459">
        <v>73</v>
      </c>
      <c r="I80" s="444">
        <f t="shared" ca="1" si="5"/>
        <v>1376332.1303385622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5696.9183375364246</v>
      </c>
      <c r="L80" s="444">
        <f t="shared" ca="1" si="3"/>
        <v>1372957.3193462784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25">
      <c r="A81" s="459">
        <v>74</v>
      </c>
      <c r="B81" s="447">
        <f t="shared" ca="1" si="4"/>
        <v>-13996347.391856838</v>
      </c>
      <c r="C81" s="447">
        <f t="shared" si="0"/>
        <v>100747.55675784221</v>
      </c>
      <c r="D81" s="447">
        <f t="shared" ca="1" si="9"/>
        <v>-376799.44596651214</v>
      </c>
      <c r="E81" s="447">
        <f t="shared" ca="1" si="1"/>
        <v>-14473894.394581193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1372957.3193462784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5682.8566250685753</v>
      </c>
      <c r="L81" s="444">
        <f t="shared" ca="1" si="3"/>
        <v>1369568.4466415267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25">
      <c r="A82" s="459">
        <v>75</v>
      </c>
      <c r="B82" s="447">
        <f t="shared" ca="1" si="4"/>
        <v>-14473894.394581193</v>
      </c>
      <c r="C82" s="447">
        <f t="shared" si="0"/>
        <v>100747.55675784221</v>
      </c>
      <c r="D82" s="447">
        <f t="shared" ca="1" si="9"/>
        <v>-376799.44596651214</v>
      </c>
      <c r="E82" s="447">
        <f t="shared" ca="1" si="1"/>
        <v>-14951441.397305548</v>
      </c>
      <c r="F82" s="431"/>
      <c r="G82" s="459">
        <f t="shared" si="11"/>
        <v>7</v>
      </c>
      <c r="H82" s="459">
        <v>75</v>
      </c>
      <c r="I82" s="444">
        <f t="shared" ca="1" si="5"/>
        <v>1369568.4466415267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5668.7363221321102</v>
      </c>
      <c r="L82" s="444">
        <f t="shared" ca="1" si="3"/>
        <v>1366165.4536338386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25">
      <c r="A83" s="459">
        <v>76</v>
      </c>
      <c r="B83" s="447">
        <f t="shared" ca="1" si="4"/>
        <v>-14951441.397305548</v>
      </c>
      <c r="C83" s="447">
        <f t="shared" si="0"/>
        <v>100747.55675784221</v>
      </c>
      <c r="D83" s="447">
        <f t="shared" ca="1" si="9"/>
        <v>-376799.44596651214</v>
      </c>
      <c r="E83" s="447">
        <f t="shared" ca="1" si="1"/>
        <v>-15428988.400029903</v>
      </c>
      <c r="F83" s="431"/>
      <c r="G83" s="459">
        <f t="shared" si="11"/>
        <v>7</v>
      </c>
      <c r="H83" s="459">
        <v>76</v>
      </c>
      <c r="I83" s="444">
        <f t="shared" ca="1" si="5"/>
        <v>1366165.4536338386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5654.5571846000767</v>
      </c>
      <c r="L83" s="444">
        <f t="shared" ca="1" si="3"/>
        <v>1362748.2814886183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25">
      <c r="A84" s="459">
        <v>77</v>
      </c>
      <c r="B84" s="447">
        <f t="shared" ca="1" si="4"/>
        <v>-15428988.400029903</v>
      </c>
      <c r="C84" s="447">
        <f t="shared" si="0"/>
        <v>100747.55675784221</v>
      </c>
      <c r="D84" s="447">
        <f t="shared" ca="1" si="9"/>
        <v>-376799.44596651214</v>
      </c>
      <c r="E84" s="447">
        <f t="shared" ca="1" si="1"/>
        <v>-15906535.402754258</v>
      </c>
      <c r="F84" s="431"/>
      <c r="G84" s="459">
        <f t="shared" si="11"/>
        <v>7</v>
      </c>
      <c r="H84" s="459">
        <v>77</v>
      </c>
      <c r="I84" s="444">
        <f t="shared" ca="1" si="5"/>
        <v>1362748.2814886183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5640.318967328325</v>
      </c>
      <c r="L84" s="444">
        <f t="shared" ca="1" si="3"/>
        <v>1359316.8711261265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25">
      <c r="A85" s="459">
        <v>78</v>
      </c>
      <c r="B85" s="447">
        <f t="shared" ca="1" si="4"/>
        <v>-15906535.402754258</v>
      </c>
      <c r="C85" s="447">
        <f t="shared" si="0"/>
        <v>100747.55675784221</v>
      </c>
      <c r="D85" s="447">
        <f t="shared" ca="1" si="9"/>
        <v>-376799.44596651214</v>
      </c>
      <c r="E85" s="447">
        <f t="shared" ca="1" si="1"/>
        <v>-16384082.405478613</v>
      </c>
      <c r="F85" s="431"/>
      <c r="G85" s="459">
        <f t="shared" si="11"/>
        <v>7</v>
      </c>
      <c r="H85" s="459">
        <v>78</v>
      </c>
      <c r="I85" s="444">
        <f t="shared" ca="1" si="5"/>
        <v>1359316.8711261265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5626.0214241512758</v>
      </c>
      <c r="L85" s="444">
        <f t="shared" ca="1" si="3"/>
        <v>1355871.1632204575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25">
      <c r="A86" s="459">
        <v>79</v>
      </c>
      <c r="B86" s="447">
        <f t="shared" ca="1" si="4"/>
        <v>-16384082.405478613</v>
      </c>
      <c r="C86" s="447">
        <f t="shared" si="0"/>
        <v>100747.55675784221</v>
      </c>
      <c r="D86" s="447">
        <f t="shared" ca="1" si="9"/>
        <v>-376799.44596651214</v>
      </c>
      <c r="E86" s="447">
        <f t="shared" ca="1" si="1"/>
        <v>-16861629.408202969</v>
      </c>
      <c r="F86" s="431"/>
      <c r="G86" s="459">
        <f t="shared" si="11"/>
        <v>7</v>
      </c>
      <c r="H86" s="459">
        <v>79</v>
      </c>
      <c r="I86" s="444">
        <f t="shared" ca="1" si="5"/>
        <v>1355871.1632204575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5611.6643078776551</v>
      </c>
      <c r="L86" s="444">
        <f t="shared" ca="1" si="3"/>
        <v>1352411.0981985149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25">
      <c r="A87" s="459">
        <v>80</v>
      </c>
      <c r="B87" s="447">
        <f t="shared" ca="1" si="4"/>
        <v>-16861629.408202969</v>
      </c>
      <c r="C87" s="447">
        <f t="shared" si="0"/>
        <v>100747.55675784221</v>
      </c>
      <c r="D87" s="447">
        <f t="shared" ca="1" si="9"/>
        <v>-376799.44596651214</v>
      </c>
      <c r="E87" s="447">
        <f t="shared" ca="1" si="1"/>
        <v>-17339176.410927322</v>
      </c>
      <c r="F87" s="431"/>
      <c r="G87" s="459">
        <f t="shared" si="11"/>
        <v>7</v>
      </c>
      <c r="H87" s="459">
        <v>80</v>
      </c>
      <c r="I87" s="444">
        <f t="shared" ca="1" si="5"/>
        <v>1352411.0981985149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5597.247370286228</v>
      </c>
      <c r="L87" s="444">
        <f t="shared" ca="1" si="3"/>
        <v>1348936.6162389808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25">
      <c r="A88" s="459">
        <v>81</v>
      </c>
      <c r="B88" s="447">
        <f t="shared" ca="1" si="4"/>
        <v>-17339176.410927322</v>
      </c>
      <c r="C88" s="447">
        <f t="shared" si="0"/>
        <v>100747.55675784221</v>
      </c>
      <c r="D88" s="447">
        <f t="shared" ca="1" si="9"/>
        <v>-376799.44596651214</v>
      </c>
      <c r="E88" s="447">
        <f t="shared" ca="1" si="1"/>
        <v>-17816723.413651675</v>
      </c>
      <c r="F88" s="431"/>
      <c r="G88" s="459">
        <f t="shared" si="11"/>
        <v>7</v>
      </c>
      <c r="H88" s="459">
        <v>81</v>
      </c>
      <c r="I88" s="444">
        <f t="shared" ca="1" si="5"/>
        <v>1348936.6162389808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5582.7703621215023</v>
      </c>
      <c r="L88" s="444">
        <f t="shared" ca="1" si="3"/>
        <v>1345447.657271282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25">
      <c r="A89" s="459">
        <v>82</v>
      </c>
      <c r="B89" s="447">
        <f t="shared" ca="1" si="4"/>
        <v>-17816723.413651675</v>
      </c>
      <c r="C89" s="447">
        <f t="shared" si="0"/>
        <v>100747.55675784221</v>
      </c>
      <c r="D89" s="447">
        <f t="shared" ca="1" si="9"/>
        <v>-376799.44596651214</v>
      </c>
      <c r="E89" s="447">
        <f t="shared" ca="1" si="1"/>
        <v>-18294270.416376028</v>
      </c>
      <c r="F89" s="431"/>
      <c r="G89" s="459">
        <f t="shared" si="11"/>
        <v>7</v>
      </c>
      <c r="H89" s="459">
        <v>82</v>
      </c>
      <c r="I89" s="444">
        <f t="shared" ca="1" si="5"/>
        <v>1345447.657271282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5568.2330330894238</v>
      </c>
      <c r="L89" s="444">
        <f t="shared" ca="1" si="3"/>
        <v>1341944.1609745512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25">
      <c r="A90" s="459">
        <v>83</v>
      </c>
      <c r="B90" s="447">
        <f t="shared" ca="1" si="4"/>
        <v>-18294270.416376028</v>
      </c>
      <c r="C90" s="447">
        <f t="shared" si="0"/>
        <v>100747.55675784221</v>
      </c>
      <c r="D90" s="447">
        <f t="shared" ca="1" si="9"/>
        <v>-376799.44596651214</v>
      </c>
      <c r="E90" s="447">
        <f t="shared" ca="1" si="1"/>
        <v>-18771817.419100381</v>
      </c>
      <c r="F90" s="431"/>
      <c r="G90" s="459">
        <f t="shared" si="11"/>
        <v>7</v>
      </c>
      <c r="H90" s="459">
        <v>83</v>
      </c>
      <c r="I90" s="444">
        <f t="shared" ca="1" si="5"/>
        <v>1341944.1609745512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5553.635131853046</v>
      </c>
      <c r="L90" s="444">
        <f t="shared" ca="1" si="3"/>
        <v>1338426.0667765839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25">
      <c r="A91" s="459">
        <v>84</v>
      </c>
      <c r="B91" s="447">
        <f t="shared" ca="1" si="4"/>
        <v>-18771817.419100381</v>
      </c>
      <c r="C91" s="447">
        <f t="shared" si="0"/>
        <v>100747.55675784221</v>
      </c>
      <c r="D91" s="447">
        <f t="shared" ca="1" si="9"/>
        <v>-376799.44596651214</v>
      </c>
      <c r="E91" s="447">
        <f t="shared" ca="1" si="1"/>
        <v>-19249364.421824735</v>
      </c>
      <c r="F91" s="431"/>
      <c r="G91" s="459">
        <f t="shared" si="11"/>
        <v>7</v>
      </c>
      <c r="H91" s="459">
        <v>84</v>
      </c>
      <c r="I91" s="444">
        <f t="shared" ca="1" si="5"/>
        <v>1338426.0667765839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5538.9764060281814</v>
      </c>
      <c r="L91" s="444">
        <f t="shared" ca="1" si="3"/>
        <v>1334893.3138527919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25">
      <c r="A92" s="459">
        <v>85</v>
      </c>
      <c r="B92" s="447">
        <f t="shared" ca="1" si="4"/>
        <v>-19249364.421824735</v>
      </c>
      <c r="C92" s="447">
        <f t="shared" si="0"/>
        <v>100747.55675784221</v>
      </c>
      <c r="D92" s="447">
        <f t="shared" ca="1" si="9"/>
        <v>-376799.44596651214</v>
      </c>
      <c r="E92" s="447">
        <f t="shared" ca="1" si="1"/>
        <v>-19726911.424549088</v>
      </c>
      <c r="F92" s="431"/>
      <c r="G92" s="459">
        <f>G91+1</f>
        <v>8</v>
      </c>
      <c r="H92" s="459">
        <v>85</v>
      </c>
      <c r="I92" s="444">
        <f t="shared" ca="1" si="5"/>
        <v>1334893.3138527919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5524.2566021790481</v>
      </c>
      <c r="L92" s="444">
        <f t="shared" ca="1" si="3"/>
        <v>1331345.8411251507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25">
      <c r="A93" s="459">
        <v>86</v>
      </c>
      <c r="B93" s="447">
        <f t="shared" ca="1" si="4"/>
        <v>-19726911.424549088</v>
      </c>
      <c r="C93" s="447">
        <f t="shared" si="0"/>
        <v>100747.55675784221</v>
      </c>
      <c r="D93" s="447">
        <f t="shared" ca="1" si="9"/>
        <v>-376799.44596651214</v>
      </c>
      <c r="E93" s="447">
        <f t="shared" ca="1" si="1"/>
        <v>-20204458.427273441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1331345.8411251507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5509.4754658138763</v>
      </c>
      <c r="L93" s="444">
        <f t="shared" ca="1" si="3"/>
        <v>1327783.5872611443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25">
      <c r="A94" s="459">
        <v>87</v>
      </c>
      <c r="B94" s="447">
        <f t="shared" ca="1" si="4"/>
        <v>-20204458.427273441</v>
      </c>
      <c r="C94" s="447">
        <f t="shared" si="0"/>
        <v>100747.55675784221</v>
      </c>
      <c r="D94" s="447">
        <f t="shared" ca="1" si="9"/>
        <v>-376799.44596651214</v>
      </c>
      <c r="E94" s="447">
        <f t="shared" ca="1" si="1"/>
        <v>-20682005.429997794</v>
      </c>
      <c r="F94" s="431"/>
      <c r="G94" s="459">
        <f t="shared" si="12"/>
        <v>8</v>
      </c>
      <c r="H94" s="459">
        <v>87</v>
      </c>
      <c r="I94" s="444">
        <f t="shared" ca="1" si="5"/>
        <v>1327783.5872611443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5494.6327413805166</v>
      </c>
      <c r="L94" s="444">
        <f t="shared" ca="1" si="3"/>
        <v>1324206.4906727045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25">
      <c r="A95" s="459">
        <v>88</v>
      </c>
      <c r="B95" s="447">
        <f t="shared" ca="1" si="4"/>
        <v>-20682005.429997794</v>
      </c>
      <c r="C95" s="447">
        <f t="shared" si="0"/>
        <v>100747.55675784221</v>
      </c>
      <c r="D95" s="447">
        <f t="shared" ca="1" si="9"/>
        <v>-376799.44596651214</v>
      </c>
      <c r="E95" s="447">
        <f t="shared" ca="1" si="1"/>
        <v>-21159552.432722148</v>
      </c>
      <c r="F95" s="431"/>
      <c r="G95" s="459">
        <f t="shared" si="12"/>
        <v>8</v>
      </c>
      <c r="H95" s="459">
        <v>88</v>
      </c>
      <c r="I95" s="444">
        <f t="shared" ca="1" si="5"/>
        <v>1324206.4906727045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5479.7281722620173</v>
      </c>
      <c r="L95" s="444">
        <f t="shared" ca="1" si="3"/>
        <v>1320614.4895151462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25">
      <c r="A96" s="459">
        <v>89</v>
      </c>
      <c r="B96" s="447">
        <f t="shared" ca="1" si="4"/>
        <v>-21159552.432722148</v>
      </c>
      <c r="C96" s="447">
        <f t="shared" si="0"/>
        <v>100747.55675784221</v>
      </c>
      <c r="D96" s="447">
        <f t="shared" ca="1" si="9"/>
        <v>-376799.44596651214</v>
      </c>
      <c r="E96" s="447">
        <f t="shared" ca="1" si="1"/>
        <v>-21637099.435446501</v>
      </c>
      <c r="F96" s="431"/>
      <c r="G96" s="459">
        <f t="shared" si="12"/>
        <v>8</v>
      </c>
      <c r="H96" s="459">
        <v>89</v>
      </c>
      <c r="I96" s="444">
        <f t="shared" ca="1" si="5"/>
        <v>1320614.4895151462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5464.7615007721915</v>
      </c>
      <c r="L96" s="444">
        <f t="shared" ca="1" si="3"/>
        <v>1317007.5216860981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25">
      <c r="A97" s="459">
        <v>90</v>
      </c>
      <c r="B97" s="447">
        <f t="shared" ca="1" si="4"/>
        <v>-21637099.435446501</v>
      </c>
      <c r="C97" s="447">
        <f t="shared" si="0"/>
        <v>100747.55675784221</v>
      </c>
      <c r="D97" s="447">
        <f t="shared" ca="1" si="9"/>
        <v>-376799.44596651214</v>
      </c>
      <c r="E97" s="447">
        <f t="shared" ca="1" si="1"/>
        <v>-22114646.438170854</v>
      </c>
      <c r="F97" s="431"/>
      <c r="G97" s="459">
        <f t="shared" si="12"/>
        <v>8</v>
      </c>
      <c r="H97" s="459">
        <v>90</v>
      </c>
      <c r="I97" s="444">
        <f t="shared" ca="1" si="5"/>
        <v>1317007.5216860981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5449.7324681511573</v>
      </c>
      <c r="L97" s="444">
        <f t="shared" ca="1" si="3"/>
        <v>1313385.5248244291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25">
      <c r="A98" s="459">
        <v>91</v>
      </c>
      <c r="B98" s="447">
        <f t="shared" ca="1" si="4"/>
        <v>-22114646.438170854</v>
      </c>
      <c r="C98" s="447">
        <f t="shared" si="0"/>
        <v>100747.55675784221</v>
      </c>
      <c r="D98" s="447">
        <f t="shared" ca="1" si="9"/>
        <v>-376799.44596651214</v>
      </c>
      <c r="E98" s="447">
        <f t="shared" ca="1" si="1"/>
        <v>-22592193.440895207</v>
      </c>
      <c r="F98" s="431"/>
      <c r="G98" s="459">
        <f t="shared" si="12"/>
        <v>8</v>
      </c>
      <c r="H98" s="459">
        <v>91</v>
      </c>
      <c r="I98" s="444">
        <f t="shared" ca="1" si="5"/>
        <v>1313385.5248244291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5434.6408145608702</v>
      </c>
      <c r="L98" s="444">
        <f t="shared" ca="1" si="3"/>
        <v>1309748.4363091697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25">
      <c r="A99" s="459">
        <v>92</v>
      </c>
      <c r="B99" s="447">
        <f t="shared" ca="1" si="4"/>
        <v>-22592193.440895207</v>
      </c>
      <c r="C99" s="447">
        <f t="shared" si="0"/>
        <v>100747.55675784221</v>
      </c>
      <c r="D99" s="447">
        <f t="shared" ca="1" si="9"/>
        <v>-376799.44596651214</v>
      </c>
      <c r="E99" s="447">
        <f t="shared" ca="1" si="1"/>
        <v>-23069740.44361956</v>
      </c>
      <c r="F99" s="431"/>
      <c r="G99" s="459">
        <f t="shared" si="12"/>
        <v>8</v>
      </c>
      <c r="H99" s="459">
        <v>92</v>
      </c>
      <c r="I99" s="444">
        <f t="shared" ca="1" si="5"/>
        <v>1309748.4363091697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5419.4862790806228</v>
      </c>
      <c r="L99" s="444">
        <f t="shared" ca="1" si="3"/>
        <v>1306096.1932584301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25">
      <c r="A100" s="459">
        <v>93</v>
      </c>
      <c r="B100" s="447">
        <f t="shared" ca="1" si="4"/>
        <v>-23069740.44361956</v>
      </c>
      <c r="C100" s="447">
        <f t="shared" si="0"/>
        <v>100747.55675784221</v>
      </c>
      <c r="D100" s="447">
        <f t="shared" ca="1" si="9"/>
        <v>-376799.44596651214</v>
      </c>
      <c r="E100" s="447">
        <f t="shared" ca="1" si="1"/>
        <v>-23547287.446343914</v>
      </c>
      <c r="F100" s="431"/>
      <c r="G100" s="459">
        <f t="shared" si="12"/>
        <v>8</v>
      </c>
      <c r="H100" s="459">
        <v>93</v>
      </c>
      <c r="I100" s="444">
        <f t="shared" ca="1" si="5"/>
        <v>1306096.1932584301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5404.268599702541</v>
      </c>
      <c r="L100" s="444">
        <f t="shared" ca="1" si="3"/>
        <v>1302428.7325283124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25">
      <c r="A101" s="459">
        <v>94</v>
      </c>
      <c r="B101" s="447">
        <f t="shared" ca="1" si="4"/>
        <v>-23547287.446343914</v>
      </c>
      <c r="C101" s="447">
        <f t="shared" si="0"/>
        <v>100747.55675784221</v>
      </c>
      <c r="D101" s="447">
        <f t="shared" ca="1" si="9"/>
        <v>-376799.44596651214</v>
      </c>
      <c r="E101" s="447">
        <f t="shared" ca="1" si="1"/>
        <v>-24024834.449068267</v>
      </c>
      <c r="F101" s="431"/>
      <c r="G101" s="459">
        <f t="shared" si="12"/>
        <v>8</v>
      </c>
      <c r="H101" s="459">
        <v>94</v>
      </c>
      <c r="I101" s="444">
        <f t="shared" ca="1" si="5"/>
        <v>1302428.7325283124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5388.9875133270507</v>
      </c>
      <c r="L101" s="444">
        <f t="shared" ca="1" si="3"/>
        <v>1298745.9907118191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25">
      <c r="A102" s="459">
        <v>95</v>
      </c>
      <c r="B102" s="447">
        <f t="shared" ca="1" si="4"/>
        <v>-24024834.449068267</v>
      </c>
      <c r="C102" s="447">
        <f t="shared" si="0"/>
        <v>100747.55675784221</v>
      </c>
      <c r="D102" s="447">
        <f t="shared" ca="1" si="9"/>
        <v>-376799.44596651214</v>
      </c>
      <c r="E102" s="447">
        <f t="shared" ca="1" si="1"/>
        <v>-24502381.45179262</v>
      </c>
      <c r="F102" s="431"/>
      <c r="G102" s="459">
        <f t="shared" si="12"/>
        <v>8</v>
      </c>
      <c r="H102" s="459">
        <v>95</v>
      </c>
      <c r="I102" s="444">
        <f t="shared" ca="1" si="5"/>
        <v>1298745.9907118191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5373.6427557583283</v>
      </c>
      <c r="L102" s="444">
        <f t="shared" ca="1" si="3"/>
        <v>1295047.9041377571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25">
      <c r="A103" s="459">
        <v>96</v>
      </c>
      <c r="B103" s="447">
        <f t="shared" ca="1" si="4"/>
        <v>-24502381.45179262</v>
      </c>
      <c r="C103" s="447">
        <f t="shared" si="0"/>
        <v>100747.55675784221</v>
      </c>
      <c r="D103" s="447">
        <f t="shared" ca="1" si="9"/>
        <v>-376799.44596651214</v>
      </c>
      <c r="E103" s="447">
        <f t="shared" ca="1" si="1"/>
        <v>-24979928.454516973</v>
      </c>
      <c r="F103" s="431"/>
      <c r="G103" s="459">
        <f t="shared" si="12"/>
        <v>8</v>
      </c>
      <c r="H103" s="459">
        <v>96</v>
      </c>
      <c r="I103" s="444">
        <f t="shared" ca="1" si="5"/>
        <v>1295047.9041377571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5358.2340616997371</v>
      </c>
      <c r="L103" s="444">
        <f t="shared" ca="1" si="3"/>
        <v>1291334.4088696367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25">
      <c r="A104" s="459">
        <v>97</v>
      </c>
      <c r="B104" s="447">
        <f t="shared" ca="1" si="4"/>
        <v>-24979928.454516973</v>
      </c>
      <c r="C104" s="447">
        <f t="shared" si="0"/>
        <v>75560.667568381657</v>
      </c>
      <c r="D104" s="447">
        <f t="shared" ca="1" si="9"/>
        <v>-376799.44596651214</v>
      </c>
      <c r="E104" s="447">
        <f t="shared" ca="1" si="1"/>
        <v>-25432288.568051867</v>
      </c>
      <c r="F104" s="431"/>
      <c r="G104" s="459">
        <f>G103+1</f>
        <v>9</v>
      </c>
      <c r="H104" s="459">
        <v>97</v>
      </c>
      <c r="I104" s="444">
        <f t="shared" ca="1" si="5"/>
        <v>1291334.4088696367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5342.7611647492349</v>
      </c>
      <c r="L104" s="444">
        <f t="shared" ca="1" si="3"/>
        <v>1287605.4407045657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25">
      <c r="A105" s="459">
        <v>98</v>
      </c>
      <c r="B105" s="447">
        <f t="shared" ca="1" si="4"/>
        <v>-25432288.568051867</v>
      </c>
      <c r="C105" s="447">
        <f t="shared" si="0"/>
        <v>0</v>
      </c>
      <c r="D105" s="447">
        <f t="shared" ca="1" si="9"/>
        <v>-376799.44596651214</v>
      </c>
      <c r="E105" s="447">
        <f t="shared" ca="1" si="1"/>
        <v>-25809088.014018379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1287605.4407045657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5330.0408790614401</v>
      </c>
      <c r="L105" s="444">
        <f t="shared" ca="1" si="3"/>
        <v>1284539.851853807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25">
      <c r="A106" s="459">
        <v>99</v>
      </c>
      <c r="B106" s="447">
        <f t="shared" ca="1" si="4"/>
        <v>-25809088.014018379</v>
      </c>
      <c r="C106" s="447">
        <f t="shared" si="0"/>
        <v>0</v>
      </c>
      <c r="D106" s="447">
        <f t="shared" ca="1" si="9"/>
        <v>-376799.44596651214</v>
      </c>
      <c r="E106" s="447">
        <f t="shared" ca="1" si="1"/>
        <v>-26185887.459984891</v>
      </c>
      <c r="F106" s="431"/>
      <c r="G106" s="459">
        <f t="shared" si="13"/>
        <v>9</v>
      </c>
      <c r="H106" s="459">
        <v>99</v>
      </c>
      <c r="I106" s="444">
        <f t="shared" ca="1" si="5"/>
        <v>1284539.851853807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5317.2675921832779</v>
      </c>
      <c r="L106" s="444">
        <f t="shared" ca="1" si="3"/>
        <v>1281461.4897161701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25">
      <c r="A107" s="459">
        <v>100</v>
      </c>
      <c r="B107" s="447">
        <f t="shared" ca="1" si="4"/>
        <v>-26185887.459984891</v>
      </c>
      <c r="C107" s="447">
        <f t="shared" si="0"/>
        <v>0</v>
      </c>
      <c r="D107" s="447">
        <f t="shared" ca="1" si="9"/>
        <v>-376799.44596651214</v>
      </c>
      <c r="E107" s="447">
        <f t="shared" ca="1" si="1"/>
        <v>-26562686.905951403</v>
      </c>
      <c r="F107" s="431"/>
      <c r="G107" s="459">
        <f t="shared" si="13"/>
        <v>9</v>
      </c>
      <c r="H107" s="459">
        <v>100</v>
      </c>
      <c r="I107" s="444">
        <f t="shared" ca="1" si="5"/>
        <v>1281461.4897161701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5304.4410832764579</v>
      </c>
      <c r="L107" s="444">
        <f t="shared" ca="1" si="3"/>
        <v>1278370.3010696264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25">
      <c r="A108" s="459">
        <v>101</v>
      </c>
      <c r="B108" s="447">
        <f t="shared" ca="1" si="4"/>
        <v>-26562686.905951403</v>
      </c>
      <c r="C108" s="447">
        <f t="shared" si="0"/>
        <v>0</v>
      </c>
      <c r="D108" s="447">
        <f t="shared" ca="1" si="9"/>
        <v>-376799.44596651214</v>
      </c>
      <c r="E108" s="447">
        <f t="shared" ca="1" si="1"/>
        <v>-26939486.351917915</v>
      </c>
      <c r="F108" s="431"/>
      <c r="G108" s="459">
        <f t="shared" si="13"/>
        <v>9</v>
      </c>
      <c r="H108" s="459">
        <v>101</v>
      </c>
      <c r="I108" s="444">
        <f t="shared" ca="1" si="5"/>
        <v>1278370.3010696264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5291.5611305825259</v>
      </c>
      <c r="L108" s="444">
        <f t="shared" ca="1" si="3"/>
        <v>1275266.2324703888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25">
      <c r="A109" s="459">
        <v>102</v>
      </c>
      <c r="B109" s="447">
        <f t="shared" ca="1" si="4"/>
        <v>-26939486.351917915</v>
      </c>
      <c r="C109" s="447">
        <f t="shared" si="0"/>
        <v>0</v>
      </c>
      <c r="D109" s="447">
        <f t="shared" ca="1" si="9"/>
        <v>-376799.44596651214</v>
      </c>
      <c r="E109" s="447">
        <f t="shared" ca="1" si="1"/>
        <v>-27316285.797884427</v>
      </c>
      <c r="F109" s="431"/>
      <c r="G109" s="459">
        <f t="shared" si="13"/>
        <v>9</v>
      </c>
      <c r="H109" s="459">
        <v>102</v>
      </c>
      <c r="I109" s="444">
        <f t="shared" ca="1" si="5"/>
        <v>1275266.2324703888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5278.6275114190357</v>
      </c>
      <c r="L109" s="444">
        <f t="shared" ca="1" si="3"/>
        <v>1272149.2302519877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25">
      <c r="A110" s="459">
        <v>103</v>
      </c>
      <c r="B110" s="447">
        <f t="shared" ca="1" si="4"/>
        <v>-27316285.797884427</v>
      </c>
      <c r="C110" s="447">
        <f t="shared" si="0"/>
        <v>0</v>
      </c>
      <c r="D110" s="447">
        <f t="shared" ca="1" si="9"/>
        <v>-376799.44596651214</v>
      </c>
      <c r="E110" s="447">
        <f t="shared" ca="1" si="1"/>
        <v>-27693085.243850939</v>
      </c>
      <c r="F110" s="431"/>
      <c r="G110" s="459">
        <f t="shared" si="13"/>
        <v>9</v>
      </c>
      <c r="H110" s="459">
        <v>103</v>
      </c>
      <c r="I110" s="444">
        <f t="shared" ca="1" si="5"/>
        <v>1272149.2302519877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5265.6400021756981</v>
      </c>
      <c r="L110" s="444">
        <f t="shared" ca="1" si="3"/>
        <v>1269019.2405243432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25">
      <c r="A111" s="459">
        <v>104</v>
      </c>
      <c r="B111" s="447">
        <f t="shared" ca="1" si="4"/>
        <v>-27693085.243850939</v>
      </c>
      <c r="C111" s="447">
        <f t="shared" si="0"/>
        <v>0</v>
      </c>
      <c r="D111" s="447">
        <f t="shared" ca="1" si="9"/>
        <v>-376799.44596651214</v>
      </c>
      <c r="E111" s="447">
        <f t="shared" ca="1" si="1"/>
        <v>-28069884.689817451</v>
      </c>
      <c r="F111" s="431"/>
      <c r="G111" s="459">
        <f t="shared" si="13"/>
        <v>9</v>
      </c>
      <c r="H111" s="459">
        <v>104</v>
      </c>
      <c r="I111" s="444">
        <f t="shared" ca="1" si="5"/>
        <v>1269019.2405243432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5252.598378310513</v>
      </c>
      <c r="L111" s="444">
        <f t="shared" ca="1" si="3"/>
        <v>1265876.2091728335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25">
      <c r="A112" s="459">
        <v>105</v>
      </c>
      <c r="B112" s="447">
        <f t="shared" ca="1" si="4"/>
        <v>-28069884.689817451</v>
      </c>
      <c r="C112" s="447">
        <f t="shared" si="0"/>
        <v>0</v>
      </c>
      <c r="D112" s="447">
        <f t="shared" ca="1" si="9"/>
        <v>-376799.44596651214</v>
      </c>
      <c r="E112" s="447">
        <f t="shared" ca="1" si="1"/>
        <v>-28446684.135783963</v>
      </c>
      <c r="F112" s="431"/>
      <c r="G112" s="459">
        <f t="shared" si="13"/>
        <v>9</v>
      </c>
      <c r="H112" s="459">
        <v>105</v>
      </c>
      <c r="I112" s="444">
        <f t="shared" ca="1" si="5"/>
        <v>1265876.2091728335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5239.5024143458886</v>
      </c>
      <c r="L112" s="444">
        <f t="shared" ca="1" si="3"/>
        <v>1262720.0818573593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25">
      <c r="A113" s="459">
        <v>106</v>
      </c>
      <c r="B113" s="447">
        <f t="shared" ca="1" si="4"/>
        <v>-28446684.135783963</v>
      </c>
      <c r="C113" s="447">
        <f t="shared" si="0"/>
        <v>0</v>
      </c>
      <c r="D113" s="447">
        <f t="shared" ca="1" si="9"/>
        <v>-376799.44596651214</v>
      </c>
      <c r="E113" s="447">
        <f t="shared" ca="1" si="1"/>
        <v>-28823483.581750475</v>
      </c>
      <c r="F113" s="431"/>
      <c r="G113" s="459">
        <f t="shared" si="13"/>
        <v>9</v>
      </c>
      <c r="H113" s="459">
        <v>106</v>
      </c>
      <c r="I113" s="444">
        <f t="shared" ca="1" si="5"/>
        <v>1262720.0818573593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5226.351883864746</v>
      </c>
      <c r="L113" s="444">
        <f t="shared" ca="1" si="3"/>
        <v>1259550.8040114038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25">
      <c r="A114" s="459">
        <v>107</v>
      </c>
      <c r="B114" s="447">
        <f t="shared" ca="1" si="4"/>
        <v>-28823483.581750475</v>
      </c>
      <c r="C114" s="447">
        <f t="shared" si="0"/>
        <v>0</v>
      </c>
      <c r="D114" s="447">
        <f t="shared" ca="1" si="9"/>
        <v>-376799.44596651214</v>
      </c>
      <c r="E114" s="447">
        <f t="shared" ca="1" si="1"/>
        <v>-29200283.027716987</v>
      </c>
      <c r="F114" s="431"/>
      <c r="G114" s="459">
        <f t="shared" si="13"/>
        <v>9</v>
      </c>
      <c r="H114" s="459">
        <v>107</v>
      </c>
      <c r="I114" s="444">
        <f t="shared" ca="1" si="5"/>
        <v>1259550.8040114038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5213.1465595065984</v>
      </c>
      <c r="L114" s="444">
        <f t="shared" ca="1" si="3"/>
        <v>1256368.3208410903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25">
      <c r="A115" s="459">
        <v>108</v>
      </c>
      <c r="B115" s="447">
        <f t="shared" ca="1" si="4"/>
        <v>-29200283.027716987</v>
      </c>
      <c r="C115" s="447">
        <f t="shared" si="0"/>
        <v>0</v>
      </c>
      <c r="D115" s="447">
        <f t="shared" ca="1" si="9"/>
        <v>-376799.44596651214</v>
      </c>
      <c r="E115" s="447">
        <f t="shared" ca="1" si="1"/>
        <v>-29577082.473683499</v>
      </c>
      <c r="F115" s="431"/>
      <c r="G115" s="459">
        <f t="shared" si="13"/>
        <v>9</v>
      </c>
      <c r="H115" s="459">
        <v>108</v>
      </c>
      <c r="I115" s="444">
        <f t="shared" ca="1" si="5"/>
        <v>1256368.3208410903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5199.8862129636254</v>
      </c>
      <c r="L115" s="444">
        <f t="shared" ca="1" si="3"/>
        <v>1253172.5773242337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25">
      <c r="A116" s="459">
        <v>109</v>
      </c>
      <c r="B116" s="447">
        <f t="shared" ca="1" si="4"/>
        <v>-29577082.473683499</v>
      </c>
      <c r="C116" s="447">
        <f t="shared" si="0"/>
        <v>0</v>
      </c>
      <c r="D116" s="447">
        <f t="shared" ca="1" si="9"/>
        <v>-376799.44596651214</v>
      </c>
      <c r="E116" s="447">
        <f t="shared" ca="1" si="1"/>
        <v>-29953881.919650011</v>
      </c>
      <c r="F116" s="431"/>
      <c r="G116" s="459">
        <f>G115+1</f>
        <v>10</v>
      </c>
      <c r="H116" s="459">
        <v>109</v>
      </c>
      <c r="I116" s="444">
        <f t="shared" ca="1" si="5"/>
        <v>1253172.5773242337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5186.5706149767229</v>
      </c>
      <c r="L116" s="444">
        <f t="shared" ca="1" si="3"/>
        <v>1249963.5182093903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25">
      <c r="A117" s="459">
        <v>110</v>
      </c>
      <c r="B117" s="447">
        <f t="shared" ca="1" si="4"/>
        <v>-29953881.919650011</v>
      </c>
      <c r="C117" s="447">
        <f t="shared" si="0"/>
        <v>0</v>
      </c>
      <c r="D117" s="447">
        <f t="shared" ca="1" si="9"/>
        <v>-376799.44596651214</v>
      </c>
      <c r="E117" s="447">
        <f t="shared" ca="1" si="1"/>
        <v>-30330681.365616523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1249963.5182093903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5173.1995353315424</v>
      </c>
      <c r="L117" s="444">
        <f t="shared" ca="1" si="3"/>
        <v>1246741.0880149016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25">
      <c r="A118" s="459">
        <v>111</v>
      </c>
      <c r="B118" s="447">
        <f t="shared" ca="1" si="4"/>
        <v>-30330681.365616523</v>
      </c>
      <c r="C118" s="447">
        <f t="shared" si="0"/>
        <v>0</v>
      </c>
      <c r="D118" s="447">
        <f t="shared" ca="1" si="9"/>
        <v>-376799.44596651214</v>
      </c>
      <c r="E118" s="447">
        <f t="shared" ca="1" si="1"/>
        <v>-30707480.811583035</v>
      </c>
      <c r="F118" s="431"/>
      <c r="G118" s="459">
        <f t="shared" si="14"/>
        <v>10</v>
      </c>
      <c r="H118" s="459">
        <v>111</v>
      </c>
      <c r="I118" s="444">
        <f t="shared" ca="1" si="5"/>
        <v>1246741.0880149016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5159.7727428545059</v>
      </c>
      <c r="L118" s="444">
        <f t="shared" ca="1" si="3"/>
        <v>1243505.2310279359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25">
      <c r="A119" s="459">
        <v>112</v>
      </c>
      <c r="B119" s="447">
        <f t="shared" ca="1" si="4"/>
        <v>-30707480.811583035</v>
      </c>
      <c r="C119" s="447">
        <f t="shared" si="0"/>
        <v>0</v>
      </c>
      <c r="D119" s="447">
        <f t="shared" ca="1" si="9"/>
        <v>-376799.44596651214</v>
      </c>
      <c r="E119" s="447">
        <f t="shared" ca="1" si="1"/>
        <v>-31084280.257549547</v>
      </c>
      <c r="F119" s="431"/>
      <c r="G119" s="459">
        <f t="shared" si="14"/>
        <v>10</v>
      </c>
      <c r="H119" s="459">
        <v>112</v>
      </c>
      <c r="I119" s="444">
        <f t="shared" ca="1" si="5"/>
        <v>1243505.2310279359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5146.290005408815</v>
      </c>
      <c r="L119" s="444">
        <f t="shared" ca="1" si="3"/>
        <v>1240255.8913035246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25">
      <c r="A120" s="459">
        <v>113</v>
      </c>
      <c r="B120" s="447">
        <f t="shared" ca="1" si="4"/>
        <v>-31084280.257549547</v>
      </c>
      <c r="C120" s="447">
        <f t="shared" si="0"/>
        <v>0</v>
      </c>
      <c r="D120" s="447">
        <f t="shared" ca="1" si="9"/>
        <v>-376799.44596651214</v>
      </c>
      <c r="E120" s="447">
        <f t="shared" ca="1" si="1"/>
        <v>-31461079.703516059</v>
      </c>
      <c r="F120" s="431"/>
      <c r="G120" s="459">
        <f t="shared" si="14"/>
        <v>10</v>
      </c>
      <c r="H120" s="459">
        <v>113</v>
      </c>
      <c r="I120" s="444">
        <f t="shared" ca="1" si="5"/>
        <v>1240255.8913035246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5132.7510898904347</v>
      </c>
      <c r="L120" s="444">
        <f t="shared" ca="1" si="3"/>
        <v>1236993.0126635949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25">
      <c r="A121" s="459">
        <v>114</v>
      </c>
      <c r="B121" s="447">
        <f t="shared" ca="1" si="4"/>
        <v>-31461079.703516059</v>
      </c>
      <c r="C121" s="447">
        <f t="shared" si="0"/>
        <v>0</v>
      </c>
      <c r="D121" s="447">
        <f t="shared" ca="1" si="9"/>
        <v>-376799.44596651214</v>
      </c>
      <c r="E121" s="447">
        <f t="shared" ca="1" si="1"/>
        <v>-31837879.149482571</v>
      </c>
      <c r="F121" s="431"/>
      <c r="G121" s="459">
        <f t="shared" si="14"/>
        <v>10</v>
      </c>
      <c r="H121" s="459">
        <v>114</v>
      </c>
      <c r="I121" s="444">
        <f t="shared" ca="1" si="5"/>
        <v>1236993.0126635949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5119.1557622240616</v>
      </c>
      <c r="L121" s="444">
        <f t="shared" ca="1" si="3"/>
        <v>1233716.5386959987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25">
      <c r="A122" s="459">
        <v>115</v>
      </c>
      <c r="B122" s="447">
        <f t="shared" ca="1" si="4"/>
        <v>-31837879.149482571</v>
      </c>
      <c r="C122" s="447">
        <f t="shared" si="0"/>
        <v>0</v>
      </c>
      <c r="D122" s="447">
        <f t="shared" ca="1" si="9"/>
        <v>-376799.44596651214</v>
      </c>
      <c r="E122" s="447">
        <f t="shared" ca="1" si="1"/>
        <v>-32214678.595449083</v>
      </c>
      <c r="F122" s="431"/>
      <c r="G122" s="459">
        <f t="shared" si="14"/>
        <v>10</v>
      </c>
      <c r="H122" s="459">
        <v>115</v>
      </c>
      <c r="I122" s="444">
        <f t="shared" ca="1" si="5"/>
        <v>1233716.5386959987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5105.5037873590773</v>
      </c>
      <c r="L122" s="444">
        <f t="shared" ca="1" si="3"/>
        <v>1230426.4127535375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25">
      <c r="A123" s="459">
        <v>116</v>
      </c>
      <c r="B123" s="447">
        <f t="shared" ca="1" si="4"/>
        <v>-32214678.595449083</v>
      </c>
      <c r="C123" s="447">
        <f t="shared" si="0"/>
        <v>0</v>
      </c>
      <c r="D123" s="447">
        <f t="shared" ca="1" si="9"/>
        <v>-376799.44596651214</v>
      </c>
      <c r="E123" s="447">
        <f t="shared" ca="1" si="1"/>
        <v>-32591478.041415595</v>
      </c>
      <c r="F123" s="431"/>
      <c r="G123" s="459">
        <f t="shared" si="14"/>
        <v>10</v>
      </c>
      <c r="H123" s="459">
        <v>116</v>
      </c>
      <c r="I123" s="444">
        <f t="shared" ca="1" si="5"/>
        <v>1230426.4127535375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5091.7949292654885</v>
      </c>
      <c r="L123" s="444">
        <f t="shared" ca="1" si="3"/>
        <v>1227122.5779529829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25">
      <c r="A124" s="459">
        <v>117</v>
      </c>
      <c r="B124" s="447">
        <f t="shared" ca="1" si="4"/>
        <v>-32591478.041415595</v>
      </c>
      <c r="C124" s="447">
        <f t="shared" si="0"/>
        <v>0</v>
      </c>
      <c r="D124" s="447">
        <f t="shared" ca="1" si="9"/>
        <v>-376799.44596651214</v>
      </c>
      <c r="E124" s="447">
        <f t="shared" ca="1" si="1"/>
        <v>-32968277.487382106</v>
      </c>
      <c r="F124" s="431"/>
      <c r="G124" s="459">
        <f t="shared" si="14"/>
        <v>10</v>
      </c>
      <c r="H124" s="459">
        <v>117</v>
      </c>
      <c r="I124" s="444">
        <f t="shared" ca="1" si="5"/>
        <v>1227122.5779529829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5078.0289509298445</v>
      </c>
      <c r="L124" s="444">
        <f t="shared" ca="1" si="3"/>
        <v>1223804.9771740925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25">
      <c r="A125" s="459">
        <v>118</v>
      </c>
      <c r="B125" s="447">
        <f t="shared" ca="1" si="4"/>
        <v>-32968277.487382106</v>
      </c>
      <c r="C125" s="447">
        <f t="shared" si="0"/>
        <v>0</v>
      </c>
      <c r="D125" s="447">
        <f t="shared" ca="1" si="9"/>
        <v>-376799.44596651214</v>
      </c>
      <c r="E125" s="447">
        <f t="shared" ca="1" si="1"/>
        <v>-33345076.933348618</v>
      </c>
      <c r="F125" s="431"/>
      <c r="G125" s="459">
        <f t="shared" si="14"/>
        <v>10</v>
      </c>
      <c r="H125" s="459">
        <v>118</v>
      </c>
      <c r="I125" s="444">
        <f t="shared" ca="1" si="5"/>
        <v>1223804.9771740925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5064.2056143511345</v>
      </c>
      <c r="L125" s="444">
        <f t="shared" ca="1" si="3"/>
        <v>1220473.5530586236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25">
      <c r="A126" s="459">
        <v>119</v>
      </c>
      <c r="B126" s="447">
        <f t="shared" ca="1" si="4"/>
        <v>-33345076.933348618</v>
      </c>
      <c r="C126" s="447">
        <f t="shared" si="0"/>
        <v>0</v>
      </c>
      <c r="D126" s="447">
        <f t="shared" ca="1" si="9"/>
        <v>-376799.44596651214</v>
      </c>
      <c r="E126" s="447">
        <f t="shared" ca="1" si="1"/>
        <v>-33721876.37931513</v>
      </c>
      <c r="F126" s="431"/>
      <c r="G126" s="459">
        <f t="shared" si="14"/>
        <v>10</v>
      </c>
      <c r="H126" s="459">
        <v>119</v>
      </c>
      <c r="I126" s="444">
        <f t="shared" ca="1" si="5"/>
        <v>1220473.5530586236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5050.3246805366807</v>
      </c>
      <c r="L126" s="444">
        <f t="shared" ca="1" si="3"/>
        <v>1217128.2480093401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25">
      <c r="A127" s="459">
        <v>120</v>
      </c>
      <c r="B127" s="447">
        <f t="shared" ca="1" si="4"/>
        <v>-33721876.37931513</v>
      </c>
      <c r="C127" s="447">
        <f t="shared" si="0"/>
        <v>0</v>
      </c>
      <c r="D127" s="447">
        <f t="shared" ca="1" si="9"/>
        <v>-376799.44596651214</v>
      </c>
      <c r="E127" s="447">
        <f t="shared" ca="1" si="1"/>
        <v>-34098675.825281642</v>
      </c>
      <c r="F127" s="431"/>
      <c r="G127" s="459">
        <f t="shared" si="14"/>
        <v>10</v>
      </c>
      <c r="H127" s="459">
        <v>120</v>
      </c>
      <c r="I127" s="444">
        <f t="shared" ca="1" si="5"/>
        <v>1217128.2480093401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5036.3859094979998</v>
      </c>
      <c r="L127" s="444">
        <f t="shared" ca="1" si="3"/>
        <v>1213769.0041890179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25">
      <c r="A128" s="459">
        <v>121</v>
      </c>
      <c r="B128" s="447">
        <f t="shared" ca="1" si="4"/>
        <v>-34098675.825281642</v>
      </c>
      <c r="C128" s="447">
        <f t="shared" si="0"/>
        <v>0</v>
      </c>
      <c r="D128" s="447">
        <f t="shared" ca="1" si="9"/>
        <v>-376799.44596651214</v>
      </c>
      <c r="E128" s="447">
        <f t="shared" ca="1" si="1"/>
        <v>-34475475.271248154</v>
      </c>
      <c r="F128" s="431"/>
      <c r="G128" s="459">
        <f>G127+1</f>
        <v>11</v>
      </c>
      <c r="H128" s="459">
        <v>121</v>
      </c>
      <c r="I128" s="444">
        <f t="shared" ca="1" si="5"/>
        <v>1213769.0041890179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5022.3890602466572</v>
      </c>
      <c r="L128" s="444">
        <f t="shared" ca="1" si="3"/>
        <v>1210395.7635194445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25">
      <c r="A129" s="459">
        <v>122</v>
      </c>
      <c r="B129" s="447">
        <f t="shared" ca="1" si="4"/>
        <v>-34475475.271248154</v>
      </c>
      <c r="C129" s="447">
        <f t="shared" si="0"/>
        <v>0</v>
      </c>
      <c r="D129" s="447">
        <f t="shared" ca="1" si="9"/>
        <v>-376799.44596651214</v>
      </c>
      <c r="E129" s="447">
        <f t="shared" ca="1" si="1"/>
        <v>-34852274.717214666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1210395.7635194445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5008.3338907901016</v>
      </c>
      <c r="L129" s="444">
        <f t="shared" ca="1" si="3"/>
        <v>1207008.4676804144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25">
      <c r="A130" s="459">
        <v>123</v>
      </c>
      <c r="B130" s="447">
        <f t="shared" ca="1" si="4"/>
        <v>-34852274.717214666</v>
      </c>
      <c r="C130" s="447">
        <f t="shared" si="0"/>
        <v>0</v>
      </c>
      <c r="D130" s="447">
        <f t="shared" ca="1" si="9"/>
        <v>-376799.44596651214</v>
      </c>
      <c r="E130" s="447">
        <f t="shared" ca="1" si="1"/>
        <v>-35229074.163181178</v>
      </c>
      <c r="F130" s="431"/>
      <c r="G130" s="459">
        <f t="shared" si="15"/>
        <v>11</v>
      </c>
      <c r="H130" s="459">
        <v>123</v>
      </c>
      <c r="I130" s="444">
        <f t="shared" ca="1" si="5"/>
        <v>1207008.4676804144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4994.2201581274758</v>
      </c>
      <c r="L130" s="444">
        <f t="shared" ca="1" si="3"/>
        <v>1203607.0581087216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25">
      <c r="A131" s="459">
        <v>124</v>
      </c>
      <c r="B131" s="447">
        <f t="shared" ca="1" si="4"/>
        <v>-35229074.163181178</v>
      </c>
      <c r="C131" s="447">
        <f t="shared" si="0"/>
        <v>0</v>
      </c>
      <c r="D131" s="447">
        <f t="shared" ca="1" si="9"/>
        <v>-376799.44596651214</v>
      </c>
      <c r="E131" s="447">
        <f t="shared" ca="1" si="1"/>
        <v>-35605873.60914769</v>
      </c>
      <c r="F131" s="431"/>
      <c r="G131" s="459">
        <f t="shared" si="15"/>
        <v>11</v>
      </c>
      <c r="H131" s="459">
        <v>124</v>
      </c>
      <c r="I131" s="444">
        <f t="shared" ca="1" si="5"/>
        <v>1203607.0581087216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4980.0476182454222</v>
      </c>
      <c r="L131" s="444">
        <f t="shared" ca="1" si="3"/>
        <v>1200191.4759971469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25">
      <c r="A132" s="459">
        <v>125</v>
      </c>
      <c r="B132" s="447">
        <f t="shared" ca="1" si="4"/>
        <v>-35605873.60914769</v>
      </c>
      <c r="C132" s="447">
        <f t="shared" si="0"/>
        <v>0</v>
      </c>
      <c r="D132" s="447">
        <f t="shared" ca="1" si="9"/>
        <v>-376799.44596651214</v>
      </c>
      <c r="E132" s="447">
        <f t="shared" ca="1" si="1"/>
        <v>-35982673.055114202</v>
      </c>
      <c r="F132" s="431"/>
      <c r="G132" s="459">
        <f t="shared" si="15"/>
        <v>11</v>
      </c>
      <c r="H132" s="459">
        <v>125</v>
      </c>
      <c r="I132" s="444">
        <f t="shared" ca="1" si="5"/>
        <v>1200191.4759971469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4965.816026113861</v>
      </c>
      <c r="L132" s="444">
        <f t="shared" ca="1" si="3"/>
        <v>1196761.6622934407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25">
      <c r="A133" s="459">
        <v>126</v>
      </c>
      <c r="B133" s="447">
        <f t="shared" ca="1" si="4"/>
        <v>-35982673.055114202</v>
      </c>
      <c r="C133" s="447">
        <f t="shared" si="0"/>
        <v>0</v>
      </c>
      <c r="D133" s="447">
        <f t="shared" ca="1" si="9"/>
        <v>-376799.44596651214</v>
      </c>
      <c r="E133" s="447">
        <f t="shared" ca="1" si="1"/>
        <v>-36359472.501080714</v>
      </c>
      <c r="F133" s="431"/>
      <c r="G133" s="459">
        <f t="shared" si="15"/>
        <v>11</v>
      </c>
      <c r="H133" s="459">
        <v>126</v>
      </c>
      <c r="I133" s="444">
        <f t="shared" ca="1" si="5"/>
        <v>1196761.6622934407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4951.5251356817516</v>
      </c>
      <c r="L133" s="444">
        <f t="shared" ca="1" si="3"/>
        <v>1193317.5576993022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25">
      <c r="A134" s="459">
        <v>127</v>
      </c>
      <c r="B134" s="447">
        <f t="shared" ca="1" si="4"/>
        <v>-36359472.501080714</v>
      </c>
      <c r="C134" s="447">
        <f t="shared" si="0"/>
        <v>0</v>
      </c>
      <c r="D134" s="447">
        <f t="shared" ca="1" si="9"/>
        <v>-376799.44596651214</v>
      </c>
      <c r="E134" s="447">
        <f t="shared" ca="1" si="1"/>
        <v>-36736271.947047226</v>
      </c>
      <c r="F134" s="431"/>
      <c r="G134" s="459">
        <f t="shared" si="15"/>
        <v>11</v>
      </c>
      <c r="H134" s="459">
        <v>127</v>
      </c>
      <c r="I134" s="444">
        <f t="shared" ca="1" si="5"/>
        <v>1193317.5576993022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4937.1746998728413</v>
      </c>
      <c r="L134" s="444">
        <f t="shared" ca="1" si="3"/>
        <v>1189859.1026693548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25">
      <c r="A135" s="459">
        <v>128</v>
      </c>
      <c r="B135" s="447">
        <f t="shared" ca="1" si="4"/>
        <v>-36736271.947047226</v>
      </c>
      <c r="C135" s="447">
        <f t="shared" si="0"/>
        <v>0</v>
      </c>
      <c r="D135" s="447">
        <f t="shared" ca="1" si="9"/>
        <v>-376799.44596651214</v>
      </c>
      <c r="E135" s="447">
        <f t="shared" ca="1" si="1"/>
        <v>-37113071.393013738</v>
      </c>
      <c r="F135" s="431"/>
      <c r="G135" s="459">
        <f t="shared" si="15"/>
        <v>11</v>
      </c>
      <c r="H135" s="459">
        <v>128</v>
      </c>
      <c r="I135" s="444">
        <f t="shared" ca="1" si="5"/>
        <v>1189859.1026693548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4922.7644705813937</v>
      </c>
      <c r="L135" s="444">
        <f t="shared" ca="1" si="3"/>
        <v>1186386.237410116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25">
      <c r="A136" s="459">
        <v>129</v>
      </c>
      <c r="B136" s="447">
        <f t="shared" ca="1" si="4"/>
        <v>-37113071.393013738</v>
      </c>
      <c r="C136" s="447">
        <f t="shared" si="0"/>
        <v>0</v>
      </c>
      <c r="D136" s="447">
        <f t="shared" ca="1" si="9"/>
        <v>-376799.44596651214</v>
      </c>
      <c r="E136" s="447">
        <f t="shared" ca="1" si="1"/>
        <v>-37489870.83898025</v>
      </c>
      <c r="F136" s="431"/>
      <c r="G136" s="459">
        <f t="shared" si="15"/>
        <v>11</v>
      </c>
      <c r="H136" s="459">
        <v>129</v>
      </c>
      <c r="I136" s="444">
        <f t="shared" ca="1" si="5"/>
        <v>1186386.237410116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4908.2941986678989</v>
      </c>
      <c r="L136" s="444">
        <f t="shared" ca="1" si="3"/>
        <v>1182898.9018789637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25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1182898.9018789637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4893.7636339547644</v>
      </c>
      <c r="L137" s="444">
        <f t="shared" ca="1" si="3"/>
        <v>1179397.0357830983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25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1179397.0357830983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4879.1725252219921</v>
      </c>
      <c r="L138" s="444">
        <f t="shared" ca="1" si="3"/>
        <v>1175880.5785785001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25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1175880.5785785001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4864.520620202833</v>
      </c>
      <c r="L139" s="444">
        <f t="shared" ca="1" si="3"/>
        <v>1172349.4694688828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25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1172349.4694688828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4849.8076655794275</v>
      </c>
      <c r="L140" s="444">
        <f t="shared" ca="1" si="3"/>
        <v>1168803.6474046421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25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1168803.6474046421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4835.0334069784249</v>
      </c>
      <c r="L141" s="444">
        <f t="shared" ca="1" si="3"/>
        <v>1165243.0510818004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25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1165243.0510818004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4820.1975889665837</v>
      </c>
      <c r="L142" s="444">
        <f t="shared" ca="1" si="3"/>
        <v>1161667.6189409469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25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1161667.6189409469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4805.299955046361</v>
      </c>
      <c r="L143" s="444">
        <f t="shared" ca="1" si="3"/>
        <v>1158077.289166173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25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1158077.289166173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4790.3402476514702</v>
      </c>
      <c r="L144" s="444">
        <f t="shared" ca="1" si="3"/>
        <v>1154471.9996840043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25">
      <c r="G145" s="459">
        <f t="shared" si="16"/>
        <v>12</v>
      </c>
      <c r="H145" s="459">
        <v>138</v>
      </c>
      <c r="I145" s="444">
        <f t="shared" ca="1" si="5"/>
        <v>1154471.9996840043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4775.3182081424338</v>
      </c>
      <c r="L145" s="444">
        <f t="shared" ca="1" si="3"/>
        <v>1150851.6881623266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25">
      <c r="G146" s="459">
        <f t="shared" si="16"/>
        <v>12</v>
      </c>
      <c r="H146" s="459">
        <v>139</v>
      </c>
      <c r="I146" s="444">
        <f t="shared" ca="1" si="5"/>
        <v>1150851.6881623266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4760.2335768021103</v>
      </c>
      <c r="L146" s="444">
        <f t="shared" ca="1" si="3"/>
        <v>1147216.2920093085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25">
      <c r="G147" s="459">
        <f t="shared" si="16"/>
        <v>12</v>
      </c>
      <c r="H147" s="459">
        <v>140</v>
      </c>
      <c r="I147" s="444">
        <f t="shared" ca="1" si="5"/>
        <v>1147216.2920093085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4745.0860928312013</v>
      </c>
      <c r="L147" s="444">
        <f t="shared" ca="1" si="3"/>
        <v>1143565.7483723194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25">
      <c r="G148" s="459">
        <f t="shared" si="16"/>
        <v>12</v>
      </c>
      <c r="H148" s="459">
        <v>141</v>
      </c>
      <c r="I148" s="444">
        <f t="shared" ca="1" si="5"/>
        <v>1143565.7483723194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4729.8754943437471</v>
      </c>
      <c r="L148" s="444">
        <f t="shared" ca="1" si="3"/>
        <v>1139899.9941368429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25">
      <c r="G149" s="459">
        <f t="shared" si="16"/>
        <v>12</v>
      </c>
      <c r="H149" s="459">
        <v>142</v>
      </c>
      <c r="I149" s="444">
        <f t="shared" ca="1" si="5"/>
        <v>1139899.9941368429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4714.601518362595</v>
      </c>
      <c r="L149" s="444">
        <f t="shared" ca="1" si="3"/>
        <v>1136218.9659253852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25">
      <c r="G150" s="459">
        <f t="shared" si="16"/>
        <v>12</v>
      </c>
      <c r="H150" s="459">
        <v>143</v>
      </c>
      <c r="I150" s="444">
        <f t="shared" ca="1" si="5"/>
        <v>1136218.9659253852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4699.2639008148544</v>
      </c>
      <c r="L150" s="444">
        <f t="shared" ca="1" si="3"/>
        <v>1132522.6000963799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25">
      <c r="G151" s="459">
        <f t="shared" si="16"/>
        <v>12</v>
      </c>
      <c r="H151" s="459">
        <v>144</v>
      </c>
      <c r="I151" s="444">
        <f t="shared" ca="1" si="5"/>
        <v>1132522.6000963799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4683.8623765273323</v>
      </c>
      <c r="L151" s="444">
        <f t="shared" ca="1" si="3"/>
        <v>1128810.8327430871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25">
      <c r="G152" s="459">
        <f>G151+1</f>
        <v>13</v>
      </c>
      <c r="H152" s="459">
        <v>145</v>
      </c>
      <c r="I152" s="444">
        <f t="shared" ca="1" si="5"/>
        <v>1128810.8327430871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4668.3966792219453</v>
      </c>
      <c r="L152" s="444">
        <f t="shared" ca="1" si="3"/>
        <v>1125083.5996924888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25">
      <c r="G153" s="459">
        <f t="shared" ref="G153:G163" si="17">G152</f>
        <v>13</v>
      </c>
      <c r="H153" s="459">
        <v>146</v>
      </c>
      <c r="I153" s="444">
        <f t="shared" ca="1" si="5"/>
        <v>1125083.5996924888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4652.8665415111191</v>
      </c>
      <c r="L153" s="444">
        <f t="shared" ca="1" si="3"/>
        <v>1121340.8365041798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25">
      <c r="G154" s="459">
        <f t="shared" si="17"/>
        <v>13</v>
      </c>
      <c r="H154" s="459">
        <v>147</v>
      </c>
      <c r="I154" s="444">
        <f t="shared" ca="1" si="5"/>
        <v>1121340.8365041798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4637.2716948931647</v>
      </c>
      <c r="L154" s="444">
        <f t="shared" ca="1" si="3"/>
        <v>1117582.4784692528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25">
      <c r="G155" s="459">
        <f t="shared" si="17"/>
        <v>13</v>
      </c>
      <c r="H155" s="459">
        <v>148</v>
      </c>
      <c r="I155" s="444">
        <f t="shared" ca="1" si="5"/>
        <v>1117582.4784692528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4621.6118697476359</v>
      </c>
      <c r="L155" s="444">
        <f t="shared" ca="1" si="3"/>
        <v>1113808.4606091804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25">
      <c r="G156" s="459">
        <f t="shared" si="17"/>
        <v>13</v>
      </c>
      <c r="H156" s="459">
        <v>149</v>
      </c>
      <c r="I156" s="444">
        <f t="shared" ca="1" si="5"/>
        <v>1113808.4606091804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4605.8867953306672</v>
      </c>
      <c r="L156" s="444">
        <f t="shared" ca="1" si="3"/>
        <v>1110018.7176746908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25">
      <c r="G157" s="459">
        <f t="shared" si="17"/>
        <v>13</v>
      </c>
      <c r="H157" s="459">
        <v>150</v>
      </c>
      <c r="I157" s="444">
        <f t="shared" ca="1" si="5"/>
        <v>1110018.7176746908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4590.0961997702943</v>
      </c>
      <c r="L157" s="444">
        <f t="shared" ca="1" si="3"/>
        <v>1106213.1841446408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25">
      <c r="G158" s="459">
        <f t="shared" si="17"/>
        <v>13</v>
      </c>
      <c r="H158" s="459">
        <v>151</v>
      </c>
      <c r="I158" s="444">
        <f t="shared" ca="1" si="5"/>
        <v>1106213.1841446408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4574.2398100617529</v>
      </c>
      <c r="L158" s="444">
        <f t="shared" ca="1" si="3"/>
        <v>1102391.7942248823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25">
      <c r="G159" s="459">
        <f t="shared" si="17"/>
        <v>13</v>
      </c>
      <c r="H159" s="459">
        <v>152</v>
      </c>
      <c r="I159" s="444">
        <f t="shared" ca="1" si="5"/>
        <v>1102391.7942248823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4558.3173520627588</v>
      </c>
      <c r="L159" s="444">
        <f t="shared" ca="1" si="3"/>
        <v>1098554.4818471249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25">
      <c r="G160" s="459">
        <f t="shared" si="17"/>
        <v>13</v>
      </c>
      <c r="H160" s="459">
        <v>153</v>
      </c>
      <c r="I160" s="444">
        <f t="shared" ca="1" si="5"/>
        <v>1098554.4818471249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4542.3285504887699</v>
      </c>
      <c r="L160" s="444">
        <f t="shared" ca="1" si="3"/>
        <v>1094701.1806677934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25">
      <c r="G161" s="459">
        <f t="shared" si="17"/>
        <v>13</v>
      </c>
      <c r="H161" s="459">
        <v>154</v>
      </c>
      <c r="I161" s="444">
        <f t="shared" ca="1" si="5"/>
        <v>1094701.1806677934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4526.2731289082212</v>
      </c>
      <c r="L161" s="444">
        <f t="shared" ca="1" si="3"/>
        <v>1090831.8240668813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25">
      <c r="G162" s="459">
        <f t="shared" si="17"/>
        <v>13</v>
      </c>
      <c r="H162" s="459">
        <v>155</v>
      </c>
      <c r="I162" s="444">
        <f t="shared" ca="1" si="5"/>
        <v>1090831.8240668813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4510.1508097377546</v>
      </c>
      <c r="L162" s="444">
        <f t="shared" ca="1" si="3"/>
        <v>1086946.345146799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25">
      <c r="G163" s="459">
        <f t="shared" si="17"/>
        <v>13</v>
      </c>
      <c r="H163" s="459">
        <v>156</v>
      </c>
      <c r="I163" s="444">
        <f t="shared" ca="1" si="5"/>
        <v>1086946.345146799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4493.9613142374119</v>
      </c>
      <c r="L163" s="444">
        <f t="shared" ca="1" si="3"/>
        <v>1083044.6767312163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25">
      <c r="G164" s="459">
        <f>G163+1</f>
        <v>14</v>
      </c>
      <c r="H164" s="459">
        <v>157</v>
      </c>
      <c r="I164" s="444">
        <f t="shared" ca="1" si="5"/>
        <v>1083044.6767312163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4477.7043625058168</v>
      </c>
      <c r="L164" s="444">
        <f t="shared" ca="1" si="3"/>
        <v>1079126.7513639019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25">
      <c r="G165" s="459">
        <f t="shared" ref="G165:G175" si="18">G164</f>
        <v>14</v>
      </c>
      <c r="H165" s="459">
        <v>158</v>
      </c>
      <c r="I165" s="444">
        <f t="shared" ca="1" si="5"/>
        <v>1079126.7513639019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4461.3796734753405</v>
      </c>
      <c r="L165" s="444">
        <f t="shared" ca="1" si="3"/>
        <v>1075192.5013075571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25">
      <c r="G166" s="459">
        <f t="shared" si="18"/>
        <v>14</v>
      </c>
      <c r="H166" s="459">
        <v>159</v>
      </c>
      <c r="I166" s="444">
        <f t="shared" ca="1" si="5"/>
        <v>1075192.5013075571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4444.9869649072371</v>
      </c>
      <c r="L166" s="444">
        <f t="shared" ca="1" si="3"/>
        <v>1071241.8585426442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25">
      <c r="G167" s="459">
        <f t="shared" si="18"/>
        <v>14</v>
      </c>
      <c r="H167" s="459">
        <v>160</v>
      </c>
      <c r="I167" s="444">
        <f t="shared" ca="1" si="5"/>
        <v>1071241.8585426442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4428.5259533867666</v>
      </c>
      <c r="L167" s="444">
        <f t="shared" ca="1" si="3"/>
        <v>1067274.7547662107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25">
      <c r="G168" s="459">
        <f t="shared" si="18"/>
        <v>14</v>
      </c>
      <c r="H168" s="459">
        <v>161</v>
      </c>
      <c r="I168" s="444">
        <f t="shared" ca="1" si="5"/>
        <v>1067274.7547662107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4411.9963543182939</v>
      </c>
      <c r="L168" s="444">
        <f t="shared" ca="1" si="3"/>
        <v>1063291.1213907087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25">
      <c r="G169" s="459">
        <f t="shared" si="18"/>
        <v>14</v>
      </c>
      <c r="H169" s="459">
        <v>162</v>
      </c>
      <c r="I169" s="444">
        <f t="shared" ca="1" si="5"/>
        <v>1063291.1213907087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4395.3978819203685</v>
      </c>
      <c r="L169" s="444">
        <f t="shared" ca="1" si="3"/>
        <v>1059290.889542809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25">
      <c r="G170" s="459">
        <f t="shared" si="18"/>
        <v>14</v>
      </c>
      <c r="H170" s="459">
        <v>163</v>
      </c>
      <c r="I170" s="444">
        <f t="shared" ca="1" si="5"/>
        <v>1059290.889542809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4378.7302492207864</v>
      </c>
      <c r="L170" s="444">
        <f t="shared" ca="1" si="3"/>
        <v>1055273.9900622095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25">
      <c r="G171" s="459">
        <f t="shared" si="18"/>
        <v>14</v>
      </c>
      <c r="H171" s="459">
        <v>164</v>
      </c>
      <c r="I171" s="444">
        <f t="shared" ca="1" si="5"/>
        <v>1055273.9900622095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4361.993168051622</v>
      </c>
      <c r="L171" s="444">
        <f t="shared" ca="1" si="3"/>
        <v>1051240.3535004409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25">
      <c r="G172" s="459">
        <f t="shared" si="18"/>
        <v>14</v>
      </c>
      <c r="H172" s="459">
        <v>165</v>
      </c>
      <c r="I172" s="444">
        <f t="shared" ca="1" si="5"/>
        <v>1051240.3535004409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4345.1863490442529</v>
      </c>
      <c r="L172" s="444">
        <f t="shared" ca="1" si="3"/>
        <v>1047189.910119665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25">
      <c r="G173" s="459">
        <f t="shared" si="18"/>
        <v>14</v>
      </c>
      <c r="H173" s="459">
        <v>166</v>
      </c>
      <c r="I173" s="444">
        <f t="shared" ca="1" si="5"/>
        <v>1047189.910119665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4328.3095016243533</v>
      </c>
      <c r="L173" s="444">
        <f t="shared" ca="1" si="3"/>
        <v>1043122.5898914691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25">
      <c r="G174" s="459">
        <f t="shared" si="18"/>
        <v>14</v>
      </c>
      <c r="H174" s="459">
        <v>167</v>
      </c>
      <c r="I174" s="444">
        <f t="shared" ca="1" si="5"/>
        <v>1043122.5898914691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4311.3623340068707</v>
      </c>
      <c r="L174" s="444">
        <f t="shared" ca="1" si="3"/>
        <v>1039038.3224956557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25">
      <c r="G175" s="459">
        <f t="shared" si="18"/>
        <v>14</v>
      </c>
      <c r="H175" s="459">
        <v>168</v>
      </c>
      <c r="I175" s="444">
        <f t="shared" ca="1" si="5"/>
        <v>1039038.3224956557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4294.3445531909811</v>
      </c>
      <c r="L175" s="444">
        <f t="shared" ca="1" si="3"/>
        <v>1034937.0373190265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25">
      <c r="G176" s="459">
        <f>G175+1</f>
        <v>15</v>
      </c>
      <c r="H176" s="459">
        <v>169</v>
      </c>
      <c r="I176" s="444">
        <f t="shared" ca="1" si="5"/>
        <v>1034937.0373190265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4277.2558649550265</v>
      </c>
      <c r="L176" s="444">
        <f t="shared" ca="1" si="3"/>
        <v>1030818.6634541614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25">
      <c r="G177" s="459">
        <f t="shared" ref="G177:G187" si="19">G176</f>
        <v>15</v>
      </c>
      <c r="H177" s="459">
        <v>170</v>
      </c>
      <c r="I177" s="444">
        <f t="shared" ca="1" si="5"/>
        <v>1030818.6634541614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4260.0959738514211</v>
      </c>
      <c r="L177" s="444">
        <f t="shared" ca="1" si="3"/>
        <v>1026683.1296981926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25">
      <c r="G178" s="459">
        <f t="shared" si="19"/>
        <v>15</v>
      </c>
      <c r="H178" s="459">
        <v>171</v>
      </c>
      <c r="I178" s="444">
        <f t="shared" ca="1" si="5"/>
        <v>1026683.1296981926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4242.8645832015518</v>
      </c>
      <c r="L178" s="444">
        <f t="shared" ca="1" si="3"/>
        <v>1022530.364551574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25">
      <c r="G179" s="459">
        <f t="shared" si="19"/>
        <v>15</v>
      </c>
      <c r="H179" s="459">
        <v>172</v>
      </c>
      <c r="I179" s="444">
        <f t="shared" ca="1" si="5"/>
        <v>1022530.364551574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4225.5613950906409</v>
      </c>
      <c r="L179" s="444">
        <f t="shared" ca="1" si="3"/>
        <v>1018360.2962168445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25">
      <c r="G180" s="459">
        <f t="shared" si="19"/>
        <v>15</v>
      </c>
      <c r="H180" s="459">
        <v>173</v>
      </c>
      <c r="I180" s="444">
        <f t="shared" ca="1" si="5"/>
        <v>1018360.2962168445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4208.1861103626015</v>
      </c>
      <c r="L180" s="444">
        <f t="shared" ca="1" si="3"/>
        <v>1014172.8525973869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25">
      <c r="G181" s="459">
        <f t="shared" si="19"/>
        <v>15</v>
      </c>
      <c r="H181" s="459">
        <v>174</v>
      </c>
      <c r="I181" s="444">
        <f t="shared" ca="1" si="5"/>
        <v>1014172.8525973869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4190.7384286148608</v>
      </c>
      <c r="L181" s="444">
        <f t="shared" ca="1" si="3"/>
        <v>1009967.9612961817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25">
      <c r="G182" s="459">
        <f t="shared" si="19"/>
        <v>15</v>
      </c>
      <c r="H182" s="459">
        <v>175</v>
      </c>
      <c r="I182" s="444">
        <f t="shared" ca="1" si="5"/>
        <v>1009967.9612961817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4173.2180481931728</v>
      </c>
      <c r="L182" s="444">
        <f t="shared" ca="1" si="3"/>
        <v>1005745.5496145546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25">
      <c r="G183" s="459">
        <f t="shared" si="19"/>
        <v>15</v>
      </c>
      <c r="H183" s="459">
        <v>176</v>
      </c>
      <c r="I183" s="444">
        <f t="shared" ca="1" si="5"/>
        <v>1005745.5496145546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4155.6246661863943</v>
      </c>
      <c r="L183" s="444">
        <f t="shared" ca="1" si="3"/>
        <v>1001505.5445509208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25">
      <c r="G184" s="459">
        <f t="shared" si="19"/>
        <v>15</v>
      </c>
      <c r="H184" s="459">
        <v>177</v>
      </c>
      <c r="I184" s="444">
        <f t="shared" ca="1" si="5"/>
        <v>1001505.5445509208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4137.9579784212519</v>
      </c>
      <c r="L184" s="444">
        <f t="shared" ca="1" si="3"/>
        <v>997247.87279952189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25">
      <c r="G185" s="459">
        <f t="shared" si="19"/>
        <v>15</v>
      </c>
      <c r="H185" s="459">
        <v>178</v>
      </c>
      <c r="I185" s="444">
        <f t="shared" ca="1" si="5"/>
        <v>997247.87279952189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4120.2176794570905</v>
      </c>
      <c r="L185" s="444">
        <f t="shared" ca="1" si="3"/>
        <v>992972.46074915875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25">
      <c r="G186" s="459">
        <f t="shared" si="19"/>
        <v>15</v>
      </c>
      <c r="H186" s="459">
        <v>179</v>
      </c>
      <c r="I186" s="444">
        <f t="shared" ca="1" si="5"/>
        <v>992972.46074915875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4102.403462580578</v>
      </c>
      <c r="L186" s="444">
        <f t="shared" ca="1" si="3"/>
        <v>988679.23448191909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25">
      <c r="G187" s="459">
        <f t="shared" si="19"/>
        <v>15</v>
      </c>
      <c r="H187" s="459">
        <v>180</v>
      </c>
      <c r="I187" s="444">
        <f t="shared" ca="1" si="5"/>
        <v>988679.23448191909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4084.5150198004126</v>
      </c>
      <c r="L187" s="444">
        <f t="shared" ca="1" si="3"/>
        <v>984368.11977189931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25">
      <c r="G188" s="459">
        <f>G187+1</f>
        <v>16</v>
      </c>
      <c r="H188" s="459">
        <v>181</v>
      </c>
      <c r="I188" s="444">
        <f t="shared" ca="1" si="5"/>
        <v>984368.11977189931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4066.5520418419965</v>
      </c>
      <c r="L188" s="444">
        <f t="shared" ca="1" si="3"/>
        <v>980039.04208392114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25">
      <c r="G189" s="459">
        <f t="shared" ref="G189:G199" si="20">G188</f>
        <v>16</v>
      </c>
      <c r="H189" s="459">
        <v>182</v>
      </c>
      <c r="I189" s="444">
        <f t="shared" ca="1" si="5"/>
        <v>980039.04208392114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4048.5142181420874</v>
      </c>
      <c r="L189" s="444">
        <f t="shared" ca="1" si="3"/>
        <v>975691.9265722431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25">
      <c r="G190" s="459">
        <f t="shared" si="20"/>
        <v>16</v>
      </c>
      <c r="H190" s="459">
        <v>183</v>
      </c>
      <c r="I190" s="444">
        <f t="shared" ca="1" si="5"/>
        <v>975691.9265722431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4030.4012368434287</v>
      </c>
      <c r="L190" s="444">
        <f t="shared" ca="1" si="3"/>
        <v>971326.69807926635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25">
      <c r="G191" s="459">
        <f t="shared" si="20"/>
        <v>16</v>
      </c>
      <c r="H191" s="459">
        <v>184</v>
      </c>
      <c r="I191" s="444">
        <f t="shared" ca="1" si="5"/>
        <v>971326.69807926635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4012.2127847893589</v>
      </c>
      <c r="L191" s="444">
        <f t="shared" ca="1" si="3"/>
        <v>966943.28113423556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25">
      <c r="G192" s="459">
        <f t="shared" si="20"/>
        <v>16</v>
      </c>
      <c r="H192" s="459">
        <v>185</v>
      </c>
      <c r="I192" s="444">
        <f t="shared" ca="1" si="5"/>
        <v>966943.28113423556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3993.9485475183974</v>
      </c>
      <c r="L192" s="444">
        <f t="shared" ca="1" si="3"/>
        <v>962541.59995193372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25">
      <c r="G193" s="459">
        <f t="shared" si="20"/>
        <v>16</v>
      </c>
      <c r="H193" s="459">
        <v>186</v>
      </c>
      <c r="I193" s="444">
        <f t="shared" ca="1" si="5"/>
        <v>962541.59995193372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3975.6082092588067</v>
      </c>
      <c r="L193" s="444">
        <f t="shared" ca="1" si="3"/>
        <v>958121.5784313723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25">
      <c r="G194" s="459">
        <f t="shared" si="20"/>
        <v>16</v>
      </c>
      <c r="H194" s="459">
        <v>187</v>
      </c>
      <c r="I194" s="444">
        <f t="shared" ca="1" si="5"/>
        <v>958121.5784313723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3957.191452923134</v>
      </c>
      <c r="L194" s="444">
        <f t="shared" ca="1" si="3"/>
        <v>953683.14015447523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25">
      <c r="G195" s="459">
        <f t="shared" si="20"/>
        <v>16</v>
      </c>
      <c r="H195" s="459">
        <v>188</v>
      </c>
      <c r="I195" s="444">
        <f t="shared" ca="1" si="5"/>
        <v>953683.14015447523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3938.6979601027292</v>
      </c>
      <c r="L195" s="444">
        <f t="shared" ca="1" si="3"/>
        <v>949226.20838475775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25">
      <c r="G196" s="459">
        <f t="shared" si="20"/>
        <v>16</v>
      </c>
      <c r="H196" s="459">
        <v>189</v>
      </c>
      <c r="I196" s="444">
        <f t="shared" ca="1" si="5"/>
        <v>949226.20838475775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3920.1274110622403</v>
      </c>
      <c r="L196" s="444">
        <f t="shared" ca="1" si="3"/>
        <v>944750.70606599981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25">
      <c r="G197" s="459">
        <f t="shared" si="20"/>
        <v>16</v>
      </c>
      <c r="H197" s="459">
        <v>190</v>
      </c>
      <c r="I197" s="444">
        <f t="shared" ca="1" si="5"/>
        <v>944750.70606599981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3901.4794847340822</v>
      </c>
      <c r="L197" s="444">
        <f t="shared" ca="1" si="3"/>
        <v>940256.55582091375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25">
      <c r="G198" s="459">
        <f t="shared" si="20"/>
        <v>16</v>
      </c>
      <c r="H198" s="459">
        <v>191</v>
      </c>
      <c r="I198" s="444">
        <f t="shared" ca="1" si="5"/>
        <v>940256.55582091375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3882.7538587128897</v>
      </c>
      <c r="L198" s="444">
        <f t="shared" ca="1" si="3"/>
        <v>935743.67994980642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25">
      <c r="G199" s="459">
        <f t="shared" si="20"/>
        <v>16</v>
      </c>
      <c r="H199" s="459">
        <v>192</v>
      </c>
      <c r="I199" s="444">
        <f t="shared" ca="1" si="5"/>
        <v>935743.67994980642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3863.9502092499424</v>
      </c>
      <c r="L199" s="444">
        <f t="shared" ca="1" si="3"/>
        <v>931212.00042923621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25">
      <c r="G200" s="459">
        <f>G199+1</f>
        <v>17</v>
      </c>
      <c r="H200" s="459">
        <v>193</v>
      </c>
      <c r="I200" s="444">
        <f t="shared" ca="1" si="5"/>
        <v>931212.00042923621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3845.0682112475661</v>
      </c>
      <c r="L200" s="444">
        <f t="shared" ca="1" si="3"/>
        <v>926661.43891066359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25">
      <c r="G201" s="459">
        <f t="shared" ref="G201:G211" si="21">G200</f>
        <v>17</v>
      </c>
      <c r="H201" s="459">
        <v>194</v>
      </c>
      <c r="I201" s="444">
        <f t="shared" ca="1" si="5"/>
        <v>926661.43891066359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3826.1075382535137</v>
      </c>
      <c r="L201" s="444">
        <f t="shared" ca="1" si="3"/>
        <v>922091.91671909695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25">
      <c r="G202" s="459">
        <f t="shared" si="21"/>
        <v>17</v>
      </c>
      <c r="H202" s="459">
        <v>195</v>
      </c>
      <c r="I202" s="444">
        <f t="shared" ca="1" si="5"/>
        <v>922091.91671909695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3807.0678624553198</v>
      </c>
      <c r="L202" s="444">
        <f t="shared" ca="1" si="3"/>
        <v>917503.35485173203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25">
      <c r="G203" s="459">
        <f t="shared" si="21"/>
        <v>17</v>
      </c>
      <c r="H203" s="459">
        <v>196</v>
      </c>
      <c r="I203" s="444">
        <f t="shared" ca="1" si="5"/>
        <v>917503.35485173203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3787.948854674632</v>
      </c>
      <c r="L203" s="444">
        <f t="shared" ca="1" si="3"/>
        <v>912895.67397658643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25">
      <c r="G204" s="459">
        <f t="shared" si="21"/>
        <v>17</v>
      </c>
      <c r="H204" s="459">
        <v>197</v>
      </c>
      <c r="I204" s="444">
        <f t="shared" ca="1" si="5"/>
        <v>912895.67397658643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3768.7501843615264</v>
      </c>
      <c r="L204" s="444">
        <f t="shared" ca="1" si="3"/>
        <v>908268.79443112772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25">
      <c r="G205" s="459">
        <f t="shared" si="21"/>
        <v>17</v>
      </c>
      <c r="H205" s="459">
        <v>198</v>
      </c>
      <c r="I205" s="444">
        <f t="shared" ca="1" si="5"/>
        <v>908268.79443112772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3749.4715195887816</v>
      </c>
      <c r="L205" s="444">
        <f t="shared" ca="1" si="3"/>
        <v>903622.63622089627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25">
      <c r="G206" s="459">
        <f t="shared" si="21"/>
        <v>17</v>
      </c>
      <c r="H206" s="459">
        <v>199</v>
      </c>
      <c r="I206" s="444">
        <f t="shared" ca="1" si="5"/>
        <v>903622.63622089627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3730.1125270461503</v>
      </c>
      <c r="L206" s="444">
        <f t="shared" ca="1" si="3"/>
        <v>898957.1190181222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25">
      <c r="G207" s="459">
        <f t="shared" si="21"/>
        <v>17</v>
      </c>
      <c r="H207" s="459">
        <v>200</v>
      </c>
      <c r="I207" s="444">
        <f t="shared" ca="1" si="5"/>
        <v>898957.1190181222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3710.6728720345918</v>
      </c>
      <c r="L207" s="444">
        <f t="shared" ca="1" si="3"/>
        <v>894272.16216033662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25">
      <c r="G208" s="459">
        <f t="shared" si="21"/>
        <v>17</v>
      </c>
      <c r="H208" s="459">
        <v>201</v>
      </c>
      <c r="I208" s="444">
        <f t="shared" ca="1" si="5"/>
        <v>894272.16216033662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3691.1522184604851</v>
      </c>
      <c r="L208" s="444">
        <f t="shared" ca="1" si="3"/>
        <v>889567.68464897689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25">
      <c r="G209" s="459">
        <f t="shared" si="21"/>
        <v>17</v>
      </c>
      <c r="H209" s="459">
        <v>202</v>
      </c>
      <c r="I209" s="444">
        <f t="shared" ca="1" si="5"/>
        <v>889567.68464897689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3671.5502288298189</v>
      </c>
      <c r="L209" s="444">
        <f t="shared" ca="1" si="3"/>
        <v>884843.60514798656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25">
      <c r="G210" s="459">
        <f t="shared" si="21"/>
        <v>17</v>
      </c>
      <c r="H210" s="459">
        <v>203</v>
      </c>
      <c r="I210" s="444">
        <f t="shared" ca="1" si="5"/>
        <v>884843.60514798656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3651.8665642423598</v>
      </c>
      <c r="L210" s="444">
        <f t="shared" ca="1" si="3"/>
        <v>880099.84198240878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25">
      <c r="G211" s="459">
        <f t="shared" si="21"/>
        <v>17</v>
      </c>
      <c r="H211" s="459">
        <v>204</v>
      </c>
      <c r="I211" s="444">
        <f t="shared" ca="1" si="5"/>
        <v>880099.84198240878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3632.1008843857858</v>
      </c>
      <c r="L211" s="444">
        <f t="shared" ca="1" si="3"/>
        <v>875336.31313697435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25">
      <c r="G212" s="459">
        <f>G211+1</f>
        <v>18</v>
      </c>
      <c r="H212" s="459">
        <v>205</v>
      </c>
      <c r="I212" s="444">
        <f t="shared" ca="1" si="5"/>
        <v>875336.31313697435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3612.2528475298086</v>
      </c>
      <c r="L212" s="444">
        <f t="shared" ca="1" si="3"/>
        <v>870552.936254684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25">
      <c r="G213" s="459">
        <f t="shared" ref="G213:G223" si="22">G212</f>
        <v>18</v>
      </c>
      <c r="H213" s="459">
        <v>206</v>
      </c>
      <c r="I213" s="444">
        <f t="shared" ca="1" si="5"/>
        <v>870552.936254684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3592.3221105202661</v>
      </c>
      <c r="L213" s="444">
        <f t="shared" ca="1" si="3"/>
        <v>865749.62863538403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25">
      <c r="G214" s="459">
        <f t="shared" si="22"/>
        <v>18</v>
      </c>
      <c r="H214" s="459">
        <v>207</v>
      </c>
      <c r="I214" s="444">
        <f t="shared" ca="1" si="5"/>
        <v>865749.62863538403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3572.3083287731824</v>
      </c>
      <c r="L214" s="444">
        <f t="shared" ca="1" si="3"/>
        <v>860926.30723433697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25">
      <c r="G215" s="459">
        <f t="shared" si="22"/>
        <v>18</v>
      </c>
      <c r="H215" s="459">
        <v>208</v>
      </c>
      <c r="I215" s="444">
        <f t="shared" ca="1" si="5"/>
        <v>860926.30723433697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3552.2111562688201</v>
      </c>
      <c r="L215" s="444">
        <f t="shared" ca="1" si="3"/>
        <v>856082.88866078563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25">
      <c r="G216" s="459">
        <f t="shared" si="22"/>
        <v>18</v>
      </c>
      <c r="H216" s="459">
        <v>209</v>
      </c>
      <c r="I216" s="444">
        <f t="shared" ca="1" si="5"/>
        <v>856082.88866078563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3532.0302455456895</v>
      </c>
      <c r="L216" s="444">
        <f t="shared" ca="1" si="3"/>
        <v>851219.28917651111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25">
      <c r="G217" s="459">
        <f t="shared" si="22"/>
        <v>18</v>
      </c>
      <c r="H217" s="459">
        <v>210</v>
      </c>
      <c r="I217" s="444">
        <f t="shared" ca="1" si="5"/>
        <v>851219.28917651111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3511.7652476945455</v>
      </c>
      <c r="L217" s="444">
        <f t="shared" ca="1" si="3"/>
        <v>846335.4246943855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25">
      <c r="G218" s="459">
        <f t="shared" si="22"/>
        <v>18</v>
      </c>
      <c r="H218" s="459">
        <v>211</v>
      </c>
      <c r="I218" s="444">
        <f t="shared" ca="1" si="5"/>
        <v>846335.4246943855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3491.4158123523553</v>
      </c>
      <c r="L218" s="444">
        <f t="shared" ca="1" si="3"/>
        <v>841431.21077691764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25">
      <c r="G219" s="459">
        <f t="shared" si="22"/>
        <v>18</v>
      </c>
      <c r="H219" s="459">
        <v>212</v>
      </c>
      <c r="I219" s="444">
        <f t="shared" ca="1" si="5"/>
        <v>841431.21077691764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3470.9815876962393</v>
      </c>
      <c r="L219" s="444">
        <f t="shared" ca="1" si="3"/>
        <v>836506.56263479369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25">
      <c r="G220" s="459">
        <f t="shared" si="22"/>
        <v>18</v>
      </c>
      <c r="H220" s="459">
        <v>213</v>
      </c>
      <c r="I220" s="444">
        <f t="shared" ca="1" si="5"/>
        <v>836506.56263479369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3450.4622204373891</v>
      </c>
      <c r="L220" s="444">
        <f t="shared" ca="1" si="3"/>
        <v>831561.39512541087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25">
      <c r="G221" s="459">
        <f t="shared" si="22"/>
        <v>18</v>
      </c>
      <c r="H221" s="459">
        <v>214</v>
      </c>
      <c r="I221" s="444">
        <f t="shared" ca="1" si="5"/>
        <v>831561.39512541087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3429.857355814961</v>
      </c>
      <c r="L221" s="444">
        <f t="shared" ca="1" si="3"/>
        <v>826595.6227514057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25">
      <c r="G222" s="459">
        <f t="shared" si="22"/>
        <v>18</v>
      </c>
      <c r="H222" s="459">
        <v>215</v>
      </c>
      <c r="I222" s="444">
        <f t="shared" ca="1" si="5"/>
        <v>826595.6227514057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3409.1666375899395</v>
      </c>
      <c r="L222" s="444">
        <f t="shared" ca="1" si="3"/>
        <v>821609.15965917544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25">
      <c r="G223" s="459">
        <f t="shared" si="22"/>
        <v>18</v>
      </c>
      <c r="H223" s="459">
        <v>216</v>
      </c>
      <c r="I223" s="444">
        <f t="shared" ca="1" si="5"/>
        <v>821609.15965917544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3388.3897080389802</v>
      </c>
      <c r="L223" s="444">
        <f t="shared" ca="1" si="3"/>
        <v>816601.91963739425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25">
      <c r="G224" s="459">
        <f>G223+1</f>
        <v>19</v>
      </c>
      <c r="H224" s="459">
        <v>217</v>
      </c>
      <c r="I224" s="444">
        <f t="shared" ca="1" si="5"/>
        <v>816601.91963739425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3367.5262079482254</v>
      </c>
      <c r="L224" s="444">
        <f t="shared" ca="1" si="3"/>
        <v>811573.81611552229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25">
      <c r="G225" s="459">
        <f t="shared" ref="G225:G235" si="23">G224</f>
        <v>19</v>
      </c>
      <c r="H225" s="459">
        <v>218</v>
      </c>
      <c r="I225" s="444">
        <f t="shared" ca="1" si="5"/>
        <v>811573.81611552229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3346.5757766070919</v>
      </c>
      <c r="L225" s="444">
        <f t="shared" ca="1" si="3"/>
        <v>806524.76216230926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25">
      <c r="G226" s="459">
        <f t="shared" si="23"/>
        <v>19</v>
      </c>
      <c r="H226" s="459">
        <v>219</v>
      </c>
      <c r="I226" s="444">
        <f t="shared" ca="1" si="5"/>
        <v>806524.76216230926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3325.5380518020379</v>
      </c>
      <c r="L226" s="444">
        <f t="shared" ca="1" si="3"/>
        <v>801454.67048429116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25">
      <c r="G227" s="459">
        <f t="shared" si="23"/>
        <v>19</v>
      </c>
      <c r="H227" s="459">
        <v>220</v>
      </c>
      <c r="I227" s="444">
        <f t="shared" ca="1" si="5"/>
        <v>801454.67048429116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3304.4126698102955</v>
      </c>
      <c r="L227" s="444">
        <f t="shared" ca="1" si="3"/>
        <v>796363.45342428132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25">
      <c r="G228" s="459">
        <f t="shared" si="23"/>
        <v>19</v>
      </c>
      <c r="H228" s="459">
        <v>221</v>
      </c>
      <c r="I228" s="444">
        <f t="shared" ca="1" si="5"/>
        <v>796363.45342428132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3283.1992653935881</v>
      </c>
      <c r="L228" s="444">
        <f t="shared" ca="1" si="3"/>
        <v>791251.02295985469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25">
      <c r="G229" s="459">
        <f t="shared" si="23"/>
        <v>19</v>
      </c>
      <c r="H229" s="459">
        <v>222</v>
      </c>
      <c r="I229" s="444">
        <f t="shared" ca="1" si="5"/>
        <v>791251.02295985469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3261.8974717918104</v>
      </c>
      <c r="L229" s="444">
        <f t="shared" ca="1" si="3"/>
        <v>786117.29070182634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25">
      <c r="G230" s="459">
        <f t="shared" si="23"/>
        <v>19</v>
      </c>
      <c r="H230" s="459">
        <v>223</v>
      </c>
      <c r="I230" s="444">
        <f t="shared" ca="1" si="5"/>
        <v>786117.29070182634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3240.5069207166921</v>
      </c>
      <c r="L230" s="444">
        <f t="shared" ca="1" si="3"/>
        <v>780962.16789272288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25">
      <c r="G231" s="459">
        <f t="shared" si="23"/>
        <v>19</v>
      </c>
      <c r="H231" s="459">
        <v>224</v>
      </c>
      <c r="I231" s="444">
        <f t="shared" ca="1" si="5"/>
        <v>780962.16789272288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3219.027242345428</v>
      </c>
      <c r="L231" s="444">
        <f t="shared" ca="1" si="3"/>
        <v>775785.56540524808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25">
      <c r="G232" s="459">
        <f t="shared" si="23"/>
        <v>19</v>
      </c>
      <c r="H232" s="459">
        <v>225</v>
      </c>
      <c r="I232" s="444">
        <f t="shared" ca="1" si="5"/>
        <v>775785.56540524808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3197.458065314283</v>
      </c>
      <c r="L232" s="444">
        <f t="shared" ca="1" si="3"/>
        <v>770587.39374074223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25">
      <c r="G233" s="459">
        <f t="shared" si="23"/>
        <v>19</v>
      </c>
      <c r="H233" s="459">
        <v>226</v>
      </c>
      <c r="I233" s="444">
        <f t="shared" ca="1" si="5"/>
        <v>770587.39374074223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3175.7990167121752</v>
      </c>
      <c r="L233" s="444">
        <f t="shared" ca="1" si="3"/>
        <v>765367.56302763429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25">
      <c r="G234" s="459">
        <f t="shared" si="23"/>
        <v>19</v>
      </c>
      <c r="H234" s="459">
        <v>227</v>
      </c>
      <c r="I234" s="444">
        <f t="shared" ca="1" si="5"/>
        <v>765367.56302763429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3154.0497220742254</v>
      </c>
      <c r="L234" s="444">
        <f t="shared" ca="1" si="3"/>
        <v>760125.98301988828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25">
      <c r="G235" s="459">
        <f t="shared" si="23"/>
        <v>19</v>
      </c>
      <c r="H235" s="459">
        <v>228</v>
      </c>
      <c r="I235" s="444">
        <f t="shared" ca="1" si="5"/>
        <v>760125.98301988828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3132.2098053752838</v>
      </c>
      <c r="L235" s="444">
        <f t="shared" ca="1" si="3"/>
        <v>754862.56309544342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25">
      <c r="G236" s="459">
        <f>G235+1</f>
        <v>20</v>
      </c>
      <c r="H236" s="459">
        <v>229</v>
      </c>
      <c r="I236" s="444">
        <f t="shared" ca="1" si="5"/>
        <v>754862.56309544342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3110.2788890234301</v>
      </c>
      <c r="L236" s="444">
        <f t="shared" ca="1" si="3"/>
        <v>749577.2122546467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25">
      <c r="G237" s="459">
        <f t="shared" ref="G237:G247" si="24">G236</f>
        <v>20</v>
      </c>
      <c r="H237" s="459">
        <v>230</v>
      </c>
      <c r="I237" s="444">
        <f t="shared" ca="1" si="5"/>
        <v>749577.2122546467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3088.256593853444</v>
      </c>
      <c r="L237" s="444">
        <f t="shared" ca="1" si="3"/>
        <v>744269.83911867999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25">
      <c r="G238" s="459">
        <f t="shared" si="24"/>
        <v>20</v>
      </c>
      <c r="H238" s="459">
        <v>231</v>
      </c>
      <c r="I238" s="444">
        <f t="shared" ca="1" si="5"/>
        <v>744269.83911867999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3066.1425391202492</v>
      </c>
      <c r="L238" s="444">
        <f t="shared" ca="1" si="3"/>
        <v>738940.35192798008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25">
      <c r="G239" s="459">
        <f t="shared" si="24"/>
        <v>20</v>
      </c>
      <c r="H239" s="459">
        <v>232</v>
      </c>
      <c r="I239" s="444">
        <f t="shared" ca="1" si="5"/>
        <v>738940.35192798008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3043.9363424923331</v>
      </c>
      <c r="L239" s="444">
        <f t="shared" ca="1" si="3"/>
        <v>733588.65854065225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25">
      <c r="G240" s="459">
        <f t="shared" si="24"/>
        <v>20</v>
      </c>
      <c r="H240" s="459">
        <v>233</v>
      </c>
      <c r="I240" s="444">
        <f t="shared" ca="1" si="5"/>
        <v>733588.65854065225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3021.6376200451336</v>
      </c>
      <c r="L240" s="444">
        <f t="shared" ca="1" si="3"/>
        <v>728214.66643087717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25">
      <c r="G241" s="459">
        <f t="shared" si="24"/>
        <v>20</v>
      </c>
      <c r="H241" s="459">
        <v>234</v>
      </c>
      <c r="I241" s="444">
        <f t="shared" ca="1" si="5"/>
        <v>728214.66643087717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2999.2459862544042</v>
      </c>
      <c r="L241" s="444">
        <f t="shared" ca="1" si="3"/>
        <v>722818.28268731141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25">
      <c r="G242" s="459">
        <f t="shared" si="24"/>
        <v>20</v>
      </c>
      <c r="H242" s="459">
        <v>235</v>
      </c>
      <c r="I242" s="444">
        <f t="shared" ca="1" si="5"/>
        <v>722818.28268731141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2976.7610539895468</v>
      </c>
      <c r="L242" s="444">
        <f t="shared" ca="1" si="3"/>
        <v>717399.41401148075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25">
      <c r="G243" s="459">
        <f t="shared" si="24"/>
        <v>20</v>
      </c>
      <c r="H243" s="459">
        <v>236</v>
      </c>
      <c r="I243" s="444">
        <f t="shared" ca="1" si="5"/>
        <v>717399.41401148075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2954.182434506919</v>
      </c>
      <c r="L243" s="444">
        <f t="shared" ca="1" si="3"/>
        <v>711957.96671616752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25">
      <c r="G244" s="459">
        <f t="shared" si="24"/>
        <v>20</v>
      </c>
      <c r="H244" s="459">
        <v>237</v>
      </c>
      <c r="I244" s="444">
        <f t="shared" ca="1" si="5"/>
        <v>711957.96671616752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2931.5097374431139</v>
      </c>
      <c r="L244" s="444">
        <f t="shared" ca="1" si="3"/>
        <v>706493.8467237904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25">
      <c r="G245" s="459">
        <f t="shared" si="24"/>
        <v>20</v>
      </c>
      <c r="H245" s="459">
        <v>238</v>
      </c>
      <c r="I245" s="444">
        <f t="shared" ca="1" si="5"/>
        <v>706493.8467237904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2908.7425708082092</v>
      </c>
      <c r="L245" s="444">
        <f t="shared" ca="1" si="3"/>
        <v>701006.95956477837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25">
      <c r="G246" s="459">
        <f t="shared" si="24"/>
        <v>20</v>
      </c>
      <c r="H246" s="459">
        <v>239</v>
      </c>
      <c r="I246" s="444">
        <f t="shared" ca="1" si="5"/>
        <v>701006.95956477837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2885.8805409789925</v>
      </c>
      <c r="L246" s="444">
        <f t="shared" ca="1" si="3"/>
        <v>695497.21037593717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25">
      <c r="G247" s="459">
        <f t="shared" si="24"/>
        <v>20</v>
      </c>
      <c r="H247" s="459">
        <v>240</v>
      </c>
      <c r="I247" s="444">
        <f t="shared" ca="1" si="5"/>
        <v>695497.21037593717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2862.9232526921542</v>
      </c>
      <c r="L247" s="444">
        <f t="shared" ca="1" si="3"/>
        <v>689964.50389880908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25">
      <c r="G248" s="459">
        <f>G247+1</f>
        <v>21</v>
      </c>
      <c r="H248" s="459">
        <v>241</v>
      </c>
      <c r="I248" s="444">
        <f t="shared" ca="1" si="5"/>
        <v>689964.50389880908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2839.8703090374538</v>
      </c>
      <c r="L248" s="444">
        <f t="shared" ca="1" si="3"/>
        <v>684408.7444780264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25">
      <c r="G249" s="459">
        <f t="shared" ref="G249:G259" si="25">G248</f>
        <v>21</v>
      </c>
      <c r="H249" s="459">
        <v>242</v>
      </c>
      <c r="I249" s="444">
        <f t="shared" ca="1" si="5"/>
        <v>684408.7444780264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2816.721311450859</v>
      </c>
      <c r="L249" s="444">
        <f t="shared" ca="1" si="3"/>
        <v>678829.83605965704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25">
      <c r="G250" s="459">
        <f t="shared" si="25"/>
        <v>21</v>
      </c>
      <c r="H250" s="459">
        <v>243</v>
      </c>
      <c r="I250" s="444">
        <f t="shared" ca="1" si="5"/>
        <v>678829.83605965704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2793.4758597076534</v>
      </c>
      <c r="L250" s="444">
        <f t="shared" ca="1" si="3"/>
        <v>673227.68218954455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25">
      <c r="G251" s="459">
        <f t="shared" si="25"/>
        <v>21</v>
      </c>
      <c r="H251" s="459">
        <v>244</v>
      </c>
      <c r="I251" s="444">
        <f t="shared" ca="1" si="5"/>
        <v>673227.68218954455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2770.1335519155182</v>
      </c>
      <c r="L251" s="444">
        <f t="shared" ca="1" si="3"/>
        <v>667602.18601163989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25">
      <c r="G252" s="459">
        <f t="shared" si="25"/>
        <v>21</v>
      </c>
      <c r="H252" s="459">
        <v>245</v>
      </c>
      <c r="I252" s="444">
        <f t="shared" ca="1" si="5"/>
        <v>667602.18601163989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2746.6939845075822</v>
      </c>
      <c r="L252" s="444">
        <f t="shared" ca="1" si="3"/>
        <v>661953.25026632729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25">
      <c r="G253" s="459">
        <f t="shared" si="25"/>
        <v>21</v>
      </c>
      <c r="H253" s="459">
        <v>246</v>
      </c>
      <c r="I253" s="444">
        <f t="shared" ca="1" si="5"/>
        <v>661953.25026632729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2723.1567522354462</v>
      </c>
      <c r="L253" s="444">
        <f t="shared" ca="1" si="3"/>
        <v>656280.7772887426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25">
      <c r="G254" s="459">
        <f t="shared" si="25"/>
        <v>21</v>
      </c>
      <c r="H254" s="459">
        <v>247</v>
      </c>
      <c r="I254" s="444">
        <f t="shared" ca="1" si="5"/>
        <v>656280.7772887426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2699.5214481621765</v>
      </c>
      <c r="L254" s="444">
        <f t="shared" ca="1" si="3"/>
        <v>650584.66900708457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25">
      <c r="G255" s="459">
        <f t="shared" si="25"/>
        <v>21</v>
      </c>
      <c r="H255" s="459">
        <v>248</v>
      </c>
      <c r="I255" s="444">
        <f t="shared" ca="1" si="5"/>
        <v>650584.66900708457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2675.7876636552683</v>
      </c>
      <c r="L255" s="444">
        <f t="shared" ca="1" si="3"/>
        <v>644864.82694091962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25">
      <c r="G256" s="459">
        <f t="shared" si="25"/>
        <v>21</v>
      </c>
      <c r="H256" s="459">
        <v>249</v>
      </c>
      <c r="I256" s="444">
        <f t="shared" ca="1" si="5"/>
        <v>644864.82694091962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2651.9549883795808</v>
      </c>
      <c r="L256" s="444">
        <f t="shared" ca="1" si="3"/>
        <v>639121.15219947905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25">
      <c r="G257" s="459">
        <f t="shared" si="25"/>
        <v>21</v>
      </c>
      <c r="H257" s="459">
        <v>250</v>
      </c>
      <c r="I257" s="444">
        <f t="shared" ca="1" si="5"/>
        <v>639121.15219947905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2628.0230102902451</v>
      </c>
      <c r="L257" s="444">
        <f t="shared" ca="1" si="3"/>
        <v>633353.5454799491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25">
      <c r="G258" s="459">
        <f t="shared" si="25"/>
        <v>21</v>
      </c>
      <c r="H258" s="459">
        <v>251</v>
      </c>
      <c r="I258" s="444">
        <f t="shared" ca="1" si="5"/>
        <v>633353.5454799491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2603.991315625537</v>
      </c>
      <c r="L258" s="444">
        <f t="shared" ca="1" si="3"/>
        <v>627561.90706575441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25">
      <c r="G259" s="459">
        <f t="shared" si="25"/>
        <v>21</v>
      </c>
      <c r="H259" s="459">
        <v>252</v>
      </c>
      <c r="I259" s="444">
        <f t="shared" ca="1" si="5"/>
        <v>627561.90706575441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2579.8594888997259</v>
      </c>
      <c r="L259" s="444">
        <f t="shared" ca="1" si="3"/>
        <v>621746.13682483393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25">
      <c r="G260" s="459">
        <f>G259+1</f>
        <v>22</v>
      </c>
      <c r="H260" s="459">
        <v>253</v>
      </c>
      <c r="I260" s="444">
        <f t="shared" ca="1" si="5"/>
        <v>621746.13682483393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2555.6271128958906</v>
      </c>
      <c r="L260" s="444">
        <f t="shared" ca="1" si="3"/>
        <v>615906.13420790969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25">
      <c r="G261" s="459">
        <f t="shared" ref="G261:G271" si="26">G260</f>
        <v>22</v>
      </c>
      <c r="H261" s="459">
        <v>254</v>
      </c>
      <c r="I261" s="444">
        <f t="shared" ca="1" si="5"/>
        <v>615906.13420790969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2531.2937686587061</v>
      </c>
      <c r="L261" s="444">
        <f t="shared" ca="1" si="3"/>
        <v>610041.79824674816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25">
      <c r="G262" s="459">
        <f t="shared" si="26"/>
        <v>22</v>
      </c>
      <c r="H262" s="459">
        <v>255</v>
      </c>
      <c r="I262" s="444">
        <f t="shared" ca="1" si="5"/>
        <v>610041.79824674816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2506.8590354871999</v>
      </c>
      <c r="L262" s="444">
        <f t="shared" ca="1" si="3"/>
        <v>604153.02755241515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25">
      <c r="G263" s="459">
        <f t="shared" si="26"/>
        <v>22</v>
      </c>
      <c r="H263" s="459">
        <v>256</v>
      </c>
      <c r="I263" s="444">
        <f t="shared" ca="1" si="5"/>
        <v>604153.02755241515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2482.3224909274791</v>
      </c>
      <c r="L263" s="444">
        <f t="shared" ref="L263:L517" ca="1" si="28">I263-J263+K263</f>
        <v>598239.7203135225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25">
      <c r="G264" s="459">
        <f t="shared" si="26"/>
        <v>22</v>
      </c>
      <c r="H264" s="459">
        <v>257</v>
      </c>
      <c r="I264" s="444">
        <f t="shared" ref="I264:I518" ca="1" si="29">L263</f>
        <v>598239.7203135225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2457.6837107654264</v>
      </c>
      <c r="L264" s="444">
        <f t="shared" ca="1" si="28"/>
        <v>592301.77429446776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25">
      <c r="G265" s="459">
        <f t="shared" si="26"/>
        <v>22</v>
      </c>
      <c r="H265" s="459">
        <v>258</v>
      </c>
      <c r="I265" s="444">
        <f t="shared" ca="1" si="29"/>
        <v>592301.77429446776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2432.9422690193651</v>
      </c>
      <c r="L265" s="444">
        <f t="shared" ca="1" si="28"/>
        <v>586339.08683366689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25">
      <c r="G266" s="459">
        <f t="shared" si="26"/>
        <v>22</v>
      </c>
      <c r="H266" s="459">
        <v>259</v>
      </c>
      <c r="I266" s="444">
        <f t="shared" ca="1" si="29"/>
        <v>586339.08683366689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2408.0977379326946</v>
      </c>
      <c r="L266" s="444">
        <f t="shared" ca="1" si="28"/>
        <v>580351.55484177941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25">
      <c r="G267" s="459">
        <f t="shared" si="26"/>
        <v>22</v>
      </c>
      <c r="H267" s="459">
        <v>260</v>
      </c>
      <c r="I267" s="444">
        <f t="shared" ca="1" si="29"/>
        <v>580351.55484177941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2383.1496879664969</v>
      </c>
      <c r="L267" s="444">
        <f t="shared" ca="1" si="28"/>
        <v>574339.07479992567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25">
      <c r="G268" s="459">
        <f t="shared" si="26"/>
        <v>22</v>
      </c>
      <c r="H268" s="459">
        <v>261</v>
      </c>
      <c r="I268" s="444">
        <f t="shared" ca="1" si="29"/>
        <v>574339.07479992567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2358.0976877921062</v>
      </c>
      <c r="L268" s="444">
        <f t="shared" ca="1" si="28"/>
        <v>568301.54275789764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25">
      <c r="G269" s="459">
        <f t="shared" si="26"/>
        <v>22</v>
      </c>
      <c r="H269" s="459">
        <v>262</v>
      </c>
      <c r="I269" s="444">
        <f t="shared" ca="1" si="29"/>
        <v>568301.54275789764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2332.9413042836559</v>
      </c>
      <c r="L269" s="444">
        <f t="shared" ca="1" si="28"/>
        <v>562238.85433236114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25">
      <c r="G270" s="459">
        <f t="shared" si="26"/>
        <v>22</v>
      </c>
      <c r="H270" s="459">
        <v>263</v>
      </c>
      <c r="I270" s="444">
        <f t="shared" ca="1" si="29"/>
        <v>562238.85433236114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2307.6801025105874</v>
      </c>
      <c r="L270" s="444">
        <f t="shared" ca="1" si="28"/>
        <v>556150.90470505157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25">
      <c r="G271" s="459">
        <f t="shared" si="26"/>
        <v>22</v>
      </c>
      <c r="H271" s="459">
        <v>264</v>
      </c>
      <c r="I271" s="444">
        <f t="shared" ca="1" si="29"/>
        <v>556150.90470505157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2282.3136457301307</v>
      </c>
      <c r="L271" s="444">
        <f t="shared" ca="1" si="28"/>
        <v>550037.58862096153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25">
      <c r="G272" s="459">
        <f>G271+1</f>
        <v>23</v>
      </c>
      <c r="H272" s="459">
        <v>265</v>
      </c>
      <c r="I272" s="444">
        <f t="shared" ca="1" si="29"/>
        <v>550037.58862096153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2256.8414953797555</v>
      </c>
      <c r="L272" s="444">
        <f t="shared" ca="1" si="28"/>
        <v>543898.80038652115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25">
      <c r="G273" s="459">
        <f t="shared" ref="G273:G283" si="32">G272</f>
        <v>23</v>
      </c>
      <c r="H273" s="459">
        <v>266</v>
      </c>
      <c r="I273" s="444">
        <f t="shared" ca="1" si="29"/>
        <v>543898.80038652115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2231.2632110695872</v>
      </c>
      <c r="L273" s="444">
        <f t="shared" ca="1" si="28"/>
        <v>537734.4338677706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25">
      <c r="G274" s="459">
        <f t="shared" si="32"/>
        <v>23</v>
      </c>
      <c r="H274" s="459">
        <v>267</v>
      </c>
      <c r="I274" s="444">
        <f t="shared" ca="1" si="29"/>
        <v>537734.4338677706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2205.5783505747931</v>
      </c>
      <c r="L274" s="444">
        <f t="shared" ca="1" si="28"/>
        <v>531544.38248852524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25">
      <c r="G275" s="459">
        <f t="shared" si="32"/>
        <v>23</v>
      </c>
      <c r="H275" s="459">
        <v>268</v>
      </c>
      <c r="I275" s="444">
        <f t="shared" ca="1" si="29"/>
        <v>531544.38248852524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2179.7864698279377</v>
      </c>
      <c r="L275" s="444">
        <f t="shared" ca="1" si="28"/>
        <v>525328.53922853305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25">
      <c r="G276" s="459">
        <f t="shared" si="32"/>
        <v>23</v>
      </c>
      <c r="H276" s="459">
        <v>269</v>
      </c>
      <c r="I276" s="444">
        <f t="shared" ca="1" si="29"/>
        <v>525328.53922853305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2153.8871229113038</v>
      </c>
      <c r="L276" s="444">
        <f t="shared" ca="1" si="28"/>
        <v>519086.79662162415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25">
      <c r="G277" s="459">
        <f t="shared" si="32"/>
        <v>23</v>
      </c>
      <c r="H277" s="459">
        <v>270</v>
      </c>
      <c r="I277" s="444">
        <f t="shared" ca="1" si="29"/>
        <v>519086.79662162415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2127.8798620491834</v>
      </c>
      <c r="L277" s="444">
        <f t="shared" ca="1" si="28"/>
        <v>512819.04675385315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25">
      <c r="G278" s="459">
        <f t="shared" si="32"/>
        <v>23</v>
      </c>
      <c r="H278" s="459">
        <v>271</v>
      </c>
      <c r="I278" s="444">
        <f t="shared" ca="1" si="29"/>
        <v>512819.04675385315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2101.7642376001372</v>
      </c>
      <c r="L278" s="444">
        <f t="shared" ca="1" si="28"/>
        <v>506525.18126163312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25">
      <c r="G279" s="459">
        <f t="shared" si="32"/>
        <v>23</v>
      </c>
      <c r="H279" s="459">
        <v>272</v>
      </c>
      <c r="I279" s="444">
        <f t="shared" ca="1" si="29"/>
        <v>506525.18126163312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2075.5397980492207</v>
      </c>
      <c r="L279" s="444">
        <f t="shared" ca="1" si="28"/>
        <v>500205.09132986213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25">
      <c r="G280" s="459">
        <f t="shared" si="32"/>
        <v>23</v>
      </c>
      <c r="H280" s="459">
        <v>273</v>
      </c>
      <c r="I280" s="444">
        <f t="shared" ca="1" si="29"/>
        <v>500205.09132986213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2049.2060900001748</v>
      </c>
      <c r="L280" s="444">
        <f t="shared" ca="1" si="28"/>
        <v>493858.66769004212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25">
      <c r="G281" s="459">
        <f t="shared" si="32"/>
        <v>23</v>
      </c>
      <c r="H281" s="459">
        <v>274</v>
      </c>
      <c r="I281" s="444">
        <f t="shared" ca="1" si="29"/>
        <v>493858.66769004212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2022.7626581675913</v>
      </c>
      <c r="L281" s="444">
        <f t="shared" ca="1" si="28"/>
        <v>487485.8006183895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25">
      <c r="G282" s="459">
        <f t="shared" si="32"/>
        <v>23</v>
      </c>
      <c r="H282" s="459">
        <v>275</v>
      </c>
      <c r="I282" s="444">
        <f t="shared" ca="1" si="29"/>
        <v>487485.8006183895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1996.2090453690389</v>
      </c>
      <c r="L282" s="444">
        <f t="shared" ca="1" si="28"/>
        <v>481086.37993393838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25">
      <c r="G283" s="459">
        <f t="shared" si="32"/>
        <v>23</v>
      </c>
      <c r="H283" s="459">
        <v>276</v>
      </c>
      <c r="I283" s="444">
        <f t="shared" ca="1" si="29"/>
        <v>481086.37993393838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1969.5447925171591</v>
      </c>
      <c r="L283" s="444">
        <f t="shared" ca="1" si="28"/>
        <v>474660.29499663535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25">
      <c r="G284" s="459">
        <f>G283+1</f>
        <v>24</v>
      </c>
      <c r="H284" s="459">
        <v>277</v>
      </c>
      <c r="I284" s="444">
        <f t="shared" ca="1" si="29"/>
        <v>474660.29499663535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1942.76943861173</v>
      </c>
      <c r="L284" s="444">
        <f t="shared" ca="1" si="28"/>
        <v>468207.43470542692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25">
      <c r="G285" s="459">
        <f t="shared" ref="G285:G295" si="33">G284</f>
        <v>24</v>
      </c>
      <c r="H285" s="459">
        <v>278</v>
      </c>
      <c r="I285" s="444">
        <f t="shared" ca="1" si="29"/>
        <v>468207.43470542692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1915.8825207316947</v>
      </c>
      <c r="L285" s="444">
        <f t="shared" ca="1" si="28"/>
        <v>461727.68749633845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25">
      <c r="G286" s="459">
        <f t="shared" si="33"/>
        <v>24</v>
      </c>
      <c r="H286" s="459">
        <v>279</v>
      </c>
      <c r="I286" s="444">
        <f t="shared" ca="1" si="29"/>
        <v>461727.68749633845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1888.8835740271595</v>
      </c>
      <c r="L286" s="444">
        <f t="shared" ca="1" si="28"/>
        <v>455220.94134054543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25">
      <c r="G287" s="459">
        <f t="shared" si="33"/>
        <v>24</v>
      </c>
      <c r="H287" s="459">
        <v>280</v>
      </c>
      <c r="I287" s="444">
        <f t="shared" ca="1" si="29"/>
        <v>455220.94134054543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1861.7721317113553</v>
      </c>
      <c r="L287" s="444">
        <f t="shared" ca="1" si="28"/>
        <v>448687.0837424366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25">
      <c r="G288" s="459">
        <f t="shared" si="33"/>
        <v>24</v>
      </c>
      <c r="H288" s="459">
        <v>281</v>
      </c>
      <c r="I288" s="444">
        <f t="shared" ca="1" si="29"/>
        <v>448687.0837424366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1834.5477250525685</v>
      </c>
      <c r="L288" s="444">
        <f t="shared" ca="1" si="28"/>
        <v>442126.00173766899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25">
      <c r="G289" s="459">
        <f t="shared" si="33"/>
        <v>24</v>
      </c>
      <c r="H289" s="459">
        <v>282</v>
      </c>
      <c r="I289" s="444">
        <f t="shared" ca="1" si="29"/>
        <v>442126.00173766899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1807.2098833660366</v>
      </c>
      <c r="L289" s="444">
        <f t="shared" ca="1" si="28"/>
        <v>435537.58189121482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25">
      <c r="G290" s="459">
        <f t="shared" si="33"/>
        <v>24</v>
      </c>
      <c r="H290" s="459">
        <v>283</v>
      </c>
      <c r="I290" s="444">
        <f t="shared" ca="1" si="29"/>
        <v>435537.58189121482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1779.7581340058109</v>
      </c>
      <c r="L290" s="444">
        <f t="shared" ca="1" si="28"/>
        <v>428921.71029540047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25">
      <c r="G291" s="459">
        <f t="shared" si="33"/>
        <v>24</v>
      </c>
      <c r="H291" s="459">
        <v>284</v>
      </c>
      <c r="I291" s="444">
        <f t="shared" ca="1" si="29"/>
        <v>428921.71029540047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1752.1920023565845</v>
      </c>
      <c r="L291" s="444">
        <f t="shared" ca="1" si="28"/>
        <v>422278.27256793686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25">
      <c r="G292" s="459">
        <f t="shared" si="33"/>
        <v>24</v>
      </c>
      <c r="H292" s="459">
        <v>285</v>
      </c>
      <c r="I292" s="444">
        <f t="shared" ca="1" si="29"/>
        <v>422278.27256793686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1724.5110118254863</v>
      </c>
      <c r="L292" s="444">
        <f t="shared" ca="1" si="28"/>
        <v>415607.15384994214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25">
      <c r="G293" s="459">
        <f t="shared" si="33"/>
        <v>24</v>
      </c>
      <c r="H293" s="459">
        <v>286</v>
      </c>
      <c r="I293" s="444">
        <f t="shared" ca="1" si="29"/>
        <v>415607.15384994214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1696.7146838338415</v>
      </c>
      <c r="L293" s="444">
        <f t="shared" ca="1" si="28"/>
        <v>408908.23880395578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25">
      <c r="G294" s="459">
        <f t="shared" si="33"/>
        <v>24</v>
      </c>
      <c r="H294" s="459">
        <v>287</v>
      </c>
      <c r="I294" s="444">
        <f t="shared" ca="1" si="29"/>
        <v>408908.23880395578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1668.8025378088983</v>
      </c>
      <c r="L294" s="444">
        <f t="shared" ca="1" si="28"/>
        <v>402181.4116119445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25">
      <c r="G295" s="459">
        <f t="shared" si="33"/>
        <v>24</v>
      </c>
      <c r="H295" s="459">
        <v>288</v>
      </c>
      <c r="I295" s="444">
        <f t="shared" ca="1" si="29"/>
        <v>402181.4116119445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1640.7740911755179</v>
      </c>
      <c r="L295" s="444">
        <f t="shared" ca="1" si="28"/>
        <v>395426.55597329984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25">
      <c r="G296" s="459">
        <f>G295+1</f>
        <v>25</v>
      </c>
      <c r="H296" s="459">
        <v>289</v>
      </c>
      <c r="I296" s="444">
        <f t="shared" ca="1" si="29"/>
        <v>395426.55597329984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1612.6288593478318</v>
      </c>
      <c r="L296" s="444">
        <f t="shared" ca="1" si="28"/>
        <v>388643.55510282749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25">
      <c r="G297" s="459">
        <f t="shared" ref="G297:G307" si="34">G296</f>
        <v>25</v>
      </c>
      <c r="H297" s="459">
        <v>290</v>
      </c>
      <c r="I297" s="444">
        <f t="shared" ca="1" si="29"/>
        <v>388643.55510282749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1584.3663557208638</v>
      </c>
      <c r="L297" s="444">
        <f t="shared" ca="1" si="28"/>
        <v>381832.29172872816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25">
      <c r="G298" s="459">
        <f t="shared" si="34"/>
        <v>25</v>
      </c>
      <c r="H298" s="459">
        <v>291</v>
      </c>
      <c r="I298" s="444">
        <f t="shared" ca="1" si="29"/>
        <v>381832.29172872816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1555.9860916621165</v>
      </c>
      <c r="L298" s="444">
        <f t="shared" ca="1" si="28"/>
        <v>374992.64809057012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25">
      <c r="G299" s="459">
        <f t="shared" si="34"/>
        <v>25</v>
      </c>
      <c r="H299" s="459">
        <v>292</v>
      </c>
      <c r="I299" s="444">
        <f t="shared" ca="1" si="29"/>
        <v>374992.64809057012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1527.4875765031247</v>
      </c>
      <c r="L299" s="444">
        <f t="shared" ca="1" si="28"/>
        <v>368124.50593725307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25">
      <c r="G300" s="459">
        <f t="shared" si="34"/>
        <v>25</v>
      </c>
      <c r="H300" s="459">
        <v>293</v>
      </c>
      <c r="I300" s="444">
        <f t="shared" ca="1" si="29"/>
        <v>368124.50593725307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1498.8703175309704</v>
      </c>
      <c r="L300" s="444">
        <f t="shared" ca="1" si="28"/>
        <v>361227.74652496388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25">
      <c r="G301" s="459">
        <f t="shared" si="34"/>
        <v>25</v>
      </c>
      <c r="H301" s="459">
        <v>294</v>
      </c>
      <c r="I301" s="444">
        <f t="shared" ca="1" si="29"/>
        <v>361227.74652496388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1470.1338199797653</v>
      </c>
      <c r="L301" s="444">
        <f t="shared" ca="1" si="28"/>
        <v>354302.25061512348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25">
      <c r="G302" s="459">
        <f t="shared" si="34"/>
        <v>25</v>
      </c>
      <c r="H302" s="459">
        <v>295</v>
      </c>
      <c r="I302" s="444">
        <f t="shared" ca="1" si="29"/>
        <v>354302.25061512348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1441.2775870220971</v>
      </c>
      <c r="L302" s="444">
        <f t="shared" ca="1" si="28"/>
        <v>347347.89847232541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25">
      <c r="G303" s="459">
        <f t="shared" si="34"/>
        <v>25</v>
      </c>
      <c r="H303" s="459">
        <v>296</v>
      </c>
      <c r="I303" s="444">
        <f t="shared" ca="1" si="29"/>
        <v>347347.89847232541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1412.3011197604385</v>
      </c>
      <c r="L303" s="444">
        <f t="shared" ca="1" si="28"/>
        <v>340364.56986226566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25">
      <c r="G304" s="459">
        <f t="shared" si="34"/>
        <v>25</v>
      </c>
      <c r="H304" s="459">
        <v>297</v>
      </c>
      <c r="I304" s="444">
        <f t="shared" ca="1" si="29"/>
        <v>340364.56986226566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1383.2039172185227</v>
      </c>
      <c r="L304" s="444">
        <f t="shared" ca="1" si="28"/>
        <v>333352.14404966403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25">
      <c r="G305" s="459">
        <f t="shared" si="34"/>
        <v>25</v>
      </c>
      <c r="H305" s="459">
        <v>298</v>
      </c>
      <c r="I305" s="444">
        <f t="shared" ca="1" si="29"/>
        <v>333352.14404966403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1353.9854763326828</v>
      </c>
      <c r="L305" s="444">
        <f t="shared" ca="1" si="28"/>
        <v>326310.4997961765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25">
      <c r="G306" s="459">
        <f t="shared" si="34"/>
        <v>25</v>
      </c>
      <c r="H306" s="459">
        <v>299</v>
      </c>
      <c r="I306" s="444">
        <f t="shared" ca="1" si="29"/>
        <v>326310.4997961765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1324.6452919431513</v>
      </c>
      <c r="L306" s="444">
        <f t="shared" ca="1" si="28"/>
        <v>319239.51535829948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25">
      <c r="G307" s="459">
        <f t="shared" si="34"/>
        <v>25</v>
      </c>
      <c r="H307" s="459">
        <v>300</v>
      </c>
      <c r="I307" s="444">
        <f t="shared" ca="1" si="29"/>
        <v>319239.51535829948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1295.1828567853304</v>
      </c>
      <c r="L307" s="444">
        <f t="shared" ca="1" si="28"/>
        <v>312139.06848526461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25">
      <c r="G308" s="459">
        <f>G307+1</f>
        <v>26</v>
      </c>
      <c r="H308" s="459">
        <v>301</v>
      </c>
      <c r="I308" s="444">
        <f t="shared" ca="1" si="29"/>
        <v>312139.06848526461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1265.5976614810183</v>
      </c>
      <c r="L308" s="444">
        <f t="shared" ca="1" si="28"/>
        <v>305009.03641692543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25">
      <c r="G309" s="459">
        <f t="shared" ref="G309:G319" si="35">G308</f>
        <v>26</v>
      </c>
      <c r="H309" s="459">
        <v>302</v>
      </c>
      <c r="I309" s="444">
        <f t="shared" ca="1" si="29"/>
        <v>305009.03641692543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1235.8891945296052</v>
      </c>
      <c r="L309" s="444">
        <f t="shared" ca="1" si="28"/>
        <v>297849.29588163487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25">
      <c r="G310" s="459">
        <f t="shared" si="35"/>
        <v>26</v>
      </c>
      <c r="H310" s="459">
        <v>303</v>
      </c>
      <c r="I310" s="444">
        <f t="shared" ca="1" si="29"/>
        <v>297849.29588163487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1206.0569422992278</v>
      </c>
      <c r="L310" s="444">
        <f t="shared" ca="1" si="28"/>
        <v>290659.72309411393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25">
      <c r="G311" s="459">
        <f t="shared" si="35"/>
        <v>26</v>
      </c>
      <c r="H311" s="459">
        <v>304</v>
      </c>
      <c r="I311" s="444">
        <f t="shared" ca="1" si="29"/>
        <v>290659.72309411393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1176.1003890178906</v>
      </c>
      <c r="L311" s="444">
        <f t="shared" ca="1" si="28"/>
        <v>283440.19375331164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25">
      <c r="G312" s="459">
        <f t="shared" si="35"/>
        <v>26</v>
      </c>
      <c r="H312" s="459">
        <v>305</v>
      </c>
      <c r="I312" s="444">
        <f t="shared" ca="1" si="29"/>
        <v>283440.19375331164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1146.0190167645478</v>
      </c>
      <c r="L312" s="444">
        <f t="shared" ca="1" si="28"/>
        <v>276190.583040256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25">
      <c r="G313" s="459">
        <f t="shared" si="35"/>
        <v>26</v>
      </c>
      <c r="H313" s="459">
        <v>306</v>
      </c>
      <c r="I313" s="444">
        <f t="shared" ca="1" si="29"/>
        <v>276190.583040256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1115.8123054601492</v>
      </c>
      <c r="L313" s="444">
        <f t="shared" ca="1" si="28"/>
        <v>268910.76561589597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25">
      <c r="G314" s="459">
        <f t="shared" si="35"/>
        <v>26</v>
      </c>
      <c r="H314" s="459">
        <v>307</v>
      </c>
      <c r="I314" s="444">
        <f t="shared" ca="1" si="29"/>
        <v>268910.76561589597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1085.4797328586492</v>
      </c>
      <c r="L314" s="444">
        <f t="shared" ca="1" si="28"/>
        <v>261600.61561893445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25">
      <c r="G315" s="459">
        <f t="shared" si="35"/>
        <v>26</v>
      </c>
      <c r="H315" s="459">
        <v>308</v>
      </c>
      <c r="I315" s="444">
        <f t="shared" ca="1" si="29"/>
        <v>261600.61561893445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1055.020774537976</v>
      </c>
      <c r="L315" s="444">
        <f t="shared" ca="1" si="28"/>
        <v>254260.00666365225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25">
      <c r="G316" s="459">
        <f t="shared" si="35"/>
        <v>26</v>
      </c>
      <c r="H316" s="459">
        <v>309</v>
      </c>
      <c r="I316" s="444">
        <f t="shared" ca="1" si="29"/>
        <v>254260.00666365225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1024.4349038909668</v>
      </c>
      <c r="L316" s="444">
        <f t="shared" ca="1" si="28"/>
        <v>246888.81183772304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25">
      <c r="G317" s="459">
        <f t="shared" si="35"/>
        <v>26</v>
      </c>
      <c r="H317" s="459">
        <v>310</v>
      </c>
      <c r="I317" s="444">
        <f t="shared" ca="1" si="29"/>
        <v>246888.81183772304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993.72159211626206</v>
      </c>
      <c r="L317" s="444">
        <f t="shared" ca="1" si="28"/>
        <v>239486.90370001912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25">
      <c r="G318" s="459">
        <f t="shared" si="35"/>
        <v>26</v>
      </c>
      <c r="H318" s="459">
        <v>311</v>
      </c>
      <c r="I318" s="444">
        <f t="shared" ca="1" si="29"/>
        <v>239486.90370001912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962.88030820916219</v>
      </c>
      <c r="L318" s="444">
        <f t="shared" ca="1" si="28"/>
        <v>232054.1542784081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25">
      <c r="G319" s="459">
        <f t="shared" si="35"/>
        <v>26</v>
      </c>
      <c r="H319" s="459">
        <v>312</v>
      </c>
      <c r="I319" s="444">
        <f t="shared" ca="1" si="29"/>
        <v>232054.1542784081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931.91051895244959</v>
      </c>
      <c r="L319" s="444">
        <f t="shared" ca="1" si="28"/>
        <v>224590.43506754035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25">
      <c r="G320" s="459">
        <f>G319+1</f>
        <v>27</v>
      </c>
      <c r="H320" s="459">
        <v>313</v>
      </c>
      <c r="I320" s="444">
        <f t="shared" ca="1" si="29"/>
        <v>224590.43506754035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900.81168890716754</v>
      </c>
      <c r="L320" s="444">
        <f t="shared" ca="1" si="28"/>
        <v>217095.61702662733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25">
      <c r="G321" s="459">
        <f t="shared" ref="G321:G331" si="36">G320</f>
        <v>27</v>
      </c>
      <c r="H321" s="459">
        <v>314</v>
      </c>
      <c r="I321" s="444">
        <f t="shared" ca="1" si="29"/>
        <v>217095.61702662733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869.58328040336312</v>
      </c>
      <c r="L321" s="444">
        <f t="shared" ca="1" si="28"/>
        <v>209569.57057721051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25">
      <c r="G322" s="459">
        <f t="shared" si="36"/>
        <v>27</v>
      </c>
      <c r="H322" s="459">
        <v>315</v>
      </c>
      <c r="I322" s="444">
        <f t="shared" ca="1" si="29"/>
        <v>209569.57057721051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838.22475353079301</v>
      </c>
      <c r="L322" s="444">
        <f t="shared" ca="1" si="28"/>
        <v>202012.16560092111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25">
      <c r="G323" s="459">
        <f t="shared" si="36"/>
        <v>27</v>
      </c>
      <c r="H323" s="459">
        <v>316</v>
      </c>
      <c r="I323" s="444">
        <f t="shared" ca="1" si="29"/>
        <v>202012.16560092111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806.73556612958726</v>
      </c>
      <c r="L323" s="444">
        <f t="shared" ca="1" si="28"/>
        <v>194423.27143723052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25">
      <c r="G324" s="459">
        <f t="shared" si="36"/>
        <v>27</v>
      </c>
      <c r="H324" s="459">
        <v>317</v>
      </c>
      <c r="I324" s="444">
        <f t="shared" ca="1" si="29"/>
        <v>194423.27143723052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775.11517378087638</v>
      </c>
      <c r="L324" s="444">
        <f t="shared" ca="1" si="28"/>
        <v>186802.75688119122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25">
      <c r="G325" s="459">
        <f t="shared" si="36"/>
        <v>27</v>
      </c>
      <c r="H325" s="459">
        <v>318</v>
      </c>
      <c r="I325" s="444">
        <f t="shared" ca="1" si="29"/>
        <v>186802.75688119122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743.36302979737934</v>
      </c>
      <c r="L325" s="444">
        <f t="shared" ca="1" si="28"/>
        <v>179150.49018116842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25">
      <c r="G326" s="459">
        <f t="shared" si="36"/>
        <v>27</v>
      </c>
      <c r="H326" s="459">
        <v>319</v>
      </c>
      <c r="I326" s="444">
        <f t="shared" ca="1" si="29"/>
        <v>179150.49018116842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711.47858521395096</v>
      </c>
      <c r="L326" s="444">
        <f t="shared" ca="1" si="28"/>
        <v>171466.33903656219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25">
      <c r="G327" s="459">
        <f t="shared" si="36"/>
        <v>27</v>
      </c>
      <c r="H327" s="459">
        <v>320</v>
      </c>
      <c r="I327" s="444">
        <f t="shared" ca="1" si="29"/>
        <v>171466.33903656219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679.46128877809167</v>
      </c>
      <c r="L327" s="444">
        <f t="shared" ca="1" si="28"/>
        <v>163750.17059552009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25">
      <c r="G328" s="459">
        <f t="shared" si="36"/>
        <v>27</v>
      </c>
      <c r="H328" s="459">
        <v>321</v>
      </c>
      <c r="I328" s="444">
        <f t="shared" ca="1" si="29"/>
        <v>163750.17059552009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647.31058694041621</v>
      </c>
      <c r="L328" s="444">
        <f t="shared" ca="1" si="28"/>
        <v>156001.85145264032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25">
      <c r="G329" s="459">
        <f t="shared" si="36"/>
        <v>27</v>
      </c>
      <c r="H329" s="459">
        <v>322</v>
      </c>
      <c r="I329" s="444">
        <f t="shared" ca="1" si="29"/>
        <v>156001.85145264032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615.02592384508387</v>
      </c>
      <c r="L329" s="444">
        <f t="shared" ca="1" si="28"/>
        <v>148221.24764666523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25">
      <c r="G330" s="459">
        <f t="shared" si="36"/>
        <v>27</v>
      </c>
      <c r="H330" s="459">
        <v>323</v>
      </c>
      <c r="I330" s="444">
        <f t="shared" ca="1" si="29"/>
        <v>148221.24764666523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582.60674132018767</v>
      </c>
      <c r="L330" s="444">
        <f t="shared" ca="1" si="28"/>
        <v>140408.22465816524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25">
      <c r="G331" s="459">
        <f t="shared" si="36"/>
        <v>27</v>
      </c>
      <c r="H331" s="459">
        <v>324</v>
      </c>
      <c r="I331" s="444">
        <f t="shared" ca="1" si="29"/>
        <v>140408.22465816524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550.05247886810446</v>
      </c>
      <c r="L331" s="444">
        <f t="shared" ca="1" si="28"/>
        <v>132562.64740721317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25">
      <c r="G332" s="459">
        <f>G331+1</f>
        <v>28</v>
      </c>
      <c r="H332" s="459">
        <v>325</v>
      </c>
      <c r="I332" s="444">
        <f t="shared" ca="1" si="29"/>
        <v>132562.64740721317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517.36257365580411</v>
      </c>
      <c r="L332" s="444">
        <f t="shared" ca="1" si="28"/>
        <v>124684.38025104879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25">
      <c r="G333" s="459">
        <f t="shared" ref="G333:G343" si="37">G332</f>
        <v>28</v>
      </c>
      <c r="H333" s="459">
        <v>326</v>
      </c>
      <c r="I333" s="444">
        <f t="shared" ca="1" si="29"/>
        <v>124684.38025104879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484.53646050511918</v>
      </c>
      <c r="L333" s="444">
        <f t="shared" ca="1" si="28"/>
        <v>116773.28698173372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25">
      <c r="G334" s="459">
        <f t="shared" si="37"/>
        <v>28</v>
      </c>
      <c r="H334" s="459">
        <v>327</v>
      </c>
      <c r="I334" s="444">
        <f t="shared" ca="1" si="29"/>
        <v>116773.28698173372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451.57357188297306</v>
      </c>
      <c r="L334" s="444">
        <f t="shared" ca="1" si="28"/>
        <v>108829.2308237965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25">
      <c r="G335" s="459">
        <f t="shared" si="37"/>
        <v>28</v>
      </c>
      <c r="H335" s="459">
        <v>328</v>
      </c>
      <c r="I335" s="444">
        <f t="shared" ca="1" si="29"/>
        <v>108829.2308237965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418.47333789156801</v>
      </c>
      <c r="L335" s="444">
        <f t="shared" ca="1" si="28"/>
        <v>100852.07443186789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25">
      <c r="G336" s="459">
        <f t="shared" si="37"/>
        <v>28</v>
      </c>
      <c r="H336" s="459">
        <v>329</v>
      </c>
      <c r="I336" s="444">
        <f t="shared" ca="1" si="29"/>
        <v>100852.07443186789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385.23518625853211</v>
      </c>
      <c r="L336" s="444">
        <f t="shared" ca="1" si="28"/>
        <v>92841.679888306244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25">
      <c r="G337" s="459">
        <f t="shared" si="37"/>
        <v>28</v>
      </c>
      <c r="H337" s="459">
        <v>330</v>
      </c>
      <c r="I337" s="444">
        <f t="shared" ca="1" si="29"/>
        <v>92841.679888306244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351.85854232702525</v>
      </c>
      <c r="L337" s="444">
        <f t="shared" ca="1" si="28"/>
        <v>84797.908700813088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25">
      <c r="G338" s="459">
        <f t="shared" si="37"/>
        <v>28</v>
      </c>
      <c r="H338" s="459">
        <v>331</v>
      </c>
      <c r="I338" s="444">
        <f t="shared" ca="1" si="29"/>
        <v>84797.908700813088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318.3428290458038</v>
      </c>
      <c r="L338" s="444">
        <f t="shared" ca="1" si="28"/>
        <v>76720.621800038716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25">
      <c r="G339" s="459">
        <f t="shared" si="37"/>
        <v>28</v>
      </c>
      <c r="H339" s="459">
        <v>332</v>
      </c>
      <c r="I339" s="444">
        <f t="shared" ca="1" si="29"/>
        <v>76720.621800038716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284.68746695924386</v>
      </c>
      <c r="L339" s="444">
        <f t="shared" ca="1" si="28"/>
        <v>68609.679537177784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25">
      <c r="G340" s="459">
        <f t="shared" si="37"/>
        <v>28</v>
      </c>
      <c r="H340" s="459">
        <v>333</v>
      </c>
      <c r="I340" s="444">
        <f t="shared" ca="1" si="29"/>
        <v>68609.679537177784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250.89187419732335</v>
      </c>
      <c r="L340" s="444">
        <f t="shared" ca="1" si="28"/>
        <v>60464.941681554927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25">
      <c r="G341" s="459">
        <f t="shared" si="37"/>
        <v>28</v>
      </c>
      <c r="H341" s="459">
        <v>334</v>
      </c>
      <c r="I341" s="444">
        <f t="shared" ca="1" si="29"/>
        <v>60464.941681554927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216.95546646556144</v>
      </c>
      <c r="L341" s="444">
        <f t="shared" ca="1" si="28"/>
        <v>52286.267418200303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25">
      <c r="G342" s="459">
        <f t="shared" si="37"/>
        <v>28</v>
      </c>
      <c r="H342" s="459">
        <v>335</v>
      </c>
      <c r="I342" s="444">
        <f t="shared" ca="1" si="29"/>
        <v>52286.267418200303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182.87765703491718</v>
      </c>
      <c r="L342" s="444">
        <f t="shared" ca="1" si="28"/>
        <v>44073.515345415035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25">
      <c r="G343" s="459">
        <f t="shared" si="37"/>
        <v>28</v>
      </c>
      <c r="H343" s="459">
        <v>336</v>
      </c>
      <c r="I343" s="444">
        <f t="shared" ca="1" si="29"/>
        <v>44073.515345415035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148.65785673164521</v>
      </c>
      <c r="L343" s="444">
        <f t="shared" ca="1" si="28"/>
        <v>35826.543472326499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25">
      <c r="G344" s="459">
        <f>G343+1</f>
        <v>29</v>
      </c>
      <c r="H344" s="459">
        <v>337</v>
      </c>
      <c r="I344" s="444">
        <f t="shared" ca="1" si="29"/>
        <v>35826.543472326499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114.29547392710965</v>
      </c>
      <c r="L344" s="444">
        <f t="shared" ca="1" si="28"/>
        <v>27545.209216433424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25">
      <c r="G345" s="459">
        <f t="shared" ref="G345:G355" si="38">G344</f>
        <v>29</v>
      </c>
      <c r="H345" s="459">
        <v>338</v>
      </c>
      <c r="I345" s="444">
        <f t="shared" ca="1" si="29"/>
        <v>27545.209216433424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79.789914527555169</v>
      </c>
      <c r="L345" s="444">
        <f t="shared" ca="1" si="28"/>
        <v>19229.369401140797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25">
      <c r="G346" s="459">
        <f t="shared" si="38"/>
        <v>29</v>
      </c>
      <c r="H346" s="459">
        <v>339</v>
      </c>
      <c r="I346" s="444">
        <f t="shared" ca="1" si="29"/>
        <v>19229.369401140797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45.140581963835885</v>
      </c>
      <c r="L346" s="444">
        <f t="shared" ca="1" si="28"/>
        <v>10878.880253284449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25">
      <c r="G347" s="459">
        <f t="shared" si="38"/>
        <v>29</v>
      </c>
      <c r="H347" s="459">
        <v>340</v>
      </c>
      <c r="I347" s="444">
        <f t="shared" ca="1" si="29"/>
        <v>10878.880253284449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10.346877181101103</v>
      </c>
      <c r="L347" s="444">
        <f t="shared" ca="1" si="28"/>
        <v>2493.5974006453662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25">
      <c r="G348" s="459">
        <f t="shared" si="38"/>
        <v>29</v>
      </c>
      <c r="H348" s="459">
        <v>341</v>
      </c>
      <c r="I348" s="444">
        <f t="shared" ca="1" si="29"/>
        <v>2493.5974006453662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-24.591801371561743</v>
      </c>
      <c r="L348" s="444">
        <f t="shared" ca="1" si="28"/>
        <v>-5926.62413054638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25">
      <c r="G349" s="459">
        <f t="shared" si="38"/>
        <v>29</v>
      </c>
      <c r="H349" s="459">
        <v>342</v>
      </c>
      <c r="I349" s="444">
        <f t="shared" ca="1" si="29"/>
        <v>-5926.62413054638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-59.676057751527338</v>
      </c>
      <c r="L349" s="444">
        <f t="shared" ca="1" si="28"/>
        <v>-14381.92991811809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25">
      <c r="G350" s="459">
        <f t="shared" si="38"/>
        <v>29</v>
      </c>
      <c r="H350" s="459">
        <v>343</v>
      </c>
      <c r="I350" s="444">
        <f t="shared" ca="1" si="29"/>
        <v>-14381.92991811809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-94.906498533076132</v>
      </c>
      <c r="L350" s="444">
        <f t="shared" ca="1" si="28"/>
        <v>-22872.46614647135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25">
      <c r="G351" s="459">
        <f t="shared" si="38"/>
        <v>29</v>
      </c>
      <c r="H351" s="459">
        <v>344</v>
      </c>
      <c r="I351" s="444">
        <f t="shared" ca="1" si="29"/>
        <v>-22872.46614647135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-130.28373281788137</v>
      </c>
      <c r="L351" s="444">
        <f t="shared" ca="1" si="28"/>
        <v>-31398.379609109415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25">
      <c r="G352" s="459">
        <f t="shared" si="38"/>
        <v>29</v>
      </c>
      <c r="H352" s="459">
        <v>345</v>
      </c>
      <c r="I352" s="444">
        <f t="shared" ca="1" si="29"/>
        <v>-31398.379609109415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-165.80837224554</v>
      </c>
      <c r="L352" s="444">
        <f t="shared" ca="1" si="28"/>
        <v>-39959.817711175143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25">
      <c r="G353" s="459">
        <f t="shared" si="38"/>
        <v>29</v>
      </c>
      <c r="H353" s="459">
        <v>346</v>
      </c>
      <c r="I353" s="444">
        <f t="shared" ca="1" si="29"/>
        <v>-39959.817711175143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-201.48103100414718</v>
      </c>
      <c r="L353" s="444">
        <f t="shared" ca="1" si="28"/>
        <v>-48556.928471999476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25">
      <c r="G354" s="459">
        <f t="shared" si="38"/>
        <v>29</v>
      </c>
      <c r="H354" s="459">
        <v>347</v>
      </c>
      <c r="I354" s="444">
        <f t="shared" ca="1" si="29"/>
        <v>-48556.928471999476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-237.30232584091524</v>
      </c>
      <c r="L354" s="444">
        <f t="shared" ca="1" si="28"/>
        <v>-57189.860527660574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25">
      <c r="G355" s="459">
        <f t="shared" si="38"/>
        <v>29</v>
      </c>
      <c r="H355" s="459">
        <v>348</v>
      </c>
      <c r="I355" s="444">
        <f t="shared" ca="1" si="29"/>
        <v>-57189.860527660574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-273.27287607283654</v>
      </c>
      <c r="L355" s="444">
        <f t="shared" ca="1" si="28"/>
        <v>-65858.763133553599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25">
      <c r="G356" s="459">
        <f>G355+1</f>
        <v>30</v>
      </c>
      <c r="H356" s="459">
        <v>349</v>
      </c>
      <c r="I356" s="444">
        <f t="shared" ca="1" si="29"/>
        <v>-65858.763133553599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-309.39330359739074</v>
      </c>
      <c r="L356" s="444">
        <f t="shared" ca="1" si="28"/>
        <v>-74563.786166971171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25">
      <c r="G357" s="459">
        <f t="shared" ref="G357:G367" si="39">G356</f>
        <v>30</v>
      </c>
      <c r="H357" s="459">
        <v>350</v>
      </c>
      <c r="I357" s="444">
        <f t="shared" ca="1" si="29"/>
        <v>-74563.786166971171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-345.66423290329732</v>
      </c>
      <c r="L357" s="444">
        <f t="shared" ca="1" si="28"/>
        <v>-83305.080129694645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25">
      <c r="G358" s="459">
        <f t="shared" si="39"/>
        <v>30</v>
      </c>
      <c r="H358" s="459">
        <v>351</v>
      </c>
      <c r="I358" s="444">
        <f t="shared" ca="1" si="29"/>
        <v>-83305.080129694645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-382.0862910813118</v>
      </c>
      <c r="L358" s="444">
        <f t="shared" ca="1" si="28"/>
        <v>-92082.796150596143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25">
      <c r="G359" s="459">
        <f t="shared" si="39"/>
        <v>30</v>
      </c>
      <c r="H359" s="459">
        <v>352</v>
      </c>
      <c r="I359" s="444">
        <f t="shared" ca="1" si="29"/>
        <v>-92082.796150596143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-418.660107835068</v>
      </c>
      <c r="L359" s="444">
        <f t="shared" ca="1" si="28"/>
        <v>-100897.08598825139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25">
      <c r="G360" s="459">
        <f t="shared" si="39"/>
        <v>30</v>
      </c>
      <c r="H360" s="459">
        <v>353</v>
      </c>
      <c r="I360" s="444">
        <f t="shared" ca="1" si="29"/>
        <v>-100897.08598825139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-455.38631549196487</v>
      </c>
      <c r="L360" s="444">
        <f t="shared" ca="1" si="28"/>
        <v>-109748.10203356354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25">
      <c r="G361" s="459">
        <f t="shared" si="39"/>
        <v>30</v>
      </c>
      <c r="H361" s="459">
        <v>354</v>
      </c>
      <c r="I361" s="444">
        <f t="shared" ca="1" si="29"/>
        <v>-109748.10203356354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-492.26554901409889</v>
      </c>
      <c r="L361" s="444">
        <f t="shared" ca="1" si="28"/>
        <v>-118635.99731239783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25">
      <c r="G362" s="459">
        <f t="shared" si="39"/>
        <v>30</v>
      </c>
      <c r="H362" s="459">
        <v>355</v>
      </c>
      <c r="I362" s="444">
        <f t="shared" ca="1" si="29"/>
        <v>-118635.99731239783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-529.29844600924173</v>
      </c>
      <c r="L362" s="444">
        <f t="shared" ca="1" si="28"/>
        <v>-127560.92548822725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25">
      <c r="G363" s="459">
        <f t="shared" si="39"/>
        <v>30</v>
      </c>
      <c r="H363" s="459">
        <v>356</v>
      </c>
      <c r="I363" s="444">
        <f t="shared" ca="1" si="29"/>
        <v>-127560.92548822725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-566.48564674186434</v>
      </c>
      <c r="L363" s="444">
        <f t="shared" ca="1" si="28"/>
        <v>-136523.04086478931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25">
      <c r="G364" s="459">
        <f t="shared" si="39"/>
        <v>30</v>
      </c>
      <c r="H364" s="459">
        <v>357</v>
      </c>
      <c r="I364" s="444">
        <f t="shared" ca="1" si="29"/>
        <v>-136523.04086478931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-603.82779414420622</v>
      </c>
      <c r="L364" s="444">
        <f t="shared" ca="1" si="28"/>
        <v>-145522.49838875368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25">
      <c r="G365" s="459">
        <f t="shared" si="39"/>
        <v>30</v>
      </c>
      <c r="H365" s="459">
        <v>358</v>
      </c>
      <c r="I365" s="444">
        <f t="shared" ca="1" si="29"/>
        <v>-145522.49838875368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-641.32553382739104</v>
      </c>
      <c r="L365" s="444">
        <f t="shared" ca="1" si="28"/>
        <v>-154559.45365240125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25">
      <c r="G366" s="459">
        <f t="shared" si="39"/>
        <v>30</v>
      </c>
      <c r="H366" s="459">
        <v>359</v>
      </c>
      <c r="I366" s="444">
        <f t="shared" ca="1" si="29"/>
        <v>-154559.45365240125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-678.97951409258928</v>
      </c>
      <c r="L366" s="444">
        <f t="shared" ca="1" si="28"/>
        <v>-163634.06289631402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25">
      <c r="G367" s="459">
        <f t="shared" si="39"/>
        <v>30</v>
      </c>
      <c r="H367" s="459">
        <v>360</v>
      </c>
      <c r="I367" s="444">
        <f t="shared" ca="1" si="29"/>
        <v>-163634.06289631402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-716.79038594222584</v>
      </c>
      <c r="L367" s="444">
        <f t="shared" ca="1" si="28"/>
        <v>-172746.48301207644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25">
      <c r="G368" s="459">
        <f>G367+1</f>
        <v>31</v>
      </c>
      <c r="H368" s="459">
        <v>361</v>
      </c>
      <c r="I368" s="444">
        <f t="shared" ca="1" si="29"/>
        <v>-172746.48301207644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-754.7588030912359</v>
      </c>
      <c r="L368" s="444">
        <f t="shared" ca="1" si="28"/>
        <v>-181896.87154498787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25">
      <c r="G369" s="459">
        <f t="shared" ref="G369:G379" si="40">G368</f>
        <v>31</v>
      </c>
      <c r="H369" s="459">
        <v>362</v>
      </c>
      <c r="I369" s="444">
        <f t="shared" ca="1" si="29"/>
        <v>-181896.87154498787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-792.88542197836682</v>
      </c>
      <c r="L369" s="444">
        <f t="shared" ca="1" si="28"/>
        <v>-191085.38669678642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25">
      <c r="G370" s="459">
        <f t="shared" si="40"/>
        <v>31</v>
      </c>
      <c r="H370" s="459">
        <v>363</v>
      </c>
      <c r="I370" s="444">
        <f t="shared" ca="1" si="29"/>
        <v>-191085.38669678642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-831.17090177752743</v>
      </c>
      <c r="L370" s="444">
        <f t="shared" ca="1" si="28"/>
        <v>-200312.18732838411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25">
      <c r="G371" s="459">
        <f t="shared" si="40"/>
        <v>31</v>
      </c>
      <c r="H371" s="459">
        <v>364</v>
      </c>
      <c r="I371" s="444">
        <f t="shared" ca="1" si="29"/>
        <v>-200312.18732838411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-869.6159044091844</v>
      </c>
      <c r="L371" s="444">
        <f t="shared" ca="1" si="28"/>
        <v>-209577.43296261347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25">
      <c r="G372" s="459">
        <f t="shared" si="40"/>
        <v>31</v>
      </c>
      <c r="H372" s="459">
        <v>365</v>
      </c>
      <c r="I372" s="444">
        <f t="shared" ca="1" si="29"/>
        <v>-209577.43296261347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-908.22109455180691</v>
      </c>
      <c r="L372" s="444">
        <f t="shared" ca="1" si="28"/>
        <v>-218881.28378698547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25">
      <c r="G373" s="459">
        <f t="shared" si="40"/>
        <v>31</v>
      </c>
      <c r="H373" s="459">
        <v>366</v>
      </c>
      <c r="I373" s="444">
        <f t="shared" ca="1" si="29"/>
        <v>-218881.28378698547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-946.98713965335685</v>
      </c>
      <c r="L373" s="444">
        <f t="shared" ca="1" si="28"/>
        <v>-228223.90065645901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25">
      <c r="G374" s="459">
        <f t="shared" si="40"/>
        <v>31</v>
      </c>
      <c r="H374" s="459">
        <v>367</v>
      </c>
      <c r="I374" s="444">
        <f t="shared" ca="1" si="29"/>
        <v>-228223.90065645901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-985.91470994282997</v>
      </c>
      <c r="L374" s="444">
        <f t="shared" ca="1" si="28"/>
        <v>-237605.44509622201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25">
      <c r="G375" s="459">
        <f t="shared" si="40"/>
        <v>31</v>
      </c>
      <c r="H375" s="459">
        <v>368</v>
      </c>
      <c r="I375" s="444">
        <f t="shared" ca="1" si="29"/>
        <v>-237605.44509622201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-1025.0044784418424</v>
      </c>
      <c r="L375" s="444">
        <f t="shared" ca="1" si="28"/>
        <v>-247026.07930448404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25">
      <c r="G376" s="459">
        <f t="shared" si="40"/>
        <v>31</v>
      </c>
      <c r="H376" s="459">
        <v>369</v>
      </c>
      <c r="I376" s="444">
        <f t="shared" ca="1" si="29"/>
        <v>-247026.07930448404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-1064.2571209762675</v>
      </c>
      <c r="L376" s="444">
        <f t="shared" ca="1" si="28"/>
        <v>-256485.96615528048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25">
      <c r="G377" s="459">
        <f t="shared" si="40"/>
        <v>31</v>
      </c>
      <c r="H377" s="459">
        <v>370</v>
      </c>
      <c r="I377" s="444">
        <f t="shared" ca="1" si="29"/>
        <v>-256485.96615528048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-1103.6733161879195</v>
      </c>
      <c r="L377" s="444">
        <f t="shared" ca="1" si="28"/>
        <v>-265985.26920128858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25">
      <c r="G378" s="459">
        <f t="shared" si="40"/>
        <v>31</v>
      </c>
      <c r="H378" s="459">
        <v>371</v>
      </c>
      <c r="I378" s="444">
        <f t="shared" ca="1" si="29"/>
        <v>-265985.26920128858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-1143.2537455462866</v>
      </c>
      <c r="L378" s="444">
        <f t="shared" ca="1" si="28"/>
        <v>-275524.15267665504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25">
      <c r="G379" s="459">
        <f t="shared" si="40"/>
        <v>31</v>
      </c>
      <c r="H379" s="459">
        <v>372</v>
      </c>
      <c r="I379" s="444">
        <f t="shared" ca="1" si="29"/>
        <v>-275524.15267665504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-1182.9990933603135</v>
      </c>
      <c r="L379" s="444">
        <f t="shared" ca="1" si="28"/>
        <v>-285102.78149983555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25">
      <c r="G380" s="459">
        <f>G379+1</f>
        <v>32</v>
      </c>
      <c r="H380" s="459">
        <v>373</v>
      </c>
      <c r="I380" s="444">
        <f t="shared" ca="1" si="29"/>
        <v>-285102.78149983555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-1222.9100467902322</v>
      </c>
      <c r="L380" s="444">
        <f t="shared" ca="1" si="28"/>
        <v>-294721.32127644599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25">
      <c r="G381" s="459">
        <f t="shared" ref="G381:G391" si="41">G380</f>
        <v>32</v>
      </c>
      <c r="H381" s="459">
        <v>374</v>
      </c>
      <c r="I381" s="444">
        <f t="shared" ca="1" si="29"/>
        <v>-294721.32127644599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-1262.9872958594424</v>
      </c>
      <c r="L381" s="444">
        <f t="shared" ca="1" si="28"/>
        <v>-304379.93830212561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25">
      <c r="G382" s="459">
        <f t="shared" si="41"/>
        <v>32</v>
      </c>
      <c r="H382" s="459">
        <v>375</v>
      </c>
      <c r="I382" s="444">
        <f t="shared" ca="1" si="29"/>
        <v>-304379.93830212561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-1303.2315334664409</v>
      </c>
      <c r="L382" s="444">
        <f t="shared" ca="1" si="28"/>
        <v>-314078.79956541222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25">
      <c r="G383" s="459">
        <f t="shared" si="41"/>
        <v>32</v>
      </c>
      <c r="H383" s="459">
        <v>376</v>
      </c>
      <c r="I383" s="444">
        <f t="shared" ca="1" si="29"/>
        <v>-314078.79956541222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-1343.6434553968018</v>
      </c>
      <c r="L383" s="444">
        <f t="shared" ca="1" si="28"/>
        <v>-323818.07275062922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25">
      <c r="G384" s="459">
        <f t="shared" si="41"/>
        <v>32</v>
      </c>
      <c r="H384" s="459">
        <v>377</v>
      </c>
      <c r="I384" s="444">
        <f t="shared" ca="1" si="29"/>
        <v>-323818.07275062922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-1384.2237603352057</v>
      </c>
      <c r="L384" s="444">
        <f t="shared" ca="1" si="28"/>
        <v>-333597.92624078458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25">
      <c r="G385" s="459">
        <f t="shared" si="41"/>
        <v>32</v>
      </c>
      <c r="H385" s="459">
        <v>378</v>
      </c>
      <c r="I385" s="444">
        <f t="shared" ca="1" si="29"/>
        <v>-333597.92624078458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-1424.9731498775197</v>
      </c>
      <c r="L385" s="444">
        <f t="shared" ca="1" si="28"/>
        <v>-343418.52912048227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25">
      <c r="G386" s="459">
        <f t="shared" si="41"/>
        <v>32</v>
      </c>
      <c r="H386" s="459">
        <v>379</v>
      </c>
      <c r="I386" s="444">
        <f t="shared" ca="1" si="29"/>
        <v>-343418.52912048227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-1465.8923285429269</v>
      </c>
      <c r="L386" s="444">
        <f t="shared" ca="1" si="28"/>
        <v>-353280.0511788454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25">
      <c r="G387" s="459">
        <f t="shared" si="41"/>
        <v>32</v>
      </c>
      <c r="H387" s="459">
        <v>380</v>
      </c>
      <c r="I387" s="444">
        <f t="shared" ca="1" si="29"/>
        <v>-353280.0511788454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-1506.9820037861066</v>
      </c>
      <c r="L387" s="444">
        <f t="shared" ca="1" si="28"/>
        <v>-363182.66291245172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25">
      <c r="G388" s="459">
        <f t="shared" si="41"/>
        <v>32</v>
      </c>
      <c r="H388" s="459">
        <v>381</v>
      </c>
      <c r="I388" s="444">
        <f t="shared" ca="1" si="29"/>
        <v>-363182.66291245172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-1548.2428860094662</v>
      </c>
      <c r="L388" s="444">
        <f t="shared" ca="1" si="28"/>
        <v>-373126.53552828135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25">
      <c r="G389" s="459">
        <f t="shared" si="41"/>
        <v>32</v>
      </c>
      <c r="H389" s="459">
        <v>382</v>
      </c>
      <c r="I389" s="444">
        <f t="shared" ca="1" si="29"/>
        <v>-373126.53552828135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-1589.675688575423</v>
      </c>
      <c r="L389" s="444">
        <f t="shared" ca="1" si="28"/>
        <v>-383111.84094667697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25">
      <c r="G390" s="459">
        <f t="shared" si="41"/>
        <v>32</v>
      </c>
      <c r="H390" s="459">
        <v>383</v>
      </c>
      <c r="I390" s="444">
        <f t="shared" ca="1" si="29"/>
        <v>-383111.84094667697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-1631.281127818738</v>
      </c>
      <c r="L390" s="444">
        <f t="shared" ca="1" si="28"/>
        <v>-393138.75180431589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25">
      <c r="G391" s="459">
        <f t="shared" si="41"/>
        <v>32</v>
      </c>
      <c r="H391" s="459">
        <v>384</v>
      </c>
      <c r="I391" s="444">
        <f t="shared" ca="1" si="29"/>
        <v>-393138.75180431589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-1673.0599230589003</v>
      </c>
      <c r="L391" s="444">
        <f t="shared" ca="1" si="28"/>
        <v>-403207.44145719497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25">
      <c r="G392" s="459">
        <f>G391+1</f>
        <v>33</v>
      </c>
      <c r="H392" s="459">
        <v>385</v>
      </c>
      <c r="I392" s="444">
        <f t="shared" ca="1" si="29"/>
        <v>-403207.44145719497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-1715.0127966125633</v>
      </c>
      <c r="L392" s="444">
        <f t="shared" ca="1" si="28"/>
        <v>-413318.08398362773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25">
      <c r="G393" s="459">
        <f t="shared" ref="G393:G403" si="42">G392</f>
        <v>33</v>
      </c>
      <c r="H393" s="459">
        <v>386</v>
      </c>
      <c r="I393" s="444">
        <f t="shared" ca="1" si="29"/>
        <v>-413318.08398362773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-1757.1404738060332</v>
      </c>
      <c r="L393" s="444">
        <f t="shared" ca="1" si="28"/>
        <v>-423470.85418725392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25">
      <c r="G394" s="459">
        <f t="shared" si="42"/>
        <v>33</v>
      </c>
      <c r="H394" s="459">
        <v>387</v>
      </c>
      <c r="I394" s="444">
        <f t="shared" ca="1" si="29"/>
        <v>-423470.85418725392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-1799.4436829878084</v>
      </c>
      <c r="L394" s="444">
        <f t="shared" ca="1" si="28"/>
        <v>-433665.92760006193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25">
      <c r="G395" s="459">
        <f t="shared" si="42"/>
        <v>33</v>
      </c>
      <c r="H395" s="459">
        <v>388</v>
      </c>
      <c r="I395" s="444">
        <f t="shared" ca="1" si="29"/>
        <v>-433665.92760006193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-1841.9231555411754</v>
      </c>
      <c r="L395" s="444">
        <f t="shared" ca="1" si="28"/>
        <v>-443903.48048542329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25">
      <c r="G396" s="459">
        <f t="shared" si="42"/>
        <v>33</v>
      </c>
      <c r="H396" s="459">
        <v>389</v>
      </c>
      <c r="I396" s="444">
        <f t="shared" ca="1" si="29"/>
        <v>-443903.48048542329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-1884.5796258968478</v>
      </c>
      <c r="L396" s="444">
        <f t="shared" ca="1" si="28"/>
        <v>-454183.68984114035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25">
      <c r="G397" s="459">
        <f t="shared" si="42"/>
        <v>33</v>
      </c>
      <c r="H397" s="459">
        <v>390</v>
      </c>
      <c r="I397" s="444">
        <f t="shared" ca="1" si="29"/>
        <v>-454183.68984114035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-1927.4138315456689</v>
      </c>
      <c r="L397" s="444">
        <f t="shared" ca="1" si="28"/>
        <v>-464506.73340250622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25">
      <c r="G398" s="459">
        <f t="shared" si="42"/>
        <v>33</v>
      </c>
      <c r="H398" s="459">
        <v>391</v>
      </c>
      <c r="I398" s="444">
        <f t="shared" ca="1" si="29"/>
        <v>-464506.73340250622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-1970.4265130513602</v>
      </c>
      <c r="L398" s="444">
        <f t="shared" ca="1" si="28"/>
        <v>-474872.78964537778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25">
      <c r="G399" s="459">
        <f t="shared" si="42"/>
        <v>33</v>
      </c>
      <c r="H399" s="459">
        <v>392</v>
      </c>
      <c r="I399" s="444">
        <f t="shared" ca="1" si="29"/>
        <v>-474872.78964537778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-2013.6184140633247</v>
      </c>
      <c r="L399" s="444">
        <f t="shared" ca="1" si="28"/>
        <v>-485282.03778926126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25">
      <c r="G400" s="459">
        <f t="shared" si="42"/>
        <v>33</v>
      </c>
      <c r="H400" s="459">
        <v>393</v>
      </c>
      <c r="I400" s="444">
        <f t="shared" ca="1" si="29"/>
        <v>-485282.03778926126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-2056.9902813295062</v>
      </c>
      <c r="L400" s="444">
        <f t="shared" ca="1" si="28"/>
        <v>-495734.65780041093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25">
      <c r="G401" s="459">
        <f t="shared" si="42"/>
        <v>33</v>
      </c>
      <c r="H401" s="459">
        <v>394</v>
      </c>
      <c r="I401" s="444">
        <f t="shared" ca="1" si="29"/>
        <v>-495734.65780041093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-2100.5428647092963</v>
      </c>
      <c r="L401" s="444">
        <f t="shared" ca="1" si="28"/>
        <v>-506230.83039494039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25">
      <c r="G402" s="459">
        <f t="shared" si="42"/>
        <v>33</v>
      </c>
      <c r="H402" s="459">
        <v>395</v>
      </c>
      <c r="I402" s="444">
        <f t="shared" ca="1" si="29"/>
        <v>-506230.83039494039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-2144.2769171865025</v>
      </c>
      <c r="L402" s="444">
        <f t="shared" ca="1" si="28"/>
        <v>-516770.73704194708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25">
      <c r="G403" s="459">
        <f t="shared" si="42"/>
        <v>33</v>
      </c>
      <c r="H403" s="459">
        <v>396</v>
      </c>
      <c r="I403" s="444">
        <f t="shared" ca="1" si="29"/>
        <v>-516770.73704194708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-2188.1931948823635</v>
      </c>
      <c r="L403" s="444">
        <f t="shared" ca="1" si="28"/>
        <v>-527354.55996664963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25">
      <c r="G404" s="459">
        <f>G403+1</f>
        <v>34</v>
      </c>
      <c r="H404" s="459">
        <v>397</v>
      </c>
      <c r="I404" s="444">
        <f t="shared" ca="1" si="29"/>
        <v>-527354.55996664963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-2232.2924570686241</v>
      </c>
      <c r="L404" s="444">
        <f t="shared" ca="1" si="28"/>
        <v>-537982.48215353838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25">
      <c r="G405" s="459">
        <f t="shared" ref="G405:G415" si="43">G404</f>
        <v>34</v>
      </c>
      <c r="H405" s="459">
        <v>398</v>
      </c>
      <c r="I405" s="444">
        <f t="shared" ca="1" si="29"/>
        <v>-537982.48215353838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-2276.5754661806604</v>
      </c>
      <c r="L405" s="444">
        <f t="shared" ca="1" si="28"/>
        <v>-548654.68734953925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25">
      <c r="G406" s="459">
        <f t="shared" si="43"/>
        <v>34</v>
      </c>
      <c r="H406" s="459">
        <v>399</v>
      </c>
      <c r="I406" s="444">
        <f t="shared" ca="1" si="29"/>
        <v>-548654.68734953925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-2321.0429878306641</v>
      </c>
      <c r="L406" s="444">
        <f t="shared" ca="1" si="28"/>
        <v>-559371.36006719014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25">
      <c r="G407" s="459">
        <f t="shared" si="43"/>
        <v>34</v>
      </c>
      <c r="H407" s="459">
        <v>400</v>
      </c>
      <c r="I407" s="444">
        <f t="shared" ca="1" si="29"/>
        <v>-559371.36006719014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-2365.6957908208765</v>
      </c>
      <c r="L407" s="444">
        <f t="shared" ca="1" si="28"/>
        <v>-570132.68558783119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25">
      <c r="G408" s="459">
        <f t="shared" si="43"/>
        <v>34</v>
      </c>
      <c r="H408" s="459">
        <v>401</v>
      </c>
      <c r="I408" s="444">
        <f t="shared" ca="1" si="29"/>
        <v>-570132.68558783119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-2410.5346471568805</v>
      </c>
      <c r="L408" s="444">
        <f t="shared" ca="1" si="28"/>
        <v>-580938.84996480821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25">
      <c r="G409" s="459">
        <f t="shared" si="43"/>
        <v>34</v>
      </c>
      <c r="H409" s="459">
        <v>402</v>
      </c>
      <c r="I409" s="444">
        <f t="shared" ca="1" si="29"/>
        <v>-580938.84996480821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-2455.5603320609516</v>
      </c>
      <c r="L409" s="444">
        <f t="shared" ca="1" si="28"/>
        <v>-591790.0400266893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25">
      <c r="G410" s="459">
        <f t="shared" si="43"/>
        <v>34</v>
      </c>
      <c r="H410" s="459">
        <v>403</v>
      </c>
      <c r="I410" s="444">
        <f t="shared" ca="1" si="29"/>
        <v>-591790.0400266893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-2500.7736239854562</v>
      </c>
      <c r="L410" s="444">
        <f t="shared" ca="1" si="28"/>
        <v>-602686.44338049495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25">
      <c r="G411" s="459">
        <f t="shared" si="43"/>
        <v>34</v>
      </c>
      <c r="H411" s="459">
        <v>404</v>
      </c>
      <c r="I411" s="444">
        <f t="shared" ca="1" si="29"/>
        <v>-602686.44338049495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-2546.1753046263129</v>
      </c>
      <c r="L411" s="444">
        <f t="shared" ca="1" si="28"/>
        <v>-613628.24841494148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25">
      <c r="G412" s="459">
        <f t="shared" si="43"/>
        <v>34</v>
      </c>
      <c r="H412" s="459">
        <v>405</v>
      </c>
      <c r="I412" s="444">
        <f t="shared" ca="1" si="29"/>
        <v>-613628.24841494148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-2591.7661589365071</v>
      </c>
      <c r="L412" s="444">
        <f t="shared" ca="1" si="28"/>
        <v>-624615.64430369821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25">
      <c r="G413" s="459">
        <f t="shared" si="43"/>
        <v>34</v>
      </c>
      <c r="H413" s="459">
        <v>406</v>
      </c>
      <c r="I413" s="444">
        <f t="shared" ca="1" si="29"/>
        <v>-624615.64430369821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-2637.5469751396599</v>
      </c>
      <c r="L413" s="444">
        <f t="shared" ca="1" si="28"/>
        <v>-635648.82100865804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25">
      <c r="G414" s="459">
        <f t="shared" si="43"/>
        <v>34</v>
      </c>
      <c r="H414" s="459">
        <v>407</v>
      </c>
      <c r="I414" s="444">
        <f t="shared" ca="1" si="29"/>
        <v>-635648.82100865804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-2683.5185447436593</v>
      </c>
      <c r="L414" s="444">
        <f t="shared" ca="1" si="28"/>
        <v>-646727.96928322187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25">
      <c r="G415" s="459">
        <f t="shared" si="43"/>
        <v>34</v>
      </c>
      <c r="H415" s="459">
        <v>408</v>
      </c>
      <c r="I415" s="444">
        <f t="shared" ca="1" si="29"/>
        <v>-646727.96928322187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-2729.681662554342</v>
      </c>
      <c r="L415" s="444">
        <f t="shared" ca="1" si="28"/>
        <v>-657853.28067559644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25">
      <c r="G416" s="459">
        <f>G415+1</f>
        <v>35</v>
      </c>
      <c r="H416" s="459">
        <v>409</v>
      </c>
      <c r="I416" s="444">
        <f t="shared" ca="1" si="29"/>
        <v>-657853.28067559644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-2776.0371266892357</v>
      </c>
      <c r="L416" s="444">
        <f t="shared" ca="1" si="28"/>
        <v>-669024.94753210584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25">
      <c r="G417" s="459">
        <f t="shared" ref="G417:G427" si="44">G416</f>
        <v>35</v>
      </c>
      <c r="H417" s="459">
        <v>410</v>
      </c>
      <c r="I417" s="444">
        <f t="shared" ca="1" si="29"/>
        <v>-669024.94753210584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-2822.5857385913582</v>
      </c>
      <c r="L417" s="444">
        <f t="shared" ca="1" si="28"/>
        <v>-680243.16300051741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25">
      <c r="G418" s="459">
        <f t="shared" si="44"/>
        <v>35</v>
      </c>
      <c r="H418" s="459">
        <v>411</v>
      </c>
      <c r="I418" s="444">
        <f t="shared" ca="1" si="29"/>
        <v>-680243.16300051741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-2869.3283030430734</v>
      </c>
      <c r="L418" s="444">
        <f t="shared" ca="1" si="28"/>
        <v>-691508.12103338062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25">
      <c r="G419" s="459">
        <f t="shared" si="44"/>
        <v>35</v>
      </c>
      <c r="H419" s="459">
        <v>412</v>
      </c>
      <c r="I419" s="444">
        <f t="shared" ca="1" si="29"/>
        <v>-691508.12103338062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-2916.2656281800032</v>
      </c>
      <c r="L419" s="444">
        <f t="shared" ca="1" si="28"/>
        <v>-702820.01639138081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25">
      <c r="G420" s="459">
        <f t="shared" si="44"/>
        <v>35</v>
      </c>
      <c r="H420" s="459">
        <v>413</v>
      </c>
      <c r="I420" s="444">
        <f t="shared" ca="1" si="29"/>
        <v>-702820.01639138081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-2963.3985255050043</v>
      </c>
      <c r="L420" s="444">
        <f t="shared" ca="1" si="28"/>
        <v>-714179.04464670597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25">
      <c r="G421" s="459">
        <f t="shared" si="44"/>
        <v>35</v>
      </c>
      <c r="H421" s="459">
        <v>414</v>
      </c>
      <c r="I421" s="444">
        <f t="shared" ca="1" si="29"/>
        <v>-714179.04464670597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-3010.7278099021923</v>
      </c>
      <c r="L421" s="444">
        <f t="shared" ca="1" si="28"/>
        <v>-725585.40218642831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25">
      <c r="G422" s="459">
        <f t="shared" si="44"/>
        <v>35</v>
      </c>
      <c r="H422" s="459">
        <v>415</v>
      </c>
      <c r="I422" s="444">
        <f t="shared" ca="1" si="29"/>
        <v>-725585.40218642831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-3058.2542996510356</v>
      </c>
      <c r="L422" s="444">
        <f t="shared" ca="1" si="28"/>
        <v>-737039.28621589951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25">
      <c r="G423" s="459">
        <f t="shared" si="44"/>
        <v>35</v>
      </c>
      <c r="H423" s="459">
        <v>416</v>
      </c>
      <c r="I423" s="444">
        <f t="shared" ca="1" si="29"/>
        <v>-737039.28621589951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-3105.9788164404986</v>
      </c>
      <c r="L423" s="444">
        <f t="shared" ca="1" si="28"/>
        <v>-748540.89476216014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25">
      <c r="G424" s="459">
        <f t="shared" si="44"/>
        <v>35</v>
      </c>
      <c r="H424" s="459">
        <v>417</v>
      </c>
      <c r="I424" s="444">
        <f t="shared" ca="1" si="29"/>
        <v>-748540.89476216014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-3153.9021853832514</v>
      </c>
      <c r="L424" s="444">
        <f t="shared" ca="1" si="28"/>
        <v>-760090.42667736358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25">
      <c r="G425" s="459">
        <f t="shared" si="44"/>
        <v>35</v>
      </c>
      <c r="H425" s="459">
        <v>418</v>
      </c>
      <c r="I425" s="444">
        <f t="shared" ca="1" si="29"/>
        <v>-760090.42667736358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-3202.0252350299324</v>
      </c>
      <c r="L425" s="444">
        <f t="shared" ca="1" si="28"/>
        <v>-771688.08164221374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25">
      <c r="G426" s="459">
        <f t="shared" si="44"/>
        <v>35</v>
      </c>
      <c r="H426" s="459">
        <v>419</v>
      </c>
      <c r="I426" s="444">
        <f t="shared" ca="1" si="29"/>
        <v>-771688.08164221374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-3250.3487973834744</v>
      </c>
      <c r="L426" s="444">
        <f t="shared" ca="1" si="28"/>
        <v>-783334.06016941741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25">
      <c r="G427" s="459">
        <f t="shared" si="44"/>
        <v>35</v>
      </c>
      <c r="H427" s="459">
        <v>420</v>
      </c>
      <c r="I427" s="444">
        <f t="shared" ca="1" si="29"/>
        <v>-783334.06016941741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-3298.8737079134899</v>
      </c>
      <c r="L427" s="444">
        <f t="shared" ca="1" si="28"/>
        <v>-795028.56360715104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25">
      <c r="G428" s="459">
        <f>G427+1</f>
        <v>36</v>
      </c>
      <c r="H428" s="459">
        <v>421</v>
      </c>
      <c r="I428" s="444">
        <f t="shared" ca="1" si="29"/>
        <v>-795028.56360715104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-3347.6008055707134</v>
      </c>
      <c r="L428" s="444">
        <f t="shared" ca="1" si="28"/>
        <v>-806771.79414254194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25">
      <c r="G429" s="459">
        <f t="shared" ref="G429:G439" si="45">G428</f>
        <v>36</v>
      </c>
      <c r="H429" s="459">
        <v>422</v>
      </c>
      <c r="I429" s="444">
        <f t="shared" ca="1" si="29"/>
        <v>-806771.79414254194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-3396.5309328015087</v>
      </c>
      <c r="L429" s="444">
        <f t="shared" ca="1" si="28"/>
        <v>-818563.95480516367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25">
      <c r="G430" s="459">
        <f t="shared" si="45"/>
        <v>36</v>
      </c>
      <c r="H430" s="459">
        <v>423</v>
      </c>
      <c r="I430" s="444">
        <f t="shared" ca="1" si="29"/>
        <v>-818563.95480516367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-3445.6649355624327</v>
      </c>
      <c r="L430" s="444">
        <f t="shared" ca="1" si="28"/>
        <v>-830405.24947054626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25">
      <c r="G431" s="459">
        <f t="shared" si="45"/>
        <v>36</v>
      </c>
      <c r="H431" s="459">
        <v>424</v>
      </c>
      <c r="I431" s="444">
        <f t="shared" ca="1" si="29"/>
        <v>-830405.24947054626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-3495.0036633348604</v>
      </c>
      <c r="L431" s="444">
        <f t="shared" ca="1" si="28"/>
        <v>-842295.88286370132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25">
      <c r="G432" s="459">
        <f t="shared" si="45"/>
        <v>36</v>
      </c>
      <c r="H432" s="459">
        <v>425</v>
      </c>
      <c r="I432" s="444">
        <f t="shared" ca="1" si="29"/>
        <v>-842295.88286370132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-3544.5479691396727</v>
      </c>
      <c r="L432" s="444">
        <f t="shared" ca="1" si="28"/>
        <v>-854236.06056266115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25">
      <c r="G433" s="459">
        <f t="shared" si="45"/>
        <v>36</v>
      </c>
      <c r="H433" s="459">
        <v>426</v>
      </c>
      <c r="I433" s="444">
        <f t="shared" ca="1" si="29"/>
        <v>-854236.06056266115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-3594.2987095520052</v>
      </c>
      <c r="L433" s="444">
        <f t="shared" ca="1" si="28"/>
        <v>-866225.98900203337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25">
      <c r="G434" s="459">
        <f t="shared" si="45"/>
        <v>36</v>
      </c>
      <c r="H434" s="459">
        <v>427</v>
      </c>
      <c r="I434" s="444">
        <f t="shared" ca="1" si="29"/>
        <v>-866225.98900203337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-3644.2567447160563</v>
      </c>
      <c r="L434" s="444">
        <f t="shared" ca="1" si="28"/>
        <v>-878265.87547656964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25">
      <c r="G435" s="459">
        <f t="shared" si="45"/>
        <v>36</v>
      </c>
      <c r="H435" s="459">
        <v>428</v>
      </c>
      <c r="I435" s="444">
        <f t="shared" ca="1" si="29"/>
        <v>-878265.87547656964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-3694.4229383599577</v>
      </c>
      <c r="L435" s="444">
        <f t="shared" ca="1" si="28"/>
        <v>-890355.92814474972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25">
      <c r="G436" s="459">
        <f t="shared" si="45"/>
        <v>36</v>
      </c>
      <c r="H436" s="459">
        <v>429</v>
      </c>
      <c r="I436" s="444">
        <f t="shared" ca="1" si="29"/>
        <v>-890355.92814474972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-3744.7981578107083</v>
      </c>
      <c r="L436" s="444">
        <f t="shared" ca="1" si="28"/>
        <v>-902496.3560323806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25">
      <c r="G437" s="459">
        <f t="shared" si="45"/>
        <v>36</v>
      </c>
      <c r="H437" s="459">
        <v>430</v>
      </c>
      <c r="I437" s="444">
        <f t="shared" ca="1" si="29"/>
        <v>-902496.3560323806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-3795.3832740091698</v>
      </c>
      <c r="L437" s="444">
        <f t="shared" ca="1" si="28"/>
        <v>-914687.36903621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25">
      <c r="G438" s="459">
        <f t="shared" si="45"/>
        <v>36</v>
      </c>
      <c r="H438" s="459">
        <v>431</v>
      </c>
      <c r="I438" s="444">
        <f t="shared" ca="1" si="29"/>
        <v>-914687.36903621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-3846.1791615251263</v>
      </c>
      <c r="L438" s="444">
        <f t="shared" ca="1" si="28"/>
        <v>-926929.17792755528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25">
      <c r="G439" s="459">
        <f t="shared" si="45"/>
        <v>36</v>
      </c>
      <c r="H439" s="459">
        <v>432</v>
      </c>
      <c r="I439" s="444">
        <f t="shared" ca="1" si="29"/>
        <v>-926929.17792755528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-3897.1866985723977</v>
      </c>
      <c r="L439" s="444">
        <f t="shared" ca="1" si="28"/>
        <v>-939221.99435594783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25">
      <c r="G440" s="459">
        <f>G439+1</f>
        <v>37</v>
      </c>
      <c r="H440" s="459">
        <v>433</v>
      </c>
      <c r="I440" s="444">
        <f t="shared" ca="1" si="29"/>
        <v>-939221.99435594783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-3948.4067670240333</v>
      </c>
      <c r="L440" s="444">
        <f t="shared" ca="1" si="28"/>
        <v>-951566.03085279209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25">
      <c r="G441" s="459">
        <f t="shared" ref="G441:G451" si="46">G440</f>
        <v>37</v>
      </c>
      <c r="H441" s="459">
        <v>434</v>
      </c>
      <c r="I441" s="444">
        <f t="shared" ca="1" si="29"/>
        <v>-951566.03085279209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-3999.8402524275516</v>
      </c>
      <c r="L441" s="444">
        <f t="shared" ca="1" si="28"/>
        <v>-963961.50083503977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25">
      <c r="G442" s="459">
        <f t="shared" si="46"/>
        <v>37</v>
      </c>
      <c r="H442" s="459">
        <v>435</v>
      </c>
      <c r="I442" s="444">
        <f t="shared" ca="1" si="29"/>
        <v>-963961.50083503977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-4051.4880440202492</v>
      </c>
      <c r="L442" s="444">
        <f t="shared" ca="1" si="28"/>
        <v>-976408.61860888021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25">
      <c r="G443" s="459">
        <f t="shared" si="46"/>
        <v>37</v>
      </c>
      <c r="H443" s="459">
        <v>436</v>
      </c>
      <c r="I443" s="444">
        <f t="shared" ca="1" si="29"/>
        <v>-976408.61860888021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-4103.3510347445845</v>
      </c>
      <c r="L443" s="444">
        <f t="shared" ca="1" si="28"/>
        <v>-988907.59937344491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25">
      <c r="G444" s="459">
        <f t="shared" si="46"/>
        <v>37</v>
      </c>
      <c r="H444" s="459">
        <v>437</v>
      </c>
      <c r="I444" s="444">
        <f t="shared" ca="1" si="29"/>
        <v>-988907.59937344491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-4155.4301212636046</v>
      </c>
      <c r="L444" s="444">
        <f t="shared" ca="1" si="28"/>
        <v>-1001458.6592245287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25">
      <c r="G445" s="459">
        <f t="shared" si="46"/>
        <v>37</v>
      </c>
      <c r="H445" s="459">
        <v>438</v>
      </c>
      <c r="I445" s="444">
        <f t="shared" ca="1" si="29"/>
        <v>-1001458.6592245287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-4207.7262039764528</v>
      </c>
      <c r="L445" s="444">
        <f t="shared" ca="1" si="28"/>
        <v>-1014062.0151583253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25">
      <c r="G446" s="459">
        <f t="shared" si="46"/>
        <v>37</v>
      </c>
      <c r="H446" s="459">
        <v>439</v>
      </c>
      <c r="I446" s="444">
        <f t="shared" ca="1" si="29"/>
        <v>-1014062.0151583253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-4260.2401870339399</v>
      </c>
      <c r="L446" s="444">
        <f t="shared" ca="1" si="28"/>
        <v>-1026717.8850751794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25">
      <c r="G447" s="459">
        <f t="shared" si="46"/>
        <v>37</v>
      </c>
      <c r="H447" s="459">
        <v>440</v>
      </c>
      <c r="I447" s="444">
        <f t="shared" ca="1" si="29"/>
        <v>-1026717.8850751794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-4312.9729783541652</v>
      </c>
      <c r="L447" s="444">
        <f t="shared" ca="1" si="28"/>
        <v>-1039426.4877833538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25">
      <c r="G448" s="459">
        <f t="shared" si="46"/>
        <v>37</v>
      </c>
      <c r="H448" s="459">
        <v>441</v>
      </c>
      <c r="I448" s="444">
        <f t="shared" ca="1" si="29"/>
        <v>-1039426.4877833538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-4365.9254896382254</v>
      </c>
      <c r="L448" s="444">
        <f t="shared" ca="1" si="28"/>
        <v>-1052188.0430028122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25">
      <c r="G449" s="459">
        <f t="shared" si="46"/>
        <v>37</v>
      </c>
      <c r="H449" s="459">
        <v>442</v>
      </c>
      <c r="I449" s="444">
        <f t="shared" ca="1" si="29"/>
        <v>-1052188.0430028122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-4419.0986363859683</v>
      </c>
      <c r="L449" s="444">
        <f t="shared" ca="1" si="28"/>
        <v>-1065002.7713690184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25">
      <c r="G450" s="459">
        <f t="shared" si="46"/>
        <v>37</v>
      </c>
      <c r="H450" s="459">
        <v>443</v>
      </c>
      <c r="I450" s="444">
        <f t="shared" ca="1" si="29"/>
        <v>-1065002.7713690184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-4472.4933379118274</v>
      </c>
      <c r="L450" s="444">
        <f t="shared" ca="1" si="28"/>
        <v>-1077870.8944367503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25">
      <c r="G451" s="459">
        <f t="shared" si="46"/>
        <v>37</v>
      </c>
      <c r="H451" s="459">
        <v>444</v>
      </c>
      <c r="I451" s="444">
        <f t="shared" ca="1" si="29"/>
        <v>-1077870.8944367503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-4526.1105173607102</v>
      </c>
      <c r="L451" s="444">
        <f t="shared" ca="1" si="28"/>
        <v>-1090792.6346839312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25">
      <c r="G452" s="459">
        <f>G451+1</f>
        <v>38</v>
      </c>
      <c r="H452" s="459">
        <v>445</v>
      </c>
      <c r="I452" s="444">
        <f t="shared" ca="1" si="29"/>
        <v>-1090792.6346839312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-4579.9511017239638</v>
      </c>
      <c r="L452" s="444">
        <f t="shared" ca="1" si="28"/>
        <v>-1103768.2155154755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25">
      <c r="G453" s="459">
        <f t="shared" ref="G453:G463" si="47">G452</f>
        <v>38</v>
      </c>
      <c r="H453" s="459">
        <v>446</v>
      </c>
      <c r="I453" s="444">
        <f t="shared" ca="1" si="29"/>
        <v>-1103768.2155154755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-4634.0160218553983</v>
      </c>
      <c r="L453" s="444">
        <f t="shared" ca="1" si="28"/>
        <v>-1116797.8612671511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25">
      <c r="G454" s="459">
        <f t="shared" si="47"/>
        <v>38</v>
      </c>
      <c r="H454" s="459">
        <v>447</v>
      </c>
      <c r="I454" s="444">
        <f t="shared" ca="1" si="29"/>
        <v>-1116797.8612671511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-4688.3062124873804</v>
      </c>
      <c r="L454" s="444">
        <f t="shared" ca="1" si="28"/>
        <v>-1129881.7972094587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25">
      <c r="G455" s="459">
        <f t="shared" si="47"/>
        <v>38</v>
      </c>
      <c r="H455" s="459">
        <v>448</v>
      </c>
      <c r="I455" s="444">
        <f t="shared" ca="1" si="29"/>
        <v>-1129881.7972094587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-4742.822612246995</v>
      </c>
      <c r="L455" s="444">
        <f t="shared" ca="1" si="28"/>
        <v>-1143020.2495515258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25">
      <c r="G456" s="459">
        <f t="shared" si="47"/>
        <v>38</v>
      </c>
      <c r="H456" s="459">
        <v>449</v>
      </c>
      <c r="I456" s="444">
        <f t="shared" ca="1" si="29"/>
        <v>-1143020.2495515258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-4797.5661636722753</v>
      </c>
      <c r="L456" s="444">
        <f t="shared" ca="1" si="28"/>
        <v>-1156213.4454450184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25">
      <c r="G457" s="459">
        <f t="shared" si="47"/>
        <v>38</v>
      </c>
      <c r="H457" s="459">
        <v>450</v>
      </c>
      <c r="I457" s="444">
        <f t="shared" ca="1" si="29"/>
        <v>-1156213.4454450184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-4852.5378132284941</v>
      </c>
      <c r="L457" s="444">
        <f t="shared" ca="1" si="28"/>
        <v>-1169461.6129880671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25">
      <c r="G458" s="459">
        <f t="shared" si="47"/>
        <v>38</v>
      </c>
      <c r="H458" s="459">
        <v>451</v>
      </c>
      <c r="I458" s="444">
        <f t="shared" ca="1" si="29"/>
        <v>-1169461.6129880671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-4907.73851132453</v>
      </c>
      <c r="L458" s="444">
        <f t="shared" ca="1" si="28"/>
        <v>-1182764.9812292119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25">
      <c r="G459" s="459">
        <f t="shared" si="47"/>
        <v>38</v>
      </c>
      <c r="H459" s="459">
        <v>452</v>
      </c>
      <c r="I459" s="444">
        <f t="shared" ca="1" si="29"/>
        <v>-1182764.9812292119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-4963.1692123293005</v>
      </c>
      <c r="L459" s="444">
        <f t="shared" ca="1" si="28"/>
        <v>-1196123.7801713613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25">
      <c r="G460" s="459">
        <f t="shared" si="47"/>
        <v>38</v>
      </c>
      <c r="H460" s="459">
        <v>453</v>
      </c>
      <c r="I460" s="444">
        <f t="shared" ca="1" si="29"/>
        <v>-1196123.7801713613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-5018.8308745882559</v>
      </c>
      <c r="L460" s="444">
        <f t="shared" ca="1" si="28"/>
        <v>-1209538.2407757698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25">
      <c r="G461" s="459">
        <f t="shared" si="47"/>
        <v>38</v>
      </c>
      <c r="H461" s="459">
        <v>454</v>
      </c>
      <c r="I461" s="444">
        <f t="shared" ca="1" si="29"/>
        <v>-1209538.2407757698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-5074.7244604399584</v>
      </c>
      <c r="L461" s="444">
        <f t="shared" ca="1" si="28"/>
        <v>-1223008.59496603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25">
      <c r="G462" s="459">
        <f t="shared" si="47"/>
        <v>38</v>
      </c>
      <c r="H462" s="459">
        <v>455</v>
      </c>
      <c r="I462" s="444">
        <f t="shared" ca="1" si="29"/>
        <v>-1223008.59496603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-5130.8509362327086</v>
      </c>
      <c r="L462" s="444">
        <f t="shared" ca="1" si="28"/>
        <v>-1236535.0756320828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25">
      <c r="G463" s="459">
        <f t="shared" si="47"/>
        <v>38</v>
      </c>
      <c r="H463" s="459">
        <v>456</v>
      </c>
      <c r="I463" s="444">
        <f t="shared" ca="1" si="29"/>
        <v>-1236535.0756320828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-5187.211272341262</v>
      </c>
      <c r="L463" s="444">
        <f t="shared" ca="1" si="28"/>
        <v>-1250117.9166342441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25">
      <c r="G464" s="459">
        <f>G463+1</f>
        <v>39</v>
      </c>
      <c r="H464" s="459">
        <v>457</v>
      </c>
      <c r="I464" s="444">
        <f t="shared" ca="1" si="29"/>
        <v>-1250117.9166342441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-5243.806443183601</v>
      </c>
      <c r="L464" s="444">
        <f t="shared" ca="1" si="28"/>
        <v>-1263757.352807248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25">
      <c r="G465" s="459">
        <f t="shared" ref="G465:G475" si="48">G464</f>
        <v>39</v>
      </c>
      <c r="H465" s="459">
        <v>458</v>
      </c>
      <c r="I465" s="444">
        <f t="shared" ca="1" si="29"/>
        <v>-1263757.352807248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-5300.6374272377843</v>
      </c>
      <c r="L465" s="444">
        <f t="shared" ca="1" si="28"/>
        <v>-1277453.619964306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25">
      <c r="G466" s="459">
        <f t="shared" si="48"/>
        <v>39</v>
      </c>
      <c r="H466" s="459">
        <v>459</v>
      </c>
      <c r="I466" s="444">
        <f t="shared" ca="1" si="29"/>
        <v>-1277453.619964306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-5357.7052070588588</v>
      </c>
      <c r="L466" s="444">
        <f t="shared" ca="1" si="28"/>
        <v>-1291206.9549011851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25">
      <c r="G467" s="459">
        <f t="shared" si="48"/>
        <v>39</v>
      </c>
      <c r="H467" s="459">
        <v>460</v>
      </c>
      <c r="I467" s="444">
        <f t="shared" ca="1" si="29"/>
        <v>-1291206.9549011851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-5415.0107692958554</v>
      </c>
      <c r="L467" s="444">
        <f t="shared" ca="1" si="28"/>
        <v>-1305017.5954003013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25">
      <c r="G468" s="459">
        <f t="shared" si="48"/>
        <v>39</v>
      </c>
      <c r="H468" s="459">
        <v>461</v>
      </c>
      <c r="I468" s="444">
        <f t="shared" ca="1" si="29"/>
        <v>-1305017.5954003013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-5472.5551047088393</v>
      </c>
      <c r="L468" s="444">
        <f t="shared" ca="1" si="28"/>
        <v>-1318885.7802348302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25">
      <c r="G469" s="459">
        <f t="shared" si="48"/>
        <v>39</v>
      </c>
      <c r="H469" s="459">
        <v>462</v>
      </c>
      <c r="I469" s="444">
        <f t="shared" ca="1" si="29"/>
        <v>-1318885.7802348302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-5530.3392081860429</v>
      </c>
      <c r="L469" s="444">
        <f t="shared" ca="1" si="28"/>
        <v>-1332811.7491728365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25">
      <c r="G470" s="459">
        <f t="shared" si="48"/>
        <v>39</v>
      </c>
      <c r="H470" s="459">
        <v>463</v>
      </c>
      <c r="I470" s="444">
        <f t="shared" ca="1" si="29"/>
        <v>-1332811.7491728365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-5588.3640787610693</v>
      </c>
      <c r="L470" s="444">
        <f t="shared" ca="1" si="28"/>
        <v>-1346795.7429814178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25">
      <c r="G471" s="459">
        <f t="shared" si="48"/>
        <v>39</v>
      </c>
      <c r="H471" s="459">
        <v>464</v>
      </c>
      <c r="I471" s="444">
        <f t="shared" ca="1" si="29"/>
        <v>-1346795.7429814178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-5646.6307196301586</v>
      </c>
      <c r="L471" s="444">
        <f t="shared" ca="1" si="28"/>
        <v>-1360838.003430868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25">
      <c r="G472" s="459">
        <f t="shared" si="48"/>
        <v>39</v>
      </c>
      <c r="H472" s="459">
        <v>465</v>
      </c>
      <c r="I472" s="444">
        <f t="shared" ca="1" si="29"/>
        <v>-1360838.003430868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-5705.1401381695341</v>
      </c>
      <c r="L472" s="444">
        <f t="shared" ca="1" si="28"/>
        <v>-1374938.7732988577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25">
      <c r="G473" s="459">
        <f t="shared" si="48"/>
        <v>39</v>
      </c>
      <c r="H473" s="459">
        <v>466</v>
      </c>
      <c r="I473" s="444">
        <f t="shared" ca="1" si="29"/>
        <v>-1374938.7732988577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-5763.8933459528243</v>
      </c>
      <c r="L473" s="444">
        <f t="shared" ca="1" si="28"/>
        <v>-1389098.2963746306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25">
      <c r="G474" s="459">
        <f t="shared" si="48"/>
        <v>39</v>
      </c>
      <c r="H474" s="459">
        <v>467</v>
      </c>
      <c r="I474" s="444">
        <f t="shared" ca="1" si="29"/>
        <v>-1389098.2963746306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-5822.8913587685447</v>
      </c>
      <c r="L474" s="444">
        <f t="shared" ca="1" si="28"/>
        <v>-1403316.8174632194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25">
      <c r="G475" s="459">
        <f t="shared" si="48"/>
        <v>39</v>
      </c>
      <c r="H475" s="459">
        <v>468</v>
      </c>
      <c r="I475" s="444">
        <f t="shared" ca="1" si="29"/>
        <v>-1403316.8174632194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-5882.1351966376651</v>
      </c>
      <c r="L475" s="444">
        <f t="shared" ca="1" si="28"/>
        <v>-1417594.5823896772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25">
      <c r="G476" s="459">
        <f>G475+1</f>
        <v>40</v>
      </c>
      <c r="H476" s="459">
        <v>469</v>
      </c>
      <c r="I476" s="444">
        <f t="shared" ca="1" si="29"/>
        <v>-1417594.5823896772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-5941.6258838312388</v>
      </c>
      <c r="L476" s="444">
        <f t="shared" ca="1" si="28"/>
        <v>-1431931.8380033285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25">
      <c r="G477" s="459">
        <f t="shared" ref="G477:G487" si="49">G476</f>
        <v>40</v>
      </c>
      <c r="H477" s="459">
        <v>470</v>
      </c>
      <c r="I477" s="444">
        <f t="shared" ca="1" si="29"/>
        <v>-1431931.8380033285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-6001.36444888812</v>
      </c>
      <c r="L477" s="444">
        <f t="shared" ca="1" si="28"/>
        <v>-1446328.8321820369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25">
      <c r="G478" s="459">
        <f t="shared" si="49"/>
        <v>40</v>
      </c>
      <c r="H478" s="459">
        <v>471</v>
      </c>
      <c r="I478" s="444">
        <f t="shared" ca="1" si="29"/>
        <v>-1446328.8321820369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-6061.3519246327378</v>
      </c>
      <c r="L478" s="444">
        <f t="shared" ca="1" si="28"/>
        <v>-1460785.8138364898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25">
      <c r="G479" s="459">
        <f t="shared" si="49"/>
        <v>40</v>
      </c>
      <c r="H479" s="459">
        <v>472</v>
      </c>
      <c r="I479" s="444">
        <f t="shared" ca="1" si="29"/>
        <v>-1460785.8138364898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-6121.5893481929579</v>
      </c>
      <c r="L479" s="444">
        <f t="shared" ca="1" si="28"/>
        <v>-1475303.032914503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25">
      <c r="G480" s="459">
        <f t="shared" si="49"/>
        <v>40</v>
      </c>
      <c r="H480" s="459">
        <v>473</v>
      </c>
      <c r="I480" s="444">
        <f t="shared" ca="1" si="29"/>
        <v>-1475303.032914503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-6182.077761018013</v>
      </c>
      <c r="L480" s="444">
        <f t="shared" ca="1" si="28"/>
        <v>-1489880.7404053411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25">
      <c r="G481" s="459">
        <f t="shared" si="49"/>
        <v>40</v>
      </c>
      <c r="H481" s="459">
        <v>474</v>
      </c>
      <c r="I481" s="444">
        <f t="shared" ca="1" si="29"/>
        <v>-1489880.7404053411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-6242.8182088965059</v>
      </c>
      <c r="L481" s="444">
        <f t="shared" ca="1" si="28"/>
        <v>-1504519.1883440579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25">
      <c r="G482" s="459">
        <f t="shared" si="49"/>
        <v>40</v>
      </c>
      <c r="H482" s="459">
        <v>475</v>
      </c>
      <c r="I482" s="444">
        <f t="shared" ca="1" si="29"/>
        <v>-1504519.1883440579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-6303.8117419744922</v>
      </c>
      <c r="L482" s="444">
        <f t="shared" ca="1" si="28"/>
        <v>-1519218.6298158525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25">
      <c r="G483" s="459">
        <f t="shared" si="49"/>
        <v>40</v>
      </c>
      <c r="H483" s="459">
        <v>476</v>
      </c>
      <c r="I483" s="444">
        <f t="shared" ca="1" si="29"/>
        <v>-1519218.6298158525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-6365.0594147736365</v>
      </c>
      <c r="L483" s="444">
        <f t="shared" ca="1" si="28"/>
        <v>-1533979.3189604464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25">
      <c r="G484" s="459">
        <f t="shared" si="49"/>
        <v>40</v>
      </c>
      <c r="H484" s="459">
        <v>477</v>
      </c>
      <c r="I484" s="444">
        <f t="shared" ca="1" si="29"/>
        <v>-1533979.3189604464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-6426.5622862094442</v>
      </c>
      <c r="L484" s="444">
        <f t="shared" ca="1" si="28"/>
        <v>-1548801.5109764761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25">
      <c r="G485" s="459">
        <f t="shared" si="49"/>
        <v>40</v>
      </c>
      <c r="H485" s="459">
        <v>478</v>
      </c>
      <c r="I485" s="444">
        <f t="shared" ca="1" si="29"/>
        <v>-1548801.5109764761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-6488.3214196095678</v>
      </c>
      <c r="L485" s="444">
        <f t="shared" ca="1" si="28"/>
        <v>-1563685.4621259058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25">
      <c r="G486" s="459">
        <f t="shared" si="49"/>
        <v>40</v>
      </c>
      <c r="H486" s="459">
        <v>479</v>
      </c>
      <c r="I486" s="444">
        <f t="shared" ca="1" si="29"/>
        <v>-1563685.4621259058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-6550.3378827321912</v>
      </c>
      <c r="L486" s="444">
        <f t="shared" ca="1" si="28"/>
        <v>-1578631.4297384582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25">
      <c r="G487" s="459">
        <f t="shared" si="49"/>
        <v>40</v>
      </c>
      <c r="H487" s="459">
        <v>480</v>
      </c>
      <c r="I487" s="444">
        <f t="shared" ca="1" si="29"/>
        <v>-1578631.4297384582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-6612.612747784493</v>
      </c>
      <c r="L487" s="444">
        <f t="shared" ca="1" si="28"/>
        <v>-1593639.6722160629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25">
      <c r="G488" s="459">
        <f>G487+1</f>
        <v>41</v>
      </c>
      <c r="H488" s="459">
        <v>481</v>
      </c>
      <c r="I488" s="444">
        <f t="shared" ca="1" si="29"/>
        <v>-1593639.6722160629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-6675.1470914411793</v>
      </c>
      <c r="L488" s="444">
        <f t="shared" ca="1" si="28"/>
        <v>-1608710.4490373242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25">
      <c r="G489" s="459">
        <f t="shared" ref="G489:G499" si="50">G488</f>
        <v>41</v>
      </c>
      <c r="H489" s="459">
        <v>482</v>
      </c>
      <c r="I489" s="444">
        <f t="shared" ca="1" si="29"/>
        <v>-1608710.4490373242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-6737.9419948631012</v>
      </c>
      <c r="L489" s="444">
        <f t="shared" ca="1" si="28"/>
        <v>-1623844.0207620075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25">
      <c r="G490" s="459">
        <f t="shared" si="50"/>
        <v>41</v>
      </c>
      <c r="H490" s="459">
        <v>483</v>
      </c>
      <c r="I490" s="444">
        <f t="shared" ca="1" si="29"/>
        <v>-1623844.0207620075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-6800.9985437159485</v>
      </c>
      <c r="L490" s="444">
        <f t="shared" ca="1" si="28"/>
        <v>-1639040.6490355437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25">
      <c r="G491" s="459">
        <f t="shared" si="50"/>
        <v>41</v>
      </c>
      <c r="H491" s="459">
        <v>484</v>
      </c>
      <c r="I491" s="444">
        <f t="shared" ca="1" si="29"/>
        <v>-1639040.6490355437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-6864.317828189015</v>
      </c>
      <c r="L491" s="444">
        <f t="shared" ca="1" si="28"/>
        <v>-1654300.596593553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25">
      <c r="G492" s="459">
        <f t="shared" si="50"/>
        <v>41</v>
      </c>
      <c r="H492" s="459">
        <v>485</v>
      </c>
      <c r="I492" s="444">
        <f t="shared" ca="1" si="29"/>
        <v>-1654300.596593553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-6927.900943014055</v>
      </c>
      <c r="L492" s="444">
        <f t="shared" ca="1" si="28"/>
        <v>-1669624.1272663872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25">
      <c r="G493" s="459">
        <f t="shared" si="50"/>
        <v>41</v>
      </c>
      <c r="H493" s="459">
        <v>486</v>
      </c>
      <c r="I493" s="444">
        <f t="shared" ca="1" si="29"/>
        <v>-1669624.1272663872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-6991.7489874841976</v>
      </c>
      <c r="L493" s="444">
        <f t="shared" ca="1" si="28"/>
        <v>-1685011.5059836917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25">
      <c r="G494" s="459">
        <f t="shared" si="50"/>
        <v>41</v>
      </c>
      <c r="H494" s="459">
        <v>487</v>
      </c>
      <c r="I494" s="444">
        <f t="shared" ca="1" si="29"/>
        <v>-1685011.5059836917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-7055.8630654729659</v>
      </c>
      <c r="L494" s="444">
        <f t="shared" ca="1" si="28"/>
        <v>-1700462.9987789849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25">
      <c r="G495" s="459">
        <f t="shared" si="50"/>
        <v>41</v>
      </c>
      <c r="H495" s="459">
        <v>488</v>
      </c>
      <c r="I495" s="444">
        <f t="shared" ca="1" si="29"/>
        <v>-1700462.9987789849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-7120.2442854533547</v>
      </c>
      <c r="L495" s="444">
        <f t="shared" ca="1" si="28"/>
        <v>-1715978.8727942584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25">
      <c r="G496" s="459">
        <f t="shared" si="50"/>
        <v>41</v>
      </c>
      <c r="H496" s="459">
        <v>489</v>
      </c>
      <c r="I496" s="444">
        <f t="shared" ca="1" si="29"/>
        <v>-1715978.8727942584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-7184.893760516994</v>
      </c>
      <c r="L496" s="444">
        <f t="shared" ca="1" si="28"/>
        <v>-1731559.3962845956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25">
      <c r="G497" s="459">
        <f t="shared" si="50"/>
        <v>41</v>
      </c>
      <c r="H497" s="459">
        <v>490</v>
      </c>
      <c r="I497" s="444">
        <f t="shared" ca="1" si="29"/>
        <v>-1731559.3962845956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-7249.8126083933976</v>
      </c>
      <c r="L497" s="444">
        <f t="shared" ca="1" si="28"/>
        <v>-1747204.8386228092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25">
      <c r="G498" s="459">
        <f t="shared" si="50"/>
        <v>41</v>
      </c>
      <c r="H498" s="459">
        <v>491</v>
      </c>
      <c r="I498" s="444">
        <f t="shared" ca="1" si="29"/>
        <v>-1747204.8386228092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-7315.0019514692885</v>
      </c>
      <c r="L498" s="444">
        <f t="shared" ca="1" si="28"/>
        <v>-1762915.4703040987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25">
      <c r="G499" s="459">
        <f t="shared" si="50"/>
        <v>41</v>
      </c>
      <c r="H499" s="459">
        <v>492</v>
      </c>
      <c r="I499" s="444">
        <f t="shared" ca="1" si="29"/>
        <v>-1762915.4703040987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-7380.4629168079946</v>
      </c>
      <c r="L499" s="444">
        <f t="shared" ca="1" si="28"/>
        <v>-1778691.5629507268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25">
      <c r="G500" s="459">
        <f>G499+1</f>
        <v>42</v>
      </c>
      <c r="H500" s="459">
        <v>493</v>
      </c>
      <c r="I500" s="444">
        <f t="shared" ca="1" si="29"/>
        <v>-1778691.5629507268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-7446.1966361689447</v>
      </c>
      <c r="L500" s="444">
        <f t="shared" ca="1" si="28"/>
        <v>-1794533.389316716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25">
      <c r="G501" s="459">
        <f t="shared" ref="G501:G511" si="51">G500</f>
        <v>42</v>
      </c>
      <c r="H501" s="459">
        <v>494</v>
      </c>
      <c r="I501" s="444">
        <f t="shared" ca="1" si="29"/>
        <v>-1794533.389316716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-7512.2042460272332</v>
      </c>
      <c r="L501" s="444">
        <f t="shared" ca="1" si="28"/>
        <v>-1810441.2232925633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25">
      <c r="G502" s="459">
        <f t="shared" si="51"/>
        <v>42</v>
      </c>
      <c r="H502" s="459">
        <v>495</v>
      </c>
      <c r="I502" s="444">
        <f t="shared" ca="1" si="29"/>
        <v>-1810441.2232925633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-7578.4868875932643</v>
      </c>
      <c r="L502" s="444">
        <f t="shared" ca="1" si="28"/>
        <v>-1826415.3399099768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25">
      <c r="G503" s="459">
        <f t="shared" si="51"/>
        <v>42</v>
      </c>
      <c r="H503" s="459">
        <v>496</v>
      </c>
      <c r="I503" s="444">
        <f t="shared" ca="1" si="29"/>
        <v>-1826415.3399099768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-7645.0457068324877</v>
      </c>
      <c r="L503" s="444">
        <f t="shared" ca="1" si="28"/>
        <v>-1842456.0153466295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25">
      <c r="G504" s="459">
        <f t="shared" si="51"/>
        <v>42</v>
      </c>
      <c r="H504" s="459">
        <v>497</v>
      </c>
      <c r="I504" s="444">
        <f t="shared" ca="1" si="29"/>
        <v>-1842456.0153466295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-7711.8818544852084</v>
      </c>
      <c r="L504" s="444">
        <f t="shared" ca="1" si="28"/>
        <v>-1858563.526930935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25">
      <c r="G505" s="459">
        <f t="shared" si="51"/>
        <v>42</v>
      </c>
      <c r="H505" s="459">
        <v>498</v>
      </c>
      <c r="I505" s="444">
        <f t="shared" ca="1" si="29"/>
        <v>-1858563.526930935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-7778.9964860864811</v>
      </c>
      <c r="L505" s="444">
        <f t="shared" ca="1" si="28"/>
        <v>-1874738.1531468416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25">
      <c r="G506" s="459">
        <f t="shared" si="51"/>
        <v>42</v>
      </c>
      <c r="H506" s="459">
        <v>499</v>
      </c>
      <c r="I506" s="444">
        <f t="shared" ca="1" si="29"/>
        <v>-1874738.1531468416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-7846.3907619860902</v>
      </c>
      <c r="L506" s="444">
        <f t="shared" ca="1" si="28"/>
        <v>-1890980.1736386479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25">
      <c r="G507" s="459">
        <f t="shared" si="51"/>
        <v>42</v>
      </c>
      <c r="H507" s="459">
        <v>500</v>
      </c>
      <c r="I507" s="444">
        <f t="shared" ca="1" si="29"/>
        <v>-1890980.1736386479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-7914.0658473686181</v>
      </c>
      <c r="L507" s="444">
        <f t="shared" ca="1" si="28"/>
        <v>-1907289.8692158367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25">
      <c r="G508" s="459">
        <f t="shared" si="51"/>
        <v>42</v>
      </c>
      <c r="H508" s="459">
        <v>501</v>
      </c>
      <c r="I508" s="444">
        <f t="shared" ca="1" si="29"/>
        <v>-1907289.8692158367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-7982.02291227357</v>
      </c>
      <c r="L508" s="444">
        <f t="shared" ca="1" si="28"/>
        <v>-1923667.5218579306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25">
      <c r="G509" s="459">
        <f t="shared" si="51"/>
        <v>42</v>
      </c>
      <c r="H509" s="459">
        <v>502</v>
      </c>
      <c r="I509" s="444">
        <f t="shared" ca="1" si="29"/>
        <v>-1923667.5218579306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-8050.2631316156285</v>
      </c>
      <c r="L509" s="444">
        <f t="shared" ca="1" si="28"/>
        <v>-1940113.4147193665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25">
      <c r="G510" s="459">
        <f t="shared" si="51"/>
        <v>42</v>
      </c>
      <c r="H510" s="459">
        <v>503</v>
      </c>
      <c r="I510" s="444">
        <f t="shared" ca="1" si="29"/>
        <v>-1940113.4147193665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-8118.787685204943</v>
      </c>
      <c r="L510" s="444">
        <f t="shared" ca="1" si="28"/>
        <v>-1956627.8321343916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25">
      <c r="G511" s="459">
        <f t="shared" si="51"/>
        <v>42</v>
      </c>
      <c r="H511" s="459">
        <v>504</v>
      </c>
      <c r="I511" s="444">
        <f t="shared" ca="1" si="29"/>
        <v>-1956627.8321343916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-8187.5977577675494</v>
      </c>
      <c r="L511" s="444">
        <f t="shared" ca="1" si="28"/>
        <v>-1973211.0596219795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25">
      <c r="G512" s="459">
        <f>G511+1</f>
        <v>43</v>
      </c>
      <c r="H512" s="459">
        <v>505</v>
      </c>
      <c r="I512" s="444">
        <f t="shared" ca="1" si="29"/>
        <v>-1973211.0596219795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-8256.6945389658304</v>
      </c>
      <c r="L512" s="444">
        <f t="shared" ca="1" si="28"/>
        <v>-1989863.3838907655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25">
      <c r="G513" s="459">
        <f t="shared" ref="G513:G523" si="52">G512</f>
        <v>43</v>
      </c>
      <c r="H513" s="459">
        <v>506</v>
      </c>
      <c r="I513" s="444">
        <f t="shared" ca="1" si="29"/>
        <v>-1989863.3838907655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-8326.0792234191067</v>
      </c>
      <c r="L513" s="444">
        <f t="shared" ca="1" si="28"/>
        <v>-2006585.0928440047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25">
      <c r="G514" s="459">
        <f t="shared" si="52"/>
        <v>43</v>
      </c>
      <c r="H514" s="459">
        <v>507</v>
      </c>
      <c r="I514" s="444">
        <f t="shared" ca="1" si="29"/>
        <v>-2006585.0928440047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-8395.753010724271</v>
      </c>
      <c r="L514" s="444">
        <f t="shared" ca="1" si="28"/>
        <v>-2023376.4755845491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25">
      <c r="G515" s="459">
        <f t="shared" si="52"/>
        <v>43</v>
      </c>
      <c r="H515" s="459">
        <v>508</v>
      </c>
      <c r="I515" s="444">
        <f t="shared" ca="1" si="29"/>
        <v>-2023376.4755845491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-8465.7171054765386</v>
      </c>
      <c r="L515" s="444">
        <f t="shared" ca="1" si="28"/>
        <v>-2040237.822419846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25">
      <c r="G516" s="459">
        <f t="shared" si="52"/>
        <v>43</v>
      </c>
      <c r="H516" s="459">
        <v>509</v>
      </c>
      <c r="I516" s="444">
        <f t="shared" ca="1" si="29"/>
        <v>-2040237.822419846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-8535.9727172902749</v>
      </c>
      <c r="L516" s="444">
        <f t="shared" ca="1" si="28"/>
        <v>-2057169.4248669564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25">
      <c r="G517" s="459">
        <f t="shared" si="52"/>
        <v>43</v>
      </c>
      <c r="H517" s="459">
        <v>510</v>
      </c>
      <c r="I517" s="444">
        <f t="shared" ca="1" si="29"/>
        <v>-2057169.4248669564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-8606.5210608199013</v>
      </c>
      <c r="L517" s="444">
        <f t="shared" ca="1" si="28"/>
        <v>-2074171.5756575966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25">
      <c r="G518" s="459">
        <f t="shared" si="52"/>
        <v>43</v>
      </c>
      <c r="H518" s="459">
        <v>511</v>
      </c>
      <c r="I518" s="444">
        <f t="shared" ca="1" si="29"/>
        <v>-2074171.5756575966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-8677.3633557809026</v>
      </c>
      <c r="L518" s="444">
        <f t="shared" ref="L518:L772" ca="1" si="54">I518-J518+K518</f>
        <v>-2091244.5687431977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25">
      <c r="G519" s="459">
        <f t="shared" si="52"/>
        <v>43</v>
      </c>
      <c r="H519" s="459">
        <v>512</v>
      </c>
      <c r="I519" s="444">
        <f t="shared" ref="I519:I773" ca="1" si="55">L518</f>
        <v>-2091244.5687431977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-8748.5008269709087</v>
      </c>
      <c r="L519" s="444">
        <f t="shared" ca="1" si="54"/>
        <v>-2108388.6992999893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25">
      <c r="G520" s="459">
        <f t="shared" si="52"/>
        <v>43</v>
      </c>
      <c r="H520" s="459">
        <v>513</v>
      </c>
      <c r="I520" s="444">
        <f t="shared" ca="1" si="55"/>
        <v>-2108388.6992999893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-8819.9347042908739</v>
      </c>
      <c r="L520" s="444">
        <f t="shared" ca="1" si="54"/>
        <v>-2125604.2637341004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25">
      <c r="G521" s="459">
        <f t="shared" si="52"/>
        <v>43</v>
      </c>
      <c r="H521" s="459">
        <v>514</v>
      </c>
      <c r="I521" s="444">
        <f t="shared" ca="1" si="55"/>
        <v>-2125604.2637341004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-8891.6662227663364</v>
      </c>
      <c r="L521" s="444">
        <f t="shared" ca="1" si="54"/>
        <v>-2142891.5596866873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25">
      <c r="G522" s="459">
        <f t="shared" si="52"/>
        <v>43</v>
      </c>
      <c r="H522" s="459">
        <v>515</v>
      </c>
      <c r="I522" s="444">
        <f t="shared" ca="1" si="55"/>
        <v>-2142891.5596866873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-8963.6966225687829</v>
      </c>
      <c r="L522" s="444">
        <f t="shared" ca="1" si="54"/>
        <v>-2160250.8860390764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25">
      <c r="G523" s="459">
        <f t="shared" si="52"/>
        <v>43</v>
      </c>
      <c r="H523" s="459">
        <v>516</v>
      </c>
      <c r="I523" s="444">
        <f t="shared" ca="1" si="55"/>
        <v>-2160250.8860390764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-9036.0271490370706</v>
      </c>
      <c r="L523" s="444">
        <f t="shared" ca="1" si="54"/>
        <v>-2177682.5429179338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25">
      <c r="G524" s="459">
        <f>G523+1</f>
        <v>44</v>
      </c>
      <c r="H524" s="459">
        <v>517</v>
      </c>
      <c r="I524" s="444">
        <f t="shared" ca="1" si="55"/>
        <v>-2177682.5429179338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-9108.6590526989748</v>
      </c>
      <c r="L524" s="444">
        <f t="shared" ca="1" si="54"/>
        <v>-2195186.8317004531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25">
      <c r="G525" s="459">
        <f t="shared" ref="G525:G535" si="58">G524</f>
        <v>44</v>
      </c>
      <c r="H525" s="459">
        <v>518</v>
      </c>
      <c r="I525" s="444">
        <f t="shared" ca="1" si="55"/>
        <v>-2195186.8317004531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-9181.5935892928064</v>
      </c>
      <c r="L525" s="444">
        <f t="shared" ca="1" si="54"/>
        <v>-2212764.0550195663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25">
      <c r="G526" s="459">
        <f t="shared" si="58"/>
        <v>44</v>
      </c>
      <c r="H526" s="459">
        <v>519</v>
      </c>
      <c r="I526" s="444">
        <f t="shared" ca="1" si="55"/>
        <v>-2212764.0550195663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-9254.8320197891117</v>
      </c>
      <c r="L526" s="444">
        <f t="shared" ca="1" si="54"/>
        <v>-2230414.5167691759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25">
      <c r="G527" s="459">
        <f t="shared" si="58"/>
        <v>44</v>
      </c>
      <c r="H527" s="459">
        <v>520</v>
      </c>
      <c r="I527" s="444">
        <f t="shared" ca="1" si="55"/>
        <v>-2230414.5167691759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-9328.3756104124841</v>
      </c>
      <c r="L527" s="444">
        <f t="shared" ca="1" si="54"/>
        <v>-2248138.5221094089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25">
      <c r="G528" s="459">
        <f t="shared" si="58"/>
        <v>44</v>
      </c>
      <c r="H528" s="459">
        <v>521</v>
      </c>
      <c r="I528" s="444">
        <f t="shared" ca="1" si="55"/>
        <v>-2248138.5221094089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-9402.2256326634561</v>
      </c>
      <c r="L528" s="444">
        <f t="shared" ca="1" si="54"/>
        <v>-2265936.3774718926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25">
      <c r="G529" s="459">
        <f t="shared" si="58"/>
        <v>44</v>
      </c>
      <c r="H529" s="459">
        <v>522</v>
      </c>
      <c r="I529" s="444">
        <f t="shared" ca="1" si="55"/>
        <v>-2265936.3774718926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-9476.3833633404702</v>
      </c>
      <c r="L529" s="444">
        <f t="shared" ca="1" si="54"/>
        <v>-2283808.3905650536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25">
      <c r="G530" s="459">
        <f t="shared" si="58"/>
        <v>44</v>
      </c>
      <c r="H530" s="459">
        <v>523</v>
      </c>
      <c r="I530" s="444">
        <f t="shared" ca="1" si="55"/>
        <v>-2283808.3905650536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-9550.8500845619747</v>
      </c>
      <c r="L530" s="444">
        <f t="shared" ca="1" si="54"/>
        <v>-2301754.8703794358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25">
      <c r="G531" s="459">
        <f t="shared" si="58"/>
        <v>44</v>
      </c>
      <c r="H531" s="459">
        <v>524</v>
      </c>
      <c r="I531" s="444">
        <f t="shared" ca="1" si="55"/>
        <v>-2301754.8703794358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-9625.6270837885677</v>
      </c>
      <c r="L531" s="444">
        <f t="shared" ca="1" si="54"/>
        <v>-2319776.1271930449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25">
      <c r="G532" s="459">
        <f t="shared" si="58"/>
        <v>44</v>
      </c>
      <c r="H532" s="459">
        <v>525</v>
      </c>
      <c r="I532" s="444">
        <f t="shared" ca="1" si="55"/>
        <v>-2319776.1271930449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-9700.7156538452728</v>
      </c>
      <c r="L532" s="444">
        <f t="shared" ca="1" si="54"/>
        <v>-2337872.4725767104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25">
      <c r="G533" s="459">
        <f t="shared" si="58"/>
        <v>44</v>
      </c>
      <c r="H533" s="459">
        <v>526</v>
      </c>
      <c r="I533" s="444">
        <f t="shared" ca="1" si="55"/>
        <v>-2337872.4725767104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-9776.1170929438777</v>
      </c>
      <c r="L533" s="444">
        <f t="shared" ca="1" si="54"/>
        <v>-2356044.2193994746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25">
      <c r="G534" s="459">
        <f t="shared" si="58"/>
        <v>44</v>
      </c>
      <c r="H534" s="459">
        <v>527</v>
      </c>
      <c r="I534" s="444">
        <f t="shared" ca="1" si="55"/>
        <v>-2356044.2193994746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-9851.8327047053954</v>
      </c>
      <c r="L534" s="444">
        <f t="shared" ca="1" si="54"/>
        <v>-2374291.6818340002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25">
      <c r="G535" s="459">
        <f t="shared" si="58"/>
        <v>44</v>
      </c>
      <c r="H535" s="459">
        <v>528</v>
      </c>
      <c r="I535" s="444">
        <f t="shared" ca="1" si="55"/>
        <v>-2374291.6818340002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-9927.863798182585</v>
      </c>
      <c r="L535" s="444">
        <f t="shared" ca="1" si="54"/>
        <v>-2392615.175362003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25">
      <c r="G536" s="459">
        <f>G535+1</f>
        <v>45</v>
      </c>
      <c r="H536" s="459">
        <v>529</v>
      </c>
      <c r="I536" s="444">
        <f t="shared" ca="1" si="55"/>
        <v>-2392615.175362003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-10004.211687882598</v>
      </c>
      <c r="L536" s="444">
        <f t="shared" ca="1" si="54"/>
        <v>-2411015.0167797059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25">
      <c r="G537" s="459">
        <f t="shared" ref="G537:G547" si="59">G536</f>
        <v>45</v>
      </c>
      <c r="H537" s="459">
        <v>530</v>
      </c>
      <c r="I537" s="444">
        <f t="shared" ca="1" si="55"/>
        <v>-2411015.0167797059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-10080.877693789693</v>
      </c>
      <c r="L537" s="444">
        <f t="shared" ca="1" si="54"/>
        <v>-2429491.5242033158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25">
      <c r="G538" s="459">
        <f t="shared" si="59"/>
        <v>45</v>
      </c>
      <c r="H538" s="459">
        <v>531</v>
      </c>
      <c r="I538" s="444">
        <f t="shared" ca="1" si="55"/>
        <v>-2429491.5242033158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-10157.863141388068</v>
      </c>
      <c r="L538" s="444">
        <f t="shared" ca="1" si="54"/>
        <v>-2448045.0170745244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25">
      <c r="G539" s="459">
        <f t="shared" si="59"/>
        <v>45</v>
      </c>
      <c r="H539" s="459">
        <v>532</v>
      </c>
      <c r="I539" s="444">
        <f t="shared" ca="1" si="55"/>
        <v>-2448045.0170745244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-10235.16936168477</v>
      </c>
      <c r="L539" s="444">
        <f t="shared" ca="1" si="54"/>
        <v>-2466675.8161660298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25">
      <c r="G540" s="459">
        <f t="shared" si="59"/>
        <v>45</v>
      </c>
      <c r="H540" s="459">
        <v>533</v>
      </c>
      <c r="I540" s="444">
        <f t="shared" ca="1" si="55"/>
        <v>-2466675.8161660298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-10312.797691232709</v>
      </c>
      <c r="L540" s="444">
        <f t="shared" ca="1" si="54"/>
        <v>-2485384.2435870827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25">
      <c r="G541" s="459">
        <f t="shared" si="59"/>
        <v>45</v>
      </c>
      <c r="H541" s="459">
        <v>534</v>
      </c>
      <c r="I541" s="444">
        <f t="shared" ca="1" si="55"/>
        <v>-2485384.2435870827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-10390.749472153762</v>
      </c>
      <c r="L541" s="444">
        <f t="shared" ca="1" si="54"/>
        <v>-2504170.622789057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25">
      <c r="G542" s="459">
        <f t="shared" si="59"/>
        <v>45</v>
      </c>
      <c r="H542" s="459">
        <v>535</v>
      </c>
      <c r="I542" s="444">
        <f t="shared" ca="1" si="55"/>
        <v>-2504170.622789057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-10469.026052161989</v>
      </c>
      <c r="L542" s="444">
        <f t="shared" ca="1" si="54"/>
        <v>-2523035.2785710394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25">
      <c r="G543" s="459">
        <f t="shared" si="59"/>
        <v>45</v>
      </c>
      <c r="H543" s="459">
        <v>536</v>
      </c>
      <c r="I543" s="444">
        <f t="shared" ca="1" si="55"/>
        <v>-2523035.2785710394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-10547.628784586916</v>
      </c>
      <c r="L543" s="444">
        <f t="shared" ca="1" si="54"/>
        <v>-2541978.537085447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25">
      <c r="G544" s="459">
        <f t="shared" si="59"/>
        <v>45</v>
      </c>
      <c r="H544" s="459">
        <v>537</v>
      </c>
      <c r="I544" s="444">
        <f t="shared" ca="1" si="55"/>
        <v>-2541978.537085447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-10626.559028396947</v>
      </c>
      <c r="L544" s="444">
        <f t="shared" ca="1" si="54"/>
        <v>-2561000.7258436643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25">
      <c r="G545" s="459">
        <f t="shared" si="59"/>
        <v>45</v>
      </c>
      <c r="H545" s="459">
        <v>538</v>
      </c>
      <c r="I545" s="444">
        <f t="shared" ca="1" si="55"/>
        <v>-2561000.7258436643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-10705.818148222852</v>
      </c>
      <c r="L545" s="444">
        <f t="shared" ca="1" si="54"/>
        <v>-2580102.1737217074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25">
      <c r="G546" s="459">
        <f t="shared" si="59"/>
        <v>45</v>
      </c>
      <c r="H546" s="459">
        <v>539</v>
      </c>
      <c r="I546" s="444">
        <f t="shared" ca="1" si="55"/>
        <v>-2580102.1737217074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-10785.407514381366</v>
      </c>
      <c r="L546" s="444">
        <f t="shared" ca="1" si="54"/>
        <v>-2599283.2109659091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25">
      <c r="G547" s="459">
        <f t="shared" si="59"/>
        <v>45</v>
      </c>
      <c r="H547" s="459">
        <v>540</v>
      </c>
      <c r="I547" s="444">
        <f t="shared" ca="1" si="55"/>
        <v>-2599283.2109659091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-10865.328502898872</v>
      </c>
      <c r="L547" s="444">
        <f t="shared" ca="1" si="54"/>
        <v>-2618544.1691986285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25">
      <c r="G548" s="459">
        <f>G547+1</f>
        <v>46</v>
      </c>
      <c r="H548" s="459">
        <v>541</v>
      </c>
      <c r="I548" s="444">
        <f t="shared" ca="1" si="55"/>
        <v>-2618544.1691986285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-10945.582495535204</v>
      </c>
      <c r="L548" s="444">
        <f t="shared" ca="1" si="54"/>
        <v>-2637885.3814239842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25">
      <c r="G549" s="459">
        <f t="shared" ref="G549:G559" si="60">G548</f>
        <v>46</v>
      </c>
      <c r="H549" s="459">
        <v>542</v>
      </c>
      <c r="I549" s="444">
        <f t="shared" ca="1" si="55"/>
        <v>-2637885.3814239842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-11026.17087980752</v>
      </c>
      <c r="L549" s="444">
        <f t="shared" ca="1" si="54"/>
        <v>-2657307.1820336119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25">
      <c r="G550" s="459">
        <f t="shared" si="60"/>
        <v>46</v>
      </c>
      <c r="H550" s="459">
        <v>543</v>
      </c>
      <c r="I550" s="444">
        <f t="shared" ca="1" si="55"/>
        <v>-2657307.1820336119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-11107.0950490143</v>
      </c>
      <c r="L550" s="444">
        <f t="shared" ca="1" si="54"/>
        <v>-2676809.9068124467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25">
      <c r="G551" s="459">
        <f t="shared" si="60"/>
        <v>46</v>
      </c>
      <c r="H551" s="459">
        <v>544</v>
      </c>
      <c r="I551" s="444">
        <f t="shared" ca="1" si="55"/>
        <v>-2676809.9068124467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-11188.356402259446</v>
      </c>
      <c r="L551" s="444">
        <f t="shared" ca="1" si="54"/>
        <v>-2696393.8929445264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25">
      <c r="G552" s="459">
        <f t="shared" si="60"/>
        <v>46</v>
      </c>
      <c r="H552" s="459">
        <v>545</v>
      </c>
      <c r="I552" s="444">
        <f t="shared" ca="1" si="55"/>
        <v>-2696393.8929445264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-11269.956344476444</v>
      </c>
      <c r="L552" s="444">
        <f t="shared" ca="1" si="54"/>
        <v>-2716059.4790188232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25">
      <c r="G553" s="459">
        <f t="shared" si="60"/>
        <v>46</v>
      </c>
      <c r="H553" s="459">
        <v>546</v>
      </c>
      <c r="I553" s="444">
        <f t="shared" ca="1" si="55"/>
        <v>-2716059.4790188232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-11351.896286452682</v>
      </c>
      <c r="L553" s="444">
        <f t="shared" ca="1" si="54"/>
        <v>-2735807.0050350963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25">
      <c r="G554" s="459">
        <f t="shared" si="60"/>
        <v>46</v>
      </c>
      <c r="H554" s="459">
        <v>547</v>
      </c>
      <c r="I554" s="444">
        <f t="shared" ca="1" si="55"/>
        <v>-2735807.0050350963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-11434.17764485382</v>
      </c>
      <c r="L554" s="444">
        <f t="shared" ca="1" si="54"/>
        <v>-2755636.8124097707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25">
      <c r="G555" s="459">
        <f t="shared" si="60"/>
        <v>46</v>
      </c>
      <c r="H555" s="459">
        <v>548</v>
      </c>
      <c r="I555" s="444">
        <f t="shared" ca="1" si="55"/>
        <v>-2755636.8124097707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-11516.801842248296</v>
      </c>
      <c r="L555" s="444">
        <f t="shared" ca="1" si="54"/>
        <v>-2775549.2439818392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25">
      <c r="G556" s="459">
        <f t="shared" si="60"/>
        <v>46</v>
      </c>
      <c r="H556" s="459">
        <v>549</v>
      </c>
      <c r="I556" s="444">
        <f t="shared" ca="1" si="55"/>
        <v>-2775549.2439818392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-11599.770307131916</v>
      </c>
      <c r="L556" s="444">
        <f t="shared" ca="1" si="54"/>
        <v>-2795544.6440187916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25">
      <c r="G557" s="459">
        <f t="shared" si="60"/>
        <v>46</v>
      </c>
      <c r="H557" s="459">
        <v>550</v>
      </c>
      <c r="I557" s="444">
        <f t="shared" ca="1" si="55"/>
        <v>-2795544.6440187916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-11683.084473952549</v>
      </c>
      <c r="L557" s="444">
        <f t="shared" ca="1" si="54"/>
        <v>-2815623.3582225647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25">
      <c r="G558" s="459">
        <f t="shared" si="60"/>
        <v>46</v>
      </c>
      <c r="H558" s="459">
        <v>551</v>
      </c>
      <c r="I558" s="444">
        <f t="shared" ca="1" si="55"/>
        <v>-2815623.3582225647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-11766.745783134938</v>
      </c>
      <c r="L558" s="444">
        <f t="shared" ca="1" si="54"/>
        <v>-2835785.7337355199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25">
      <c r="G559" s="459">
        <f t="shared" si="60"/>
        <v>46</v>
      </c>
      <c r="H559" s="459">
        <v>552</v>
      </c>
      <c r="I559" s="444">
        <f t="shared" ca="1" si="55"/>
        <v>-2835785.7337355199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-11850.755681105584</v>
      </c>
      <c r="L559" s="444">
        <f t="shared" ca="1" si="54"/>
        <v>-2856032.1191464458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25">
      <c r="G560" s="459">
        <f>G559+1</f>
        <v>47</v>
      </c>
      <c r="H560" s="459">
        <v>553</v>
      </c>
      <c r="I560" s="444">
        <f t="shared" ca="1" si="55"/>
        <v>-2856032.1191464458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-11935.115620317776</v>
      </c>
      <c r="L560" s="444">
        <f t="shared" ca="1" si="54"/>
        <v>-2876362.8644965841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25">
      <c r="G561" s="459">
        <f t="shared" ref="G561:G571" si="61">G560</f>
        <v>47</v>
      </c>
      <c r="H561" s="459">
        <v>554</v>
      </c>
      <c r="I561" s="444">
        <f t="shared" ca="1" si="55"/>
        <v>-2876362.8644965841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-12019.827059276686</v>
      </c>
      <c r="L561" s="444">
        <f t="shared" ca="1" si="54"/>
        <v>-2896778.3212856813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25">
      <c r="G562" s="459">
        <f t="shared" si="61"/>
        <v>47</v>
      </c>
      <c r="H562" s="459">
        <v>555</v>
      </c>
      <c r="I562" s="444">
        <f t="shared" ca="1" si="55"/>
        <v>-2896778.3212856813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-12104.89146256459</v>
      </c>
      <c r="L562" s="444">
        <f t="shared" ca="1" si="54"/>
        <v>-2917278.8424780662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25">
      <c r="G563" s="459">
        <f t="shared" si="61"/>
        <v>47</v>
      </c>
      <c r="H563" s="459">
        <v>556</v>
      </c>
      <c r="I563" s="444">
        <f t="shared" ca="1" si="55"/>
        <v>-2917278.8424780662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-12190.310300866195</v>
      </c>
      <c r="L563" s="444">
        <f t="shared" ca="1" si="54"/>
        <v>-2937864.7825087528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25">
      <c r="G564" s="459">
        <f t="shared" si="61"/>
        <v>47</v>
      </c>
      <c r="H564" s="459">
        <v>557</v>
      </c>
      <c r="I564" s="444">
        <f t="shared" ca="1" si="55"/>
        <v>-2937864.7825087528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-12276.085050994056</v>
      </c>
      <c r="L564" s="444">
        <f t="shared" ca="1" si="54"/>
        <v>-2958536.4972895673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25">
      <c r="G565" s="459">
        <f t="shared" si="61"/>
        <v>47</v>
      </c>
      <c r="H565" s="459">
        <v>558</v>
      </c>
      <c r="I565" s="444">
        <f t="shared" ca="1" si="55"/>
        <v>-2958536.4972895673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-12362.217195914116</v>
      </c>
      <c r="L565" s="444">
        <f t="shared" ca="1" si="54"/>
        <v>-2979294.3442153018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25">
      <c r="G566" s="459">
        <f t="shared" si="61"/>
        <v>47</v>
      </c>
      <c r="H566" s="459">
        <v>559</v>
      </c>
      <c r="I566" s="444">
        <f t="shared" ca="1" si="55"/>
        <v>-2979294.3442153018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-12448.708224771342</v>
      </c>
      <c r="L566" s="444">
        <f t="shared" ca="1" si="54"/>
        <v>-3000138.6821698938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25">
      <c r="G567" s="459">
        <f t="shared" si="61"/>
        <v>47</v>
      </c>
      <c r="H567" s="459">
        <v>560</v>
      </c>
      <c r="I567" s="444">
        <f t="shared" ca="1" si="55"/>
        <v>-3000138.6821698938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-12535.559632915476</v>
      </c>
      <c r="L567" s="444">
        <f t="shared" ca="1" si="54"/>
        <v>-3021069.8715326297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25">
      <c r="G568" s="459">
        <f t="shared" si="61"/>
        <v>47</v>
      </c>
      <c r="H568" s="459">
        <v>561</v>
      </c>
      <c r="I568" s="444">
        <f t="shared" ca="1" si="55"/>
        <v>-3021069.8715326297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-12622.772921926875</v>
      </c>
      <c r="L568" s="444">
        <f t="shared" ca="1" si="54"/>
        <v>-3042088.2741843769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25">
      <c r="G569" s="459">
        <f t="shared" si="61"/>
        <v>47</v>
      </c>
      <c r="H569" s="459">
        <v>562</v>
      </c>
      <c r="I569" s="444">
        <f t="shared" ca="1" si="55"/>
        <v>-3042088.2741843769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-12710.349599642488</v>
      </c>
      <c r="L569" s="444">
        <f t="shared" ca="1" si="54"/>
        <v>-3063194.25351384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25">
      <c r="G570" s="459">
        <f t="shared" si="61"/>
        <v>47</v>
      </c>
      <c r="H570" s="459">
        <v>563</v>
      </c>
      <c r="I570" s="444">
        <f t="shared" ca="1" si="55"/>
        <v>-3063194.25351384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-12798.291180181919</v>
      </c>
      <c r="L570" s="444">
        <f t="shared" ca="1" si="54"/>
        <v>-3084388.1744238422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25">
      <c r="G571" s="459">
        <f t="shared" si="61"/>
        <v>47</v>
      </c>
      <c r="H571" s="459">
        <v>564</v>
      </c>
      <c r="I571" s="444">
        <f t="shared" ca="1" si="55"/>
        <v>-3084388.1744238422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-12886.599183973594</v>
      </c>
      <c r="L571" s="444">
        <f t="shared" ca="1" si="54"/>
        <v>-3105670.403337636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25">
      <c r="G572" s="459">
        <f>G571+1</f>
        <v>48</v>
      </c>
      <c r="H572" s="459">
        <v>565</v>
      </c>
      <c r="I572" s="444">
        <f t="shared" ca="1" si="55"/>
        <v>-3105670.403337636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-12975.275137781069</v>
      </c>
      <c r="L572" s="444">
        <f t="shared" ca="1" si="54"/>
        <v>-3127041.3082052376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25">
      <c r="G573" s="459">
        <f t="shared" ref="G573:G583" si="62">G572</f>
        <v>48</v>
      </c>
      <c r="H573" s="459">
        <v>566</v>
      </c>
      <c r="I573" s="444">
        <f t="shared" ca="1" si="55"/>
        <v>-3127041.3082052376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-13064.320574729409</v>
      </c>
      <c r="L573" s="444">
        <f t="shared" ca="1" si="54"/>
        <v>-3148501.2585097873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25">
      <c r="G574" s="459">
        <f t="shared" si="62"/>
        <v>48</v>
      </c>
      <c r="H574" s="459">
        <v>567</v>
      </c>
      <c r="I574" s="444">
        <f t="shared" ca="1" si="55"/>
        <v>-3148501.2585097873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-13153.737034331698</v>
      </c>
      <c r="L574" s="444">
        <f t="shared" ca="1" si="54"/>
        <v>-3170050.6252739392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25">
      <c r="G575" s="459">
        <f t="shared" si="62"/>
        <v>48</v>
      </c>
      <c r="H575" s="459">
        <v>568</v>
      </c>
      <c r="I575" s="444">
        <f t="shared" ca="1" si="55"/>
        <v>-3170050.6252739392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-13243.526062515664</v>
      </c>
      <c r="L575" s="444">
        <f t="shared" ca="1" si="54"/>
        <v>-3191689.7810662752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25">
      <c r="G576" s="459">
        <f t="shared" si="62"/>
        <v>48</v>
      </c>
      <c r="H576" s="459">
        <v>569</v>
      </c>
      <c r="I576" s="444">
        <f t="shared" ca="1" si="55"/>
        <v>-3191689.7810662752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-13333.689211650399</v>
      </c>
      <c r="L576" s="444">
        <f t="shared" ca="1" si="54"/>
        <v>-3213419.1000077459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25">
      <c r="G577" s="459">
        <f t="shared" si="62"/>
        <v>48</v>
      </c>
      <c r="H577" s="459">
        <v>570</v>
      </c>
      <c r="I577" s="444">
        <f t="shared" ca="1" si="55"/>
        <v>-3213419.1000077459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-13424.228040573193</v>
      </c>
      <c r="L577" s="444">
        <f t="shared" ca="1" si="54"/>
        <v>-3235238.9577781395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25">
      <c r="G578" s="459">
        <f t="shared" si="62"/>
        <v>48</v>
      </c>
      <c r="H578" s="459">
        <v>571</v>
      </c>
      <c r="I578" s="444">
        <f t="shared" ca="1" si="55"/>
        <v>-3235238.9577781395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-13515.1441146165</v>
      </c>
      <c r="L578" s="444">
        <f t="shared" ca="1" si="54"/>
        <v>-3257149.7316225762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25">
      <c r="G579" s="459">
        <f t="shared" si="62"/>
        <v>48</v>
      </c>
      <c r="H579" s="459">
        <v>572</v>
      </c>
      <c r="I579" s="444">
        <f t="shared" ca="1" si="55"/>
        <v>-3257149.7316225762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-13606.439005634986</v>
      </c>
      <c r="L579" s="444">
        <f t="shared" ca="1" si="54"/>
        <v>-3279151.8003580319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25">
      <c r="G580" s="459">
        <f t="shared" si="62"/>
        <v>48</v>
      </c>
      <c r="H580" s="459">
        <v>573</v>
      </c>
      <c r="I580" s="444">
        <f t="shared" ca="1" si="55"/>
        <v>-3279151.8003580319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-13698.114292032718</v>
      </c>
      <c r="L580" s="444">
        <f t="shared" ca="1" si="54"/>
        <v>-3301245.5443798848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25">
      <c r="G581" s="459">
        <f t="shared" si="62"/>
        <v>48</v>
      </c>
      <c r="H581" s="459">
        <v>574</v>
      </c>
      <c r="I581" s="444">
        <f t="shared" ca="1" si="55"/>
        <v>-3301245.5443798848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-13790.17155879044</v>
      </c>
      <c r="L581" s="444">
        <f t="shared" ca="1" si="54"/>
        <v>-3323431.3456684956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25">
      <c r="G582" s="459">
        <f t="shared" si="62"/>
        <v>48</v>
      </c>
      <c r="H582" s="459">
        <v>575</v>
      </c>
      <c r="I582" s="444">
        <f t="shared" ca="1" si="55"/>
        <v>-3323431.3456684956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-13882.612397492983</v>
      </c>
      <c r="L582" s="444">
        <f t="shared" ca="1" si="54"/>
        <v>-3345709.5877958089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25">
      <c r="G583" s="459">
        <f t="shared" si="62"/>
        <v>48</v>
      </c>
      <c r="H583" s="459">
        <v>576</v>
      </c>
      <c r="I583" s="444">
        <f t="shared" ca="1" si="55"/>
        <v>-3345709.5877958089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-13975.43840635679</v>
      </c>
      <c r="L583" s="444">
        <f t="shared" ca="1" si="54"/>
        <v>-3368080.6559319859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25">
      <c r="G584" s="459">
        <f>G583+1</f>
        <v>49</v>
      </c>
      <c r="H584" s="459">
        <v>577</v>
      </c>
      <c r="I584" s="444">
        <f t="shared" ca="1" si="55"/>
        <v>-3368080.6559319859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-14068.651190257528</v>
      </c>
      <c r="L584" s="444">
        <f t="shared" ca="1" si="54"/>
        <v>-3390544.936852064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25">
      <c r="G585" s="459">
        <f t="shared" ref="G585:G595" si="63">G584</f>
        <v>49</v>
      </c>
      <c r="H585" s="459">
        <v>578</v>
      </c>
      <c r="I585" s="444">
        <f t="shared" ca="1" si="55"/>
        <v>-3390544.936852064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-14162.252360757851</v>
      </c>
      <c r="L585" s="444">
        <f t="shared" ca="1" si="54"/>
        <v>-3413102.8189426423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25">
      <c r="G586" s="459">
        <f t="shared" si="63"/>
        <v>49</v>
      </c>
      <c r="H586" s="459">
        <v>579</v>
      </c>
      <c r="I586" s="444">
        <f t="shared" ca="1" si="55"/>
        <v>-3413102.8189426423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-14256.243536135264</v>
      </c>
      <c r="L586" s="444">
        <f t="shared" ca="1" si="54"/>
        <v>-3435754.6922085979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25">
      <c r="G587" s="459">
        <f t="shared" si="63"/>
        <v>49</v>
      </c>
      <c r="H587" s="459">
        <v>580</v>
      </c>
      <c r="I587" s="444">
        <f t="shared" ca="1" si="55"/>
        <v>-3435754.6922085979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-14350.626341410076</v>
      </c>
      <c r="L587" s="444">
        <f t="shared" ca="1" si="54"/>
        <v>-3458500.9482798283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25">
      <c r="G588" s="459">
        <f t="shared" si="63"/>
        <v>49</v>
      </c>
      <c r="H588" s="459">
        <v>581</v>
      </c>
      <c r="I588" s="444">
        <f t="shared" ca="1" si="55"/>
        <v>-3458500.9482798283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-14445.402408373537</v>
      </c>
      <c r="L588" s="444">
        <f t="shared" ca="1" si="54"/>
        <v>-3481341.9804180223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25">
      <c r="G589" s="459">
        <f t="shared" si="63"/>
        <v>49</v>
      </c>
      <c r="H589" s="459">
        <v>582</v>
      </c>
      <c r="I589" s="444">
        <f t="shared" ca="1" si="55"/>
        <v>-3481341.9804180223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-14540.57337561601</v>
      </c>
      <c r="L589" s="444">
        <f t="shared" ca="1" si="54"/>
        <v>-3504278.1835234589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25">
      <c r="G590" s="459">
        <f t="shared" si="63"/>
        <v>49</v>
      </c>
      <c r="H590" s="459">
        <v>583</v>
      </c>
      <c r="I590" s="444">
        <f t="shared" ca="1" si="55"/>
        <v>-3504278.1835234589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-14636.140888555328</v>
      </c>
      <c r="L590" s="444">
        <f t="shared" ca="1" si="54"/>
        <v>-3527309.9541418348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25">
      <c r="G591" s="459">
        <f t="shared" si="63"/>
        <v>49</v>
      </c>
      <c r="H591" s="459">
        <v>584</v>
      </c>
      <c r="I591" s="444">
        <f t="shared" ca="1" si="55"/>
        <v>-3527309.9541418348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-14732.106599465227</v>
      </c>
      <c r="L591" s="444">
        <f t="shared" ca="1" si="54"/>
        <v>-3550437.6904711202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25">
      <c r="G592" s="459">
        <f t="shared" si="63"/>
        <v>49</v>
      </c>
      <c r="H592" s="459">
        <v>585</v>
      </c>
      <c r="I592" s="444">
        <f t="shared" ca="1" si="55"/>
        <v>-3550437.6904711202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-14828.472167503918</v>
      </c>
      <c r="L592" s="444">
        <f t="shared" ca="1" si="54"/>
        <v>-3573661.7923684446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25">
      <c r="G593" s="459">
        <f t="shared" si="63"/>
        <v>49</v>
      </c>
      <c r="H593" s="459">
        <v>586</v>
      </c>
      <c r="I593" s="444">
        <f t="shared" ca="1" si="55"/>
        <v>-3573661.7923684446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-14925.239258742773</v>
      </c>
      <c r="L593" s="444">
        <f t="shared" ca="1" si="54"/>
        <v>-3596982.6613570079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25">
      <c r="G594" s="459">
        <f t="shared" si="63"/>
        <v>49</v>
      </c>
      <c r="H594" s="459">
        <v>587</v>
      </c>
      <c r="I594" s="444">
        <f t="shared" ca="1" si="55"/>
        <v>-3596982.6613570079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-15022.409546195116</v>
      </c>
      <c r="L594" s="444">
        <f t="shared" ca="1" si="54"/>
        <v>-3620400.7006330234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25">
      <c r="G595" s="459">
        <f t="shared" si="63"/>
        <v>49</v>
      </c>
      <c r="H595" s="459">
        <v>588</v>
      </c>
      <c r="I595" s="444">
        <f t="shared" ca="1" si="55"/>
        <v>-3620400.7006330234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-15119.984709845183</v>
      </c>
      <c r="L595" s="444">
        <f t="shared" ca="1" si="54"/>
        <v>-3643916.3150726892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25">
      <c r="G596" s="459">
        <f>G595+1</f>
        <v>50</v>
      </c>
      <c r="H596" s="459">
        <v>589</v>
      </c>
      <c r="I596" s="444">
        <f t="shared" ca="1" si="55"/>
        <v>-3643916.3150726892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-15217.966436677123</v>
      </c>
      <c r="L596" s="444">
        <f t="shared" ca="1" si="54"/>
        <v>-3667529.9112391868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25">
      <c r="G597" s="459">
        <f t="shared" ref="G597:G607" si="64">G596</f>
        <v>50</v>
      </c>
      <c r="H597" s="459">
        <v>590</v>
      </c>
      <c r="I597" s="444">
        <f t="shared" ca="1" si="55"/>
        <v>-3667529.9112391868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-15316.356420704196</v>
      </c>
      <c r="L597" s="444">
        <f t="shared" ca="1" si="54"/>
        <v>-3691241.8973897113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25">
      <c r="G598" s="459">
        <f t="shared" si="64"/>
        <v>50</v>
      </c>
      <c r="H598" s="459">
        <v>591</v>
      </c>
      <c r="I598" s="444">
        <f t="shared" ca="1" si="55"/>
        <v>-3691241.8973897113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-15415.156362998048</v>
      </c>
      <c r="L598" s="444">
        <f t="shared" ca="1" si="54"/>
        <v>-3715052.6834825296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25">
      <c r="G599" s="459">
        <f t="shared" si="64"/>
        <v>50</v>
      </c>
      <c r="H599" s="459">
        <v>592</v>
      </c>
      <c r="I599" s="444">
        <f t="shared" ca="1" si="55"/>
        <v>-3715052.6834825296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-15514.367971718124</v>
      </c>
      <c r="L599" s="444">
        <f t="shared" ca="1" si="54"/>
        <v>-3738962.6811840683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25">
      <c r="G600" s="459">
        <f t="shared" si="64"/>
        <v>50</v>
      </c>
      <c r="H600" s="459">
        <v>593</v>
      </c>
      <c r="I600" s="444">
        <f t="shared" ca="1" si="55"/>
        <v>-3738962.6811840683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-15613.992962141203</v>
      </c>
      <c r="L600" s="444">
        <f t="shared" ca="1" si="54"/>
        <v>-3762972.3038760298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25">
      <c r="G601" s="459">
        <f t="shared" si="64"/>
        <v>50</v>
      </c>
      <c r="H601" s="459">
        <v>594</v>
      </c>
      <c r="I601" s="444">
        <f t="shared" ca="1" si="55"/>
        <v>-3762972.3038760298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-15714.033056691042</v>
      </c>
      <c r="L601" s="444">
        <f t="shared" ca="1" si="54"/>
        <v>-3787081.966662541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25">
      <c r="G602" s="459">
        <f t="shared" si="64"/>
        <v>50</v>
      </c>
      <c r="H602" s="459">
        <v>595</v>
      </c>
      <c r="I602" s="444">
        <f t="shared" ca="1" si="55"/>
        <v>-3787081.966662541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-15814.489984968173</v>
      </c>
      <c r="L602" s="444">
        <f t="shared" ca="1" si="54"/>
        <v>-3811292.0863773297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25">
      <c r="G603" s="459">
        <f t="shared" si="64"/>
        <v>50</v>
      </c>
      <c r="H603" s="459">
        <v>596</v>
      </c>
      <c r="I603" s="444">
        <f t="shared" ca="1" si="55"/>
        <v>-3811292.0863773297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-15915.365483779793</v>
      </c>
      <c r="L603" s="444">
        <f t="shared" ca="1" si="54"/>
        <v>-3835603.08159093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25">
      <c r="G604" s="459">
        <f t="shared" si="64"/>
        <v>50</v>
      </c>
      <c r="H604" s="459">
        <v>597</v>
      </c>
      <c r="I604" s="444">
        <f t="shared" ca="1" si="55"/>
        <v>-3835603.08159093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-16016.661297169796</v>
      </c>
      <c r="L604" s="444">
        <f t="shared" ca="1" si="54"/>
        <v>-3860015.3726179204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25">
      <c r="G605" s="459">
        <f t="shared" si="64"/>
        <v>50</v>
      </c>
      <c r="H605" s="459">
        <v>598</v>
      </c>
      <c r="I605" s="444">
        <f t="shared" ca="1" si="55"/>
        <v>-3860015.3726179204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-16118.37917644892</v>
      </c>
      <c r="L605" s="444">
        <f t="shared" ca="1" si="54"/>
        <v>-3884529.3815241898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25">
      <c r="G606" s="459">
        <f t="shared" si="64"/>
        <v>50</v>
      </c>
      <c r="H606" s="459">
        <v>599</v>
      </c>
      <c r="I606" s="444">
        <f t="shared" ca="1" si="55"/>
        <v>-3884529.3815241898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-16220.520880225044</v>
      </c>
      <c r="L606" s="444">
        <f t="shared" ca="1" si="54"/>
        <v>-3909145.5321342354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25">
      <c r="G607" s="459">
        <f t="shared" si="64"/>
        <v>50</v>
      </c>
      <c r="H607" s="459">
        <v>600</v>
      </c>
      <c r="I607" s="444">
        <f t="shared" ca="1" si="55"/>
        <v>-3909145.5321342354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-16323.088174433566</v>
      </c>
      <c r="L607" s="444">
        <f t="shared" ca="1" si="54"/>
        <v>-3933864.2500384892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25">
      <c r="G608" s="459">
        <f>G607+1</f>
        <v>51</v>
      </c>
      <c r="H608" s="459">
        <v>601</v>
      </c>
      <c r="I608" s="444">
        <f t="shared" ca="1" si="55"/>
        <v>-3933864.2500384892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-16426.082832367956</v>
      </c>
      <c r="L608" s="444">
        <f t="shared" ca="1" si="54"/>
        <v>-3958685.9626006777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25">
      <c r="G609" s="459">
        <f t="shared" ref="G609:G619" si="65">G608</f>
        <v>51</v>
      </c>
      <c r="H609" s="459">
        <v>602</v>
      </c>
      <c r="I609" s="444">
        <f t="shared" ca="1" si="55"/>
        <v>-3958685.9626006777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-16529.506634710408</v>
      </c>
      <c r="L609" s="444">
        <f t="shared" ca="1" si="54"/>
        <v>-3983611.0989652085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25">
      <c r="G610" s="459">
        <f t="shared" si="65"/>
        <v>51</v>
      </c>
      <c r="H610" s="459">
        <v>603</v>
      </c>
      <c r="I610" s="444">
        <f t="shared" ca="1" si="55"/>
        <v>-3983611.0989652085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-16633.361369562619</v>
      </c>
      <c r="L610" s="444">
        <f t="shared" ca="1" si="54"/>
        <v>-4008640.0900645917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25">
      <c r="G611" s="459">
        <f t="shared" si="65"/>
        <v>51</v>
      </c>
      <c r="H611" s="459">
        <v>604</v>
      </c>
      <c r="I611" s="444">
        <f t="shared" ca="1" si="55"/>
        <v>-4008640.0900645917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-16737.648832476716</v>
      </c>
      <c r="L611" s="444">
        <f t="shared" ca="1" si="54"/>
        <v>-4033773.3686268888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25">
      <c r="G612" s="459">
        <f t="shared" si="65"/>
        <v>51</v>
      </c>
      <c r="H612" s="459">
        <v>605</v>
      </c>
      <c r="I612" s="444">
        <f t="shared" ca="1" si="55"/>
        <v>-4033773.3686268888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-16842.370826486287</v>
      </c>
      <c r="L612" s="444">
        <f t="shared" ca="1" si="54"/>
        <v>-4059011.3691831958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25">
      <c r="G613" s="459">
        <f t="shared" si="65"/>
        <v>51</v>
      </c>
      <c r="H613" s="459">
        <v>606</v>
      </c>
      <c r="I613" s="444">
        <f t="shared" ca="1" si="55"/>
        <v>-4059011.3691831958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-16947.529162137569</v>
      </c>
      <c r="L613" s="444">
        <f t="shared" ca="1" si="54"/>
        <v>-4084354.5280751539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25">
      <c r="G614" s="459">
        <f t="shared" si="65"/>
        <v>51</v>
      </c>
      <c r="H614" s="459">
        <v>607</v>
      </c>
      <c r="I614" s="444">
        <f t="shared" ca="1" si="55"/>
        <v>-4084354.5280751539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-17053.125657520726</v>
      </c>
      <c r="L614" s="444">
        <f t="shared" ca="1" si="54"/>
        <v>-4109803.2834624951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25">
      <c r="G615" s="459">
        <f t="shared" si="65"/>
        <v>51</v>
      </c>
      <c r="H615" s="459">
        <v>608</v>
      </c>
      <c r="I615" s="444">
        <f t="shared" ca="1" si="55"/>
        <v>-4109803.2834624951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-17159.162138301315</v>
      </c>
      <c r="L615" s="444">
        <f t="shared" ca="1" si="54"/>
        <v>-4135358.0753306169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25">
      <c r="G616" s="459">
        <f t="shared" si="65"/>
        <v>51</v>
      </c>
      <c r="H616" s="459">
        <v>609</v>
      </c>
      <c r="I616" s="444">
        <f t="shared" ca="1" si="55"/>
        <v>-4135358.0753306169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-17265.640437751823</v>
      </c>
      <c r="L616" s="444">
        <f t="shared" ca="1" si="54"/>
        <v>-4161019.3454981893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25">
      <c r="G617" s="459">
        <f t="shared" si="65"/>
        <v>51</v>
      </c>
      <c r="H617" s="459">
        <v>610</v>
      </c>
      <c r="I617" s="444">
        <f t="shared" ca="1" si="55"/>
        <v>-4161019.3454981893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-17372.562396783371</v>
      </c>
      <c r="L617" s="444">
        <f t="shared" ca="1" si="54"/>
        <v>-4186787.5376247931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25">
      <c r="G618" s="459">
        <f t="shared" si="65"/>
        <v>51</v>
      </c>
      <c r="H618" s="459">
        <v>611</v>
      </c>
      <c r="I618" s="444">
        <f t="shared" ca="1" si="55"/>
        <v>-4186787.5376247931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-17479.929863977555</v>
      </c>
      <c r="L618" s="444">
        <f t="shared" ca="1" si="54"/>
        <v>-4212663.0972185908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25">
      <c r="G619" s="459">
        <f t="shared" si="65"/>
        <v>51</v>
      </c>
      <c r="H619" s="459">
        <v>612</v>
      </c>
      <c r="I619" s="444">
        <f t="shared" ca="1" si="55"/>
        <v>-4212663.0972185908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-17587.744695618381</v>
      </c>
      <c r="L619" s="444">
        <f t="shared" ca="1" si="54"/>
        <v>-4238646.47164403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25">
      <c r="G620" s="459">
        <f>G619+1</f>
        <v>52</v>
      </c>
      <c r="H620" s="459">
        <v>613</v>
      </c>
      <c r="I620" s="444">
        <f t="shared" ca="1" si="55"/>
        <v>-4238646.47164403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-17696.008755724375</v>
      </c>
      <c r="L620" s="444">
        <f t="shared" ca="1" si="54"/>
        <v>-4264738.1101295743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25">
      <c r="G621" s="459">
        <f t="shared" ref="G621:G631" si="66">G620</f>
        <v>52</v>
      </c>
      <c r="H621" s="459">
        <v>614</v>
      </c>
      <c r="I621" s="444">
        <f t="shared" ca="1" si="55"/>
        <v>-4264738.1101295743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-17804.723916080809</v>
      </c>
      <c r="L621" s="444">
        <f t="shared" ca="1" si="54"/>
        <v>-4290938.4637754755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25">
      <c r="G622" s="459">
        <f t="shared" si="66"/>
        <v>52</v>
      </c>
      <c r="H622" s="459">
        <v>615</v>
      </c>
      <c r="I622" s="444">
        <f t="shared" ca="1" si="55"/>
        <v>-4290938.4637754755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-17913.892056272067</v>
      </c>
      <c r="L622" s="444">
        <f t="shared" ca="1" si="54"/>
        <v>-4317247.9855615683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25">
      <c r="G623" s="459">
        <f t="shared" si="66"/>
        <v>52</v>
      </c>
      <c r="H623" s="459">
        <v>616</v>
      </c>
      <c r="I623" s="444">
        <f t="shared" ca="1" si="55"/>
        <v>-4317247.9855615683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-18023.51506371412</v>
      </c>
      <c r="L623" s="444">
        <f t="shared" ca="1" si="54"/>
        <v>-4343667.1303551029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25">
      <c r="G624" s="459">
        <f t="shared" si="66"/>
        <v>52</v>
      </c>
      <c r="H624" s="459">
        <v>617</v>
      </c>
      <c r="I624" s="444">
        <f t="shared" ca="1" si="55"/>
        <v>-4343667.1303551029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-18133.594833687181</v>
      </c>
      <c r="L624" s="444">
        <f t="shared" ca="1" si="54"/>
        <v>-4370196.3549186103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25">
      <c r="G625" s="459">
        <f t="shared" si="66"/>
        <v>52</v>
      </c>
      <c r="H625" s="459">
        <v>618</v>
      </c>
      <c r="I625" s="444">
        <f t="shared" ca="1" si="55"/>
        <v>-4370196.3549186103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-18244.13326936846</v>
      </c>
      <c r="L625" s="444">
        <f t="shared" ca="1" si="54"/>
        <v>-4396836.1179177994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25">
      <c r="G626" s="459">
        <f t="shared" si="66"/>
        <v>52</v>
      </c>
      <c r="H626" s="459">
        <v>619</v>
      </c>
      <c r="I626" s="444">
        <f t="shared" ca="1" si="55"/>
        <v>-4396836.1179177994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-18355.132281865081</v>
      </c>
      <c r="L626" s="444">
        <f t="shared" ca="1" si="54"/>
        <v>-4423586.8799294848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25">
      <c r="G627" s="459">
        <f t="shared" si="66"/>
        <v>52</v>
      </c>
      <c r="H627" s="459">
        <v>620</v>
      </c>
      <c r="I627" s="444">
        <f t="shared" ca="1" si="55"/>
        <v>-4423586.8799294848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-18466.593790247105</v>
      </c>
      <c r="L627" s="444">
        <f t="shared" ca="1" si="54"/>
        <v>-4450449.1034495523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25">
      <c r="G628" s="459">
        <f t="shared" si="66"/>
        <v>52</v>
      </c>
      <c r="H628" s="459">
        <v>621</v>
      </c>
      <c r="I628" s="444">
        <f t="shared" ca="1" si="55"/>
        <v>-4450449.1034495523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-18578.51972158072</v>
      </c>
      <c r="L628" s="444">
        <f t="shared" ca="1" si="54"/>
        <v>-4477423.2529009534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25">
      <c r="G629" s="459">
        <f t="shared" si="66"/>
        <v>52</v>
      </c>
      <c r="H629" s="459">
        <v>622</v>
      </c>
      <c r="I629" s="444">
        <f t="shared" ca="1" si="55"/>
        <v>-4477423.2529009534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-18690.912010961558</v>
      </c>
      <c r="L629" s="444">
        <f t="shared" ca="1" si="54"/>
        <v>-4504509.794641735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25">
      <c r="G630" s="459">
        <f t="shared" si="66"/>
        <v>52</v>
      </c>
      <c r="H630" s="459">
        <v>623</v>
      </c>
      <c r="I630" s="444">
        <f t="shared" ca="1" si="55"/>
        <v>-4504509.794641735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-18803.772601548146</v>
      </c>
      <c r="L630" s="444">
        <f t="shared" ca="1" si="54"/>
        <v>-4531709.196973104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25">
      <c r="G631" s="459">
        <f t="shared" si="66"/>
        <v>52</v>
      </c>
      <c r="H631" s="459">
        <v>624</v>
      </c>
      <c r="I631" s="444">
        <f t="shared" ca="1" si="55"/>
        <v>-4531709.196973104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-18917.103444595519</v>
      </c>
      <c r="L631" s="444">
        <f t="shared" ca="1" si="54"/>
        <v>-4559021.9301475203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25">
      <c r="G632" s="459">
        <f>G631+1</f>
        <v>53</v>
      </c>
      <c r="H632" s="459">
        <v>625</v>
      </c>
      <c r="I632" s="444">
        <f t="shared" ca="1" si="55"/>
        <v>-4559021.9301475203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-19030.90649948892</v>
      </c>
      <c r="L632" s="444">
        <f t="shared" ca="1" si="54"/>
        <v>-4586448.4663768299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25">
      <c r="G633" s="459">
        <f t="shared" ref="G633:G643" si="67">G632</f>
        <v>53</v>
      </c>
      <c r="H633" s="459">
        <v>626</v>
      </c>
      <c r="I633" s="444">
        <f t="shared" ca="1" si="55"/>
        <v>-4586448.4663768299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-19145.183733777711</v>
      </c>
      <c r="L633" s="444">
        <f t="shared" ca="1" si="54"/>
        <v>-4613989.2798404284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25">
      <c r="G634" s="459">
        <f t="shared" si="67"/>
        <v>53</v>
      </c>
      <c r="H634" s="459">
        <v>627</v>
      </c>
      <c r="I634" s="444">
        <f t="shared" ca="1" si="55"/>
        <v>-4613989.2798404284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-19259.937123209369</v>
      </c>
      <c r="L634" s="444">
        <f t="shared" ca="1" si="54"/>
        <v>-4641644.846693458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25">
      <c r="G635" s="459">
        <f t="shared" si="67"/>
        <v>53</v>
      </c>
      <c r="H635" s="459">
        <v>628</v>
      </c>
      <c r="I635" s="444">
        <f t="shared" ca="1" si="55"/>
        <v>-4641644.846693458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-19375.168651763659</v>
      </c>
      <c r="L635" s="444">
        <f t="shared" ca="1" si="54"/>
        <v>-4669415.6450750418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25">
      <c r="G636" s="459">
        <f t="shared" si="67"/>
        <v>53</v>
      </c>
      <c r="H636" s="459">
        <v>629</v>
      </c>
      <c r="I636" s="444">
        <f t="shared" ca="1" si="55"/>
        <v>-4669415.6450750418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-19490.880311686924</v>
      </c>
      <c r="L636" s="444">
        <f t="shared" ca="1" si="54"/>
        <v>-4697302.1551165488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25">
      <c r="G637" s="459">
        <f t="shared" si="67"/>
        <v>53</v>
      </c>
      <c r="H637" s="459">
        <v>630</v>
      </c>
      <c r="I637" s="444">
        <f t="shared" ca="1" si="55"/>
        <v>-4697302.1551165488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-19607.074103526538</v>
      </c>
      <c r="L637" s="444">
        <f t="shared" ca="1" si="54"/>
        <v>-4725304.8589498959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25">
      <c r="G638" s="459">
        <f t="shared" si="67"/>
        <v>53</v>
      </c>
      <c r="H638" s="459">
        <v>631</v>
      </c>
      <c r="I638" s="444">
        <f t="shared" ca="1" si="55"/>
        <v>-4725304.8589498959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-19723.752036165486</v>
      </c>
      <c r="L638" s="444">
        <f t="shared" ca="1" si="54"/>
        <v>-4753424.2407158818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25">
      <c r="G639" s="459">
        <f t="shared" si="67"/>
        <v>53</v>
      </c>
      <c r="H639" s="459">
        <v>632</v>
      </c>
      <c r="I639" s="444">
        <f t="shared" ca="1" si="55"/>
        <v>-4753424.2407158818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-19840.916126857093</v>
      </c>
      <c r="L639" s="444">
        <f t="shared" ca="1" si="54"/>
        <v>-4781660.7865725597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25">
      <c r="G640" s="459">
        <f t="shared" si="67"/>
        <v>53</v>
      </c>
      <c r="H640" s="459">
        <v>633</v>
      </c>
      <c r="I640" s="444">
        <f t="shared" ca="1" si="55"/>
        <v>-4781660.7865725597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-19958.568401259916</v>
      </c>
      <c r="L640" s="444">
        <f t="shared" ca="1" si="54"/>
        <v>-4810014.9847036405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25">
      <c r="G641" s="459">
        <f t="shared" si="67"/>
        <v>53</v>
      </c>
      <c r="H641" s="459">
        <v>634</v>
      </c>
      <c r="I641" s="444">
        <f t="shared" ca="1" si="55"/>
        <v>-4810014.9847036405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-20076.710893472755</v>
      </c>
      <c r="L641" s="444">
        <f t="shared" ca="1" si="54"/>
        <v>-4838487.3253269335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25">
      <c r="G642" s="459">
        <f t="shared" si="67"/>
        <v>53</v>
      </c>
      <c r="H642" s="459">
        <v>635</v>
      </c>
      <c r="I642" s="444">
        <f t="shared" ca="1" si="55"/>
        <v>-4838487.3253269335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-20195.345646069807</v>
      </c>
      <c r="L642" s="444">
        <f t="shared" ca="1" si="54"/>
        <v>-4867078.3007028233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25">
      <c r="G643" s="459">
        <f t="shared" si="67"/>
        <v>53</v>
      </c>
      <c r="H643" s="459">
        <v>636</v>
      </c>
      <c r="I643" s="444">
        <f t="shared" ca="1" si="55"/>
        <v>-4867078.3007028233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-20314.474710136015</v>
      </c>
      <c r="L643" s="444">
        <f t="shared" ca="1" si="54"/>
        <v>-4895788.4051427795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25">
      <c r="G644" s="459">
        <f>G643+1</f>
        <v>54</v>
      </c>
      <c r="H644" s="459">
        <v>637</v>
      </c>
      <c r="I644" s="444">
        <f t="shared" ca="1" si="55"/>
        <v>-4895788.4051427795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-20434.100145302498</v>
      </c>
      <c r="L644" s="444">
        <f t="shared" ca="1" si="54"/>
        <v>-4924618.1350179026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25">
      <c r="G645" s="459">
        <f t="shared" ref="G645:G655" si="68">G644</f>
        <v>54</v>
      </c>
      <c r="H645" s="459">
        <v>638</v>
      </c>
      <c r="I645" s="444">
        <f t="shared" ca="1" si="55"/>
        <v>-4924618.1350179026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-20554.224019782177</v>
      </c>
      <c r="L645" s="444">
        <f t="shared" ca="1" si="54"/>
        <v>-4953567.9887675056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25">
      <c r="G646" s="459">
        <f t="shared" si="68"/>
        <v>54</v>
      </c>
      <c r="H646" s="459">
        <v>639</v>
      </c>
      <c r="I646" s="444">
        <f t="shared" ca="1" si="55"/>
        <v>-4953567.9887675056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-20674.848410405524</v>
      </c>
      <c r="L646" s="444">
        <f t="shared" ca="1" si="54"/>
        <v>-4982638.4669077313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25">
      <c r="G647" s="459">
        <f t="shared" si="68"/>
        <v>54</v>
      </c>
      <c r="H647" s="459">
        <v>640</v>
      </c>
      <c r="I647" s="444">
        <f t="shared" ca="1" si="55"/>
        <v>-4982638.4669077313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-20795.975402656466</v>
      </c>
      <c r="L647" s="444">
        <f t="shared" ca="1" si="54"/>
        <v>-5011830.0720402077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25">
      <c r="G648" s="459">
        <f t="shared" si="68"/>
        <v>54</v>
      </c>
      <c r="H648" s="459">
        <v>641</v>
      </c>
      <c r="I648" s="444">
        <f t="shared" ca="1" si="55"/>
        <v>-5011830.0720402077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-20917.60709070845</v>
      </c>
      <c r="L648" s="444">
        <f t="shared" ca="1" si="54"/>
        <v>-5041143.3088607369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25">
      <c r="G649" s="459">
        <f t="shared" si="68"/>
        <v>54</v>
      </c>
      <c r="H649" s="459">
        <v>642</v>
      </c>
      <c r="I649" s="444">
        <f t="shared" ca="1" si="55"/>
        <v>-5041143.3088607369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-21039.745577460657</v>
      </c>
      <c r="L649" s="444">
        <f t="shared" ca="1" si="54"/>
        <v>-5070578.6841680184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25">
      <c r="G650" s="459">
        <f t="shared" si="68"/>
        <v>54</v>
      </c>
      <c r="H650" s="459">
        <v>643</v>
      </c>
      <c r="I650" s="444">
        <f t="shared" ca="1" si="55"/>
        <v>-5070578.6841680184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-21162.39297457433</v>
      </c>
      <c r="L650" s="444">
        <f t="shared" ca="1" si="54"/>
        <v>-5100136.7068724129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25">
      <c r="G651" s="459">
        <f t="shared" si="68"/>
        <v>54</v>
      </c>
      <c r="H651" s="459">
        <v>644</v>
      </c>
      <c r="I651" s="444">
        <f t="shared" ca="1" si="55"/>
        <v>-5100136.7068724129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-21285.551402509307</v>
      </c>
      <c r="L651" s="444">
        <f t="shared" ca="1" si="54"/>
        <v>-5129817.8880047426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25">
      <c r="G652" s="459">
        <f t="shared" si="68"/>
        <v>54</v>
      </c>
      <c r="H652" s="459">
        <v>645</v>
      </c>
      <c r="I652" s="444">
        <f t="shared" ca="1" si="55"/>
        <v>-5129817.8880047426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-21409.22299056068</v>
      </c>
      <c r="L652" s="444">
        <f t="shared" ca="1" si="54"/>
        <v>-5159622.7407251233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25">
      <c r="G653" s="459">
        <f t="shared" si="68"/>
        <v>54</v>
      </c>
      <c r="H653" s="459">
        <v>646</v>
      </c>
      <c r="I653" s="444">
        <f t="shared" ca="1" si="55"/>
        <v>-5159622.7407251233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-21533.409876895599</v>
      </c>
      <c r="L653" s="444">
        <f t="shared" ca="1" si="54"/>
        <v>-5189551.7803318389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25">
      <c r="G654" s="459">
        <f t="shared" si="68"/>
        <v>54</v>
      </c>
      <c r="H654" s="459">
        <v>647</v>
      </c>
      <c r="I654" s="444">
        <f t="shared" ca="1" si="55"/>
        <v>-5189551.7803318389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-21658.114208590247</v>
      </c>
      <c r="L654" s="444">
        <f t="shared" ca="1" si="54"/>
        <v>-5219605.5242702495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25">
      <c r="G655" s="459">
        <f t="shared" si="68"/>
        <v>54</v>
      </c>
      <c r="H655" s="459">
        <v>648</v>
      </c>
      <c r="I655" s="444">
        <f t="shared" ca="1" si="55"/>
        <v>-5219605.5242702495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-21783.338141666958</v>
      </c>
      <c r="L655" s="444">
        <f t="shared" ca="1" si="54"/>
        <v>-5249784.4921417367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25">
      <c r="G656" s="459">
        <f>G655+1</f>
        <v>55</v>
      </c>
      <c r="H656" s="459">
        <v>649</v>
      </c>
      <c r="I656" s="444">
        <f t="shared" ca="1" si="55"/>
        <v>-5249784.4921417367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-21909.083841131487</v>
      </c>
      <c r="L656" s="444">
        <f t="shared" ca="1" si="54"/>
        <v>-5280089.2057126882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25">
      <c r="G657" s="459">
        <f t="shared" ref="G657:G667" si="69">G656</f>
        <v>55</v>
      </c>
      <c r="H657" s="459">
        <v>650</v>
      </c>
      <c r="I657" s="444">
        <f t="shared" ca="1" si="55"/>
        <v>-5280089.2057126882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-22035.353481010454</v>
      </c>
      <c r="L657" s="444">
        <f t="shared" ca="1" si="54"/>
        <v>-5310520.1889235191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25">
      <c r="G658" s="459">
        <f t="shared" si="69"/>
        <v>55</v>
      </c>
      <c r="H658" s="459">
        <v>651</v>
      </c>
      <c r="I658" s="444">
        <f t="shared" ca="1" si="55"/>
        <v>-5310520.1889235191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-22162.149244388915</v>
      </c>
      <c r="L658" s="444">
        <f t="shared" ca="1" si="54"/>
        <v>-5341077.9678977281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25">
      <c r="G659" s="459">
        <f t="shared" si="69"/>
        <v>55</v>
      </c>
      <c r="H659" s="459">
        <v>652</v>
      </c>
      <c r="I659" s="444">
        <f t="shared" ca="1" si="55"/>
        <v>-5341077.9678977281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-22289.473323448117</v>
      </c>
      <c r="L659" s="444">
        <f t="shared" ca="1" si="54"/>
        <v>-5371763.0709509971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25">
      <c r="G660" s="459">
        <f t="shared" si="69"/>
        <v>55</v>
      </c>
      <c r="H660" s="459">
        <v>653</v>
      </c>
      <c r="I660" s="444">
        <f t="shared" ca="1" si="55"/>
        <v>-5371763.0709509971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-22417.327919503405</v>
      </c>
      <c r="L660" s="444">
        <f t="shared" ca="1" si="54"/>
        <v>-5402576.0286003212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25">
      <c r="G661" s="459">
        <f t="shared" si="69"/>
        <v>55</v>
      </c>
      <c r="H661" s="459">
        <v>654</v>
      </c>
      <c r="I661" s="444">
        <f t="shared" ca="1" si="55"/>
        <v>-5402576.0286003212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-22545.715243042257</v>
      </c>
      <c r="L661" s="444">
        <f t="shared" ca="1" si="54"/>
        <v>-5433517.373573184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25">
      <c r="G662" s="459">
        <f t="shared" si="69"/>
        <v>55</v>
      </c>
      <c r="H662" s="459">
        <v>655</v>
      </c>
      <c r="I662" s="444">
        <f t="shared" ca="1" si="55"/>
        <v>-5433517.373573184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-22674.637513762518</v>
      </c>
      <c r="L662" s="444">
        <f t="shared" ca="1" si="54"/>
        <v>-5464587.6408167668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25">
      <c r="G663" s="459">
        <f t="shared" si="69"/>
        <v>55</v>
      </c>
      <c r="H663" s="459">
        <v>656</v>
      </c>
      <c r="I663" s="444">
        <f t="shared" ca="1" si="55"/>
        <v>-5464587.6408167668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-22804.096960610779</v>
      </c>
      <c r="L663" s="444">
        <f t="shared" ca="1" si="54"/>
        <v>-5495787.3675071979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25">
      <c r="G664" s="459">
        <f t="shared" si="69"/>
        <v>55</v>
      </c>
      <c r="H664" s="459">
        <v>657</v>
      </c>
      <c r="I664" s="444">
        <f t="shared" ca="1" si="55"/>
        <v>-5495787.3675071979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-22934.095821820909</v>
      </c>
      <c r="L664" s="444">
        <f t="shared" ca="1" si="54"/>
        <v>-5527117.0930588394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25">
      <c r="G665" s="459">
        <f t="shared" si="69"/>
        <v>55</v>
      </c>
      <c r="H665" s="459">
        <v>658</v>
      </c>
      <c r="I665" s="444">
        <f t="shared" ca="1" si="55"/>
        <v>-5527117.0930588394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-23064.636344952749</v>
      </c>
      <c r="L665" s="444">
        <f t="shared" ca="1" si="54"/>
        <v>-5558577.3591336124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25">
      <c r="G666" s="459">
        <f t="shared" si="69"/>
        <v>55</v>
      </c>
      <c r="H666" s="459">
        <v>659</v>
      </c>
      <c r="I666" s="444">
        <f t="shared" ca="1" si="55"/>
        <v>-5558577.3591336124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-23195.720786930971</v>
      </c>
      <c r="L666" s="444">
        <f t="shared" ca="1" si="54"/>
        <v>-5590168.7096503638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25">
      <c r="G667" s="459">
        <f t="shared" si="69"/>
        <v>55</v>
      </c>
      <c r="H667" s="459">
        <v>660</v>
      </c>
      <c r="I667" s="444">
        <f t="shared" ca="1" si="55"/>
        <v>-5590168.7096503638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-23327.3514140841</v>
      </c>
      <c r="L667" s="444">
        <f t="shared" ca="1" si="54"/>
        <v>-5621891.6907942686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25">
      <c r="G668" s="459">
        <f>G667+1</f>
        <v>56</v>
      </c>
      <c r="H668" s="459">
        <v>661</v>
      </c>
      <c r="I668" s="444">
        <f t="shared" ca="1" si="55"/>
        <v>-5621891.6907942686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-23459.530502183705</v>
      </c>
      <c r="L668" s="444">
        <f t="shared" ca="1" si="54"/>
        <v>-5653746.8510262724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25">
      <c r="G669" s="459">
        <f t="shared" ref="G669:G679" si="70">G668</f>
        <v>56</v>
      </c>
      <c r="H669" s="459">
        <v>662</v>
      </c>
      <c r="I669" s="444">
        <f t="shared" ca="1" si="55"/>
        <v>-5653746.8510262724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-23592.26033648372</v>
      </c>
      <c r="L669" s="444">
        <f t="shared" ca="1" si="54"/>
        <v>-5685734.7410925766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25">
      <c r="G670" s="459">
        <f t="shared" si="70"/>
        <v>56</v>
      </c>
      <c r="H670" s="459">
        <v>663</v>
      </c>
      <c r="I670" s="444">
        <f t="shared" ca="1" si="55"/>
        <v>-5685734.7410925766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-23725.543211759988</v>
      </c>
      <c r="L670" s="444">
        <f t="shared" ca="1" si="54"/>
        <v>-5717855.9140341571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25">
      <c r="G671" s="459">
        <f t="shared" si="70"/>
        <v>56</v>
      </c>
      <c r="H671" s="459">
        <v>664</v>
      </c>
      <c r="I671" s="444">
        <f t="shared" ca="1" si="55"/>
        <v>-5717855.9140341571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-23859.381432349906</v>
      </c>
      <c r="L671" s="444">
        <f t="shared" ca="1" si="54"/>
        <v>-5750110.9251963273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25">
      <c r="G672" s="459">
        <f t="shared" si="70"/>
        <v>56</v>
      </c>
      <c r="H672" s="459">
        <v>665</v>
      </c>
      <c r="I672" s="444">
        <f t="shared" ca="1" si="55"/>
        <v>-5750110.9251963273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-23993.77731219228</v>
      </c>
      <c r="L672" s="444">
        <f t="shared" ca="1" si="54"/>
        <v>-5782500.3322383398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25">
      <c r="G673" s="459">
        <f t="shared" si="70"/>
        <v>56</v>
      </c>
      <c r="H673" s="459">
        <v>666</v>
      </c>
      <c r="I673" s="444">
        <f t="shared" ca="1" si="55"/>
        <v>-5782500.3322383398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-24128.733174867335</v>
      </c>
      <c r="L673" s="444">
        <f t="shared" ca="1" si="54"/>
        <v>-5815024.6951430272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25">
      <c r="G674" s="459">
        <f t="shared" si="70"/>
        <v>56</v>
      </c>
      <c r="H674" s="459">
        <v>667</v>
      </c>
      <c r="I674" s="444">
        <f t="shared" ca="1" si="55"/>
        <v>-5815024.6951430272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-24264.251353636864</v>
      </c>
      <c r="L674" s="444">
        <f t="shared" ca="1" si="54"/>
        <v>-5847684.576226485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25">
      <c r="G675" s="459">
        <f t="shared" si="70"/>
        <v>56</v>
      </c>
      <c r="H675" s="459">
        <v>668</v>
      </c>
      <c r="I675" s="444">
        <f t="shared" ca="1" si="55"/>
        <v>-5847684.576226485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-24400.334191484606</v>
      </c>
      <c r="L675" s="444">
        <f t="shared" ca="1" si="54"/>
        <v>-5880480.5401477898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25">
      <c r="G676" s="459">
        <f t="shared" si="70"/>
        <v>56</v>
      </c>
      <c r="H676" s="459">
        <v>669</v>
      </c>
      <c r="I676" s="444">
        <f t="shared" ca="1" si="55"/>
        <v>-5880480.5401477898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-24536.984041156709</v>
      </c>
      <c r="L676" s="444">
        <f t="shared" ca="1" si="54"/>
        <v>-5913413.1539187664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25">
      <c r="G677" s="459">
        <f t="shared" si="70"/>
        <v>56</v>
      </c>
      <c r="H677" s="459">
        <v>670</v>
      </c>
      <c r="I677" s="444">
        <f t="shared" ca="1" si="55"/>
        <v>-5913413.1539187664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-24674.203265202446</v>
      </c>
      <c r="L677" s="444">
        <f t="shared" ca="1" si="54"/>
        <v>-5946482.9869137891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25">
      <c r="G678" s="459">
        <f t="shared" si="70"/>
        <v>56</v>
      </c>
      <c r="H678" s="459">
        <v>671</v>
      </c>
      <c r="I678" s="444">
        <f t="shared" ca="1" si="55"/>
        <v>-5946482.9869137891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-24811.994236015038</v>
      </c>
      <c r="L678" s="444">
        <f t="shared" ca="1" si="54"/>
        <v>-5979690.6108796243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25">
      <c r="G679" s="459">
        <f t="shared" si="70"/>
        <v>56</v>
      </c>
      <c r="H679" s="459">
        <v>672</v>
      </c>
      <c r="I679" s="444">
        <f t="shared" ca="1" si="55"/>
        <v>-5979690.6108796243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-24950.359335872687</v>
      </c>
      <c r="L679" s="444">
        <f t="shared" ca="1" si="54"/>
        <v>-6013036.599945317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25">
      <c r="G680" s="459">
        <f>G679+1</f>
        <v>57</v>
      </c>
      <c r="H680" s="459">
        <v>673</v>
      </c>
      <c r="I680" s="444">
        <f t="shared" ca="1" si="55"/>
        <v>-6013036.599945317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-25089.30095697974</v>
      </c>
      <c r="L680" s="444">
        <f t="shared" ca="1" si="54"/>
        <v>-6046521.5306321168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25">
      <c r="G681" s="459">
        <f t="shared" ref="G681:G691" si="71">G680</f>
        <v>57</v>
      </c>
      <c r="H681" s="459">
        <v>674</v>
      </c>
      <c r="I681" s="444">
        <f t="shared" ca="1" si="55"/>
        <v>-6046521.5306321168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-25228.821501508071</v>
      </c>
      <c r="L681" s="444">
        <f t="shared" ca="1" si="54"/>
        <v>-6080145.9818634456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25">
      <c r="G682" s="459">
        <f t="shared" si="71"/>
        <v>57</v>
      </c>
      <c r="H682" s="459">
        <v>675</v>
      </c>
      <c r="I682" s="444">
        <f t="shared" ca="1" si="55"/>
        <v>-6080145.9818634456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-25368.923381638608</v>
      </c>
      <c r="L682" s="444">
        <f t="shared" ca="1" si="54"/>
        <v>-6113910.5349749047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25">
      <c r="G683" s="459">
        <f t="shared" si="71"/>
        <v>57</v>
      </c>
      <c r="H683" s="459">
        <v>676</v>
      </c>
      <c r="I683" s="444">
        <f t="shared" ca="1" si="55"/>
        <v>-6113910.5349749047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-25509.60901960302</v>
      </c>
      <c r="L683" s="444">
        <f t="shared" ca="1" si="54"/>
        <v>-6147815.7737243278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25">
      <c r="G684" s="459">
        <f t="shared" si="71"/>
        <v>57</v>
      </c>
      <c r="H684" s="459">
        <v>677</v>
      </c>
      <c r="I684" s="444">
        <f t="shared" ca="1" si="55"/>
        <v>-6147815.7737243278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-25650.880847725617</v>
      </c>
      <c r="L684" s="444">
        <f t="shared" ca="1" si="54"/>
        <v>-6181862.2843018742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25">
      <c r="G685" s="459">
        <f t="shared" si="71"/>
        <v>57</v>
      </c>
      <c r="H685" s="459">
        <v>678</v>
      </c>
      <c r="I685" s="444">
        <f t="shared" ca="1" si="55"/>
        <v>-6181862.2843018742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-25792.741308465393</v>
      </c>
      <c r="L685" s="444">
        <f t="shared" ca="1" si="54"/>
        <v>-6216050.6553401602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25">
      <c r="G686" s="459">
        <f t="shared" si="71"/>
        <v>57</v>
      </c>
      <c r="H686" s="459">
        <v>679</v>
      </c>
      <c r="I686" s="444">
        <f t="shared" ca="1" si="55"/>
        <v>-6216050.6553401602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-25935.192854458252</v>
      </c>
      <c r="L686" s="444">
        <f t="shared" ca="1" si="54"/>
        <v>-6250381.4779244391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25">
      <c r="G687" s="459">
        <f t="shared" si="71"/>
        <v>57</v>
      </c>
      <c r="H687" s="459">
        <v>680</v>
      </c>
      <c r="I687" s="444">
        <f t="shared" ca="1" si="55"/>
        <v>-6250381.4779244391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-26078.237948559414</v>
      </c>
      <c r="L687" s="444">
        <f t="shared" ca="1" si="54"/>
        <v>-6284855.3456028188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25">
      <c r="G688" s="459">
        <f t="shared" si="71"/>
        <v>57</v>
      </c>
      <c r="H688" s="459">
        <v>681</v>
      </c>
      <c r="I688" s="444">
        <f t="shared" ca="1" si="55"/>
        <v>-6284855.3456028188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-26221.879063885997</v>
      </c>
      <c r="L688" s="444">
        <f t="shared" ca="1" si="54"/>
        <v>-6319472.8543965248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25">
      <c r="G689" s="459">
        <f t="shared" si="71"/>
        <v>57</v>
      </c>
      <c r="H689" s="459">
        <v>682</v>
      </c>
      <c r="I689" s="444">
        <f t="shared" ca="1" si="55"/>
        <v>-6319472.8543965248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-26366.118683859771</v>
      </c>
      <c r="L689" s="444">
        <f t="shared" ca="1" si="54"/>
        <v>-6354234.602810205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25">
      <c r="G690" s="459">
        <f t="shared" si="71"/>
        <v>57</v>
      </c>
      <c r="H690" s="459">
        <v>683</v>
      </c>
      <c r="I690" s="444">
        <f t="shared" ca="1" si="55"/>
        <v>-6354234.602810205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-26510.959302250107</v>
      </c>
      <c r="L690" s="444">
        <f t="shared" ca="1" si="54"/>
        <v>-6389141.1918422757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25">
      <c r="G691" s="459">
        <f t="shared" si="71"/>
        <v>57</v>
      </c>
      <c r="H691" s="459">
        <v>684</v>
      </c>
      <c r="I691" s="444">
        <f t="shared" ca="1" si="55"/>
        <v>-6389141.1918422757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-26656.403423217067</v>
      </c>
      <c r="L691" s="444">
        <f t="shared" ca="1" si="54"/>
        <v>-6424193.2249953132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25">
      <c r="G692" s="459">
        <f>G691+1</f>
        <v>58</v>
      </c>
      <c r="H692" s="459">
        <v>685</v>
      </c>
      <c r="I692" s="444">
        <f t="shared" ca="1" si="55"/>
        <v>-6424193.2249953132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-26802.453561354723</v>
      </c>
      <c r="L692" s="444">
        <f t="shared" ca="1" si="54"/>
        <v>-6459391.3082864881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25">
      <c r="G693" s="459">
        <f t="shared" ref="G693:G703" si="72">G692</f>
        <v>58</v>
      </c>
      <c r="H693" s="459">
        <v>686</v>
      </c>
      <c r="I693" s="444">
        <f t="shared" ca="1" si="55"/>
        <v>-6459391.3082864881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-26949.11224173462</v>
      </c>
      <c r="L693" s="444">
        <f t="shared" ca="1" si="54"/>
        <v>-6494736.0502580432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25">
      <c r="G694" s="459">
        <f t="shared" si="72"/>
        <v>58</v>
      </c>
      <c r="H694" s="459">
        <v>687</v>
      </c>
      <c r="I694" s="444">
        <f t="shared" ca="1" si="55"/>
        <v>-6494736.0502580432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-27096.38199994943</v>
      </c>
      <c r="L694" s="444">
        <f t="shared" ca="1" si="54"/>
        <v>-6530228.0619878126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25">
      <c r="G695" s="459">
        <f t="shared" si="72"/>
        <v>58</v>
      </c>
      <c r="H695" s="459">
        <v>688</v>
      </c>
      <c r="I695" s="444">
        <f t="shared" ca="1" si="55"/>
        <v>-6530228.0619878126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-27244.265382156806</v>
      </c>
      <c r="L695" s="444">
        <f t="shared" ca="1" si="54"/>
        <v>-6565867.9570997898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25">
      <c r="G696" s="459">
        <f t="shared" si="72"/>
        <v>58</v>
      </c>
      <c r="H696" s="459">
        <v>689</v>
      </c>
      <c r="I696" s="444">
        <f t="shared" ca="1" si="55"/>
        <v>-6565867.9570997898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-27392.764945123374</v>
      </c>
      <c r="L696" s="444">
        <f t="shared" ca="1" si="54"/>
        <v>-6601656.3517747335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25">
      <c r="G697" s="459">
        <f t="shared" si="72"/>
        <v>58</v>
      </c>
      <c r="H697" s="459">
        <v>690</v>
      </c>
      <c r="I697" s="444">
        <f t="shared" ca="1" si="55"/>
        <v>-6601656.3517747335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-27541.883256268975</v>
      </c>
      <c r="L697" s="444">
        <f t="shared" ca="1" si="54"/>
        <v>-6637593.8647608226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25">
      <c r="G698" s="459">
        <f t="shared" si="72"/>
        <v>58</v>
      </c>
      <c r="H698" s="459">
        <v>691</v>
      </c>
      <c r="I698" s="444">
        <f t="shared" ca="1" si="55"/>
        <v>-6637593.8647608226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-27691.622893711017</v>
      </c>
      <c r="L698" s="444">
        <f t="shared" ca="1" si="54"/>
        <v>-6673681.1173843537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25">
      <c r="G699" s="459">
        <f t="shared" si="72"/>
        <v>58</v>
      </c>
      <c r="H699" s="459">
        <v>692</v>
      </c>
      <c r="I699" s="444">
        <f t="shared" ca="1" si="55"/>
        <v>-6673681.1173843537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-27841.986446309053</v>
      </c>
      <c r="L699" s="444">
        <f t="shared" ca="1" si="54"/>
        <v>-6709918.733560483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25">
      <c r="G700" s="459">
        <f t="shared" si="72"/>
        <v>58</v>
      </c>
      <c r="H700" s="459">
        <v>693</v>
      </c>
      <c r="I700" s="444">
        <f t="shared" ca="1" si="55"/>
        <v>-6709918.733560483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-27992.976513709596</v>
      </c>
      <c r="L700" s="444">
        <f t="shared" ca="1" si="54"/>
        <v>-6746307.3398040133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25">
      <c r="G701" s="459">
        <f t="shared" si="72"/>
        <v>58</v>
      </c>
      <c r="H701" s="459">
        <v>694</v>
      </c>
      <c r="I701" s="444">
        <f t="shared" ca="1" si="55"/>
        <v>-6746307.3398040133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-28144.59570639097</v>
      </c>
      <c r="L701" s="444">
        <f t="shared" ca="1" si="54"/>
        <v>-6782847.5652402248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25">
      <c r="G702" s="459">
        <f t="shared" si="72"/>
        <v>58</v>
      </c>
      <c r="H702" s="459">
        <v>695</v>
      </c>
      <c r="I702" s="444">
        <f t="shared" ca="1" si="55"/>
        <v>-6782847.5652402248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-28296.84664570852</v>
      </c>
      <c r="L702" s="444">
        <f t="shared" ca="1" si="54"/>
        <v>-6819540.0416157534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25">
      <c r="G703" s="459">
        <f t="shared" si="72"/>
        <v>58</v>
      </c>
      <c r="H703" s="459">
        <v>696</v>
      </c>
      <c r="I703" s="444">
        <f t="shared" ca="1" si="55"/>
        <v>-6819540.0416157534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-28449.731963939892</v>
      </c>
      <c r="L703" s="444">
        <f t="shared" ca="1" si="54"/>
        <v>-6856385.4033095138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25">
      <c r="G704" s="459">
        <f>G703+1</f>
        <v>59</v>
      </c>
      <c r="H704" s="459">
        <v>697</v>
      </c>
      <c r="I704" s="444">
        <f t="shared" ca="1" si="55"/>
        <v>-6856385.4033095138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-28603.25430433056</v>
      </c>
      <c r="L704" s="444">
        <f t="shared" ca="1" si="54"/>
        <v>-6893384.287343665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25">
      <c r="G705" s="459">
        <f t="shared" ref="G705:G715" si="73">G704</f>
        <v>59</v>
      </c>
      <c r="H705" s="459">
        <v>698</v>
      </c>
      <c r="I705" s="444">
        <f t="shared" ca="1" si="55"/>
        <v>-6893384.287343665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-28757.416321139517</v>
      </c>
      <c r="L705" s="444">
        <f t="shared" ca="1" si="54"/>
        <v>-6930537.3333946252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25">
      <c r="G706" s="459">
        <f t="shared" si="73"/>
        <v>59</v>
      </c>
      <c r="H706" s="459">
        <v>699</v>
      </c>
      <c r="I706" s="444">
        <f t="shared" ca="1" si="55"/>
        <v>-6930537.3333946252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-28912.22067968519</v>
      </c>
      <c r="L706" s="444">
        <f t="shared" ca="1" si="54"/>
        <v>-6967845.1838041311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25">
      <c r="G707" s="459">
        <f t="shared" si="73"/>
        <v>59</v>
      </c>
      <c r="H707" s="459">
        <v>700</v>
      </c>
      <c r="I707" s="444">
        <f t="shared" ca="1" si="55"/>
        <v>-6967845.1838041311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-29067.670056391464</v>
      </c>
      <c r="L707" s="444">
        <f t="shared" ca="1" si="54"/>
        <v>-7005308.483590343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25">
      <c r="G708" s="459">
        <f t="shared" si="73"/>
        <v>59</v>
      </c>
      <c r="H708" s="459">
        <v>701</v>
      </c>
      <c r="I708" s="444">
        <f t="shared" ca="1" si="55"/>
        <v>-7005308.483590343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-29223.767138834017</v>
      </c>
      <c r="L708" s="444">
        <f t="shared" ca="1" si="54"/>
        <v>-7042927.8804589976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25">
      <c r="G709" s="459">
        <f t="shared" si="73"/>
        <v>59</v>
      </c>
      <c r="H709" s="459">
        <v>702</v>
      </c>
      <c r="I709" s="444">
        <f t="shared" ca="1" si="55"/>
        <v>-7042927.8804589976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-29380.514625786742</v>
      </c>
      <c r="L709" s="444">
        <f t="shared" ca="1" si="54"/>
        <v>-7080704.0248146048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25">
      <c r="G710" s="459">
        <f t="shared" si="73"/>
        <v>59</v>
      </c>
      <c r="H710" s="459">
        <v>703</v>
      </c>
      <c r="I710" s="444">
        <f t="shared" ca="1" si="55"/>
        <v>-7080704.0248146048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-29537.915227268441</v>
      </c>
      <c r="L710" s="444">
        <f t="shared" ca="1" si="54"/>
        <v>-7118637.569771694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25">
      <c r="G711" s="459">
        <f t="shared" si="73"/>
        <v>59</v>
      </c>
      <c r="H711" s="459">
        <v>704</v>
      </c>
      <c r="I711" s="444">
        <f t="shared" ca="1" si="55"/>
        <v>-7118637.569771694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-29695.971664589641</v>
      </c>
      <c r="L711" s="444">
        <f t="shared" ca="1" si="54"/>
        <v>-7156729.1711661043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25">
      <c r="G712" s="459">
        <f t="shared" si="73"/>
        <v>59</v>
      </c>
      <c r="H712" s="459">
        <v>705</v>
      </c>
      <c r="I712" s="444">
        <f t="shared" ca="1" si="55"/>
        <v>-7156729.1711661043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-29854.686670399686</v>
      </c>
      <c r="L712" s="444">
        <f t="shared" ca="1" si="54"/>
        <v>-7194979.487566324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25">
      <c r="G713" s="459">
        <f t="shared" si="73"/>
        <v>59</v>
      </c>
      <c r="H713" s="459">
        <v>706</v>
      </c>
      <c r="I713" s="444">
        <f t="shared" ca="1" si="55"/>
        <v>-7194979.487566324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-30014.062988733935</v>
      </c>
      <c r="L713" s="444">
        <f t="shared" ca="1" si="54"/>
        <v>-7233389.1802848782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25">
      <c r="G714" s="459">
        <f t="shared" si="73"/>
        <v>59</v>
      </c>
      <c r="H714" s="459">
        <v>707</v>
      </c>
      <c r="I714" s="444">
        <f t="shared" ca="1" si="55"/>
        <v>-7233389.1802848782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-30174.103375061244</v>
      </c>
      <c r="L714" s="444">
        <f t="shared" ca="1" si="54"/>
        <v>-7271958.9133897601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25">
      <c r="G715" s="459">
        <f t="shared" si="73"/>
        <v>59</v>
      </c>
      <c r="H715" s="459">
        <v>708</v>
      </c>
      <c r="I715" s="444">
        <f t="shared" ca="1" si="55"/>
        <v>-7271958.9133897601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-30334.81059633159</v>
      </c>
      <c r="L715" s="444">
        <f t="shared" ca="1" si="54"/>
        <v>-7310689.3537159124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25">
      <c r="G716" s="459">
        <f>G715+1</f>
        <v>60</v>
      </c>
      <c r="H716" s="459">
        <v>709</v>
      </c>
      <c r="I716" s="444">
        <f t="shared" ca="1" si="55"/>
        <v>-7310689.3537159124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-30496.187431023882</v>
      </c>
      <c r="L716" s="444">
        <f t="shared" ca="1" si="54"/>
        <v>-7349581.1708767563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25">
      <c r="G717" s="459">
        <f t="shared" ref="G717:G727" si="74">G716</f>
        <v>60</v>
      </c>
      <c r="H717" s="459">
        <v>710</v>
      </c>
      <c r="I717" s="444">
        <f t="shared" ca="1" si="55"/>
        <v>-7349581.1708767563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-30658.23666919407</v>
      </c>
      <c r="L717" s="444">
        <f t="shared" ca="1" si="54"/>
        <v>-7388635.0372757707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25">
      <c r="G718" s="459">
        <f t="shared" si="74"/>
        <v>60</v>
      </c>
      <c r="H718" s="459">
        <v>711</v>
      </c>
      <c r="I718" s="444">
        <f t="shared" ca="1" si="55"/>
        <v>-7388635.0372757707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-30820.961112523291</v>
      </c>
      <c r="L718" s="444">
        <f t="shared" ca="1" si="54"/>
        <v>-7427851.6281181145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25">
      <c r="G719" s="459">
        <f t="shared" si="74"/>
        <v>60</v>
      </c>
      <c r="H719" s="459">
        <v>712</v>
      </c>
      <c r="I719" s="444">
        <f t="shared" ca="1" si="55"/>
        <v>-7427851.6281181145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-30984.363574366394</v>
      </c>
      <c r="L719" s="444">
        <f t="shared" ca="1" si="54"/>
        <v>-7467231.621422301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25">
      <c r="G720" s="459">
        <f t="shared" si="74"/>
        <v>60</v>
      </c>
      <c r="H720" s="459">
        <v>713</v>
      </c>
      <c r="I720" s="444">
        <f t="shared" ca="1" si="55"/>
        <v>-7467231.621422301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-31148.4468798005</v>
      </c>
      <c r="L720" s="444">
        <f t="shared" ca="1" si="54"/>
        <v>-7506775.6980319219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25">
      <c r="G721" s="459">
        <f t="shared" si="74"/>
        <v>60</v>
      </c>
      <c r="H721" s="459">
        <v>714</v>
      </c>
      <c r="I721" s="444">
        <f t="shared" ca="1" si="55"/>
        <v>-7506775.6980319219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-31313.213865673923</v>
      </c>
      <c r="L721" s="444">
        <f t="shared" ca="1" si="54"/>
        <v>-7546484.5416274164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25">
      <c r="G722" s="459">
        <f t="shared" si="74"/>
        <v>60</v>
      </c>
      <c r="H722" s="459">
        <v>715</v>
      </c>
      <c r="I722" s="444">
        <f t="shared" ca="1" si="55"/>
        <v>-7546484.5416274164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-31478.667380655148</v>
      </c>
      <c r="L722" s="444">
        <f t="shared" ca="1" si="54"/>
        <v>-7586358.838737892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25">
      <c r="G723" s="459">
        <f t="shared" si="74"/>
        <v>60</v>
      </c>
      <c r="H723" s="459">
        <v>716</v>
      </c>
      <c r="I723" s="444">
        <f t="shared" ca="1" si="55"/>
        <v>-7586358.838737892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-31644.810285282136</v>
      </c>
      <c r="L723" s="444">
        <f t="shared" ca="1" si="54"/>
        <v>-7626399.2787529947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25">
      <c r="G724" s="459">
        <f t="shared" si="74"/>
        <v>60</v>
      </c>
      <c r="H724" s="459">
        <v>717</v>
      </c>
      <c r="I724" s="444">
        <f t="shared" ca="1" si="55"/>
        <v>-7626399.2787529947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-31811.64545201173</v>
      </c>
      <c r="L724" s="444">
        <f t="shared" ca="1" si="54"/>
        <v>-7666606.5539348265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25">
      <c r="G725" s="459">
        <f t="shared" si="74"/>
        <v>60</v>
      </c>
      <c r="H725" s="459">
        <v>718</v>
      </c>
      <c r="I725" s="444">
        <f t="shared" ca="1" si="55"/>
        <v>-7666606.5539348265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-31979.175765269367</v>
      </c>
      <c r="L725" s="444">
        <f t="shared" ca="1" si="54"/>
        <v>-7706981.3594299164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25">
      <c r="G726" s="459">
        <f t="shared" si="74"/>
        <v>60</v>
      </c>
      <c r="H726" s="459">
        <v>719</v>
      </c>
      <c r="I726" s="444">
        <f t="shared" ca="1" si="55"/>
        <v>-7706981.3594299164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-32147.404121498901</v>
      </c>
      <c r="L726" s="444">
        <f t="shared" ca="1" si="54"/>
        <v>-7747524.3932812354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25">
      <c r="G727" s="459">
        <f t="shared" si="74"/>
        <v>60</v>
      </c>
      <c r="H727" s="459">
        <v>720</v>
      </c>
      <c r="I727" s="444">
        <f t="shared" ca="1" si="55"/>
        <v>-7747524.3932812354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-32316.333429212733</v>
      </c>
      <c r="L727" s="444">
        <f t="shared" ca="1" si="54"/>
        <v>-7788236.3564402685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25">
      <c r="G728" s="459">
        <f>G727+1</f>
        <v>61</v>
      </c>
      <c r="H728" s="459">
        <v>721</v>
      </c>
      <c r="I728" s="444">
        <f t="shared" ca="1" si="55"/>
        <v>-7788236.3564402685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-32485.966609042036</v>
      </c>
      <c r="L728" s="444">
        <f t="shared" ca="1" si="54"/>
        <v>-7829117.952779131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25">
      <c r="G729" s="459">
        <f t="shared" ref="G729:G739" si="75">G728</f>
        <v>61</v>
      </c>
      <c r="H729" s="459">
        <v>722</v>
      </c>
      <c r="I729" s="444">
        <f t="shared" ca="1" si="55"/>
        <v>-7829117.952779131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-32656.3065937873</v>
      </c>
      <c r="L729" s="444">
        <f t="shared" ca="1" si="54"/>
        <v>-7870169.8891027384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25">
      <c r="G730" s="459">
        <f t="shared" si="75"/>
        <v>61</v>
      </c>
      <c r="H730" s="459">
        <v>723</v>
      </c>
      <c r="I730" s="444">
        <f t="shared" ca="1" si="55"/>
        <v>-7870169.8891027384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-32827.356328468995</v>
      </c>
      <c r="L730" s="444">
        <f t="shared" ca="1" si="54"/>
        <v>-7911392.8751610275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25">
      <c r="G731" s="459">
        <f t="shared" si="75"/>
        <v>61</v>
      </c>
      <c r="H731" s="459">
        <v>724</v>
      </c>
      <c r="I731" s="444">
        <f t="shared" ca="1" si="55"/>
        <v>-7911392.8751610275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-32999.118770378533</v>
      </c>
      <c r="L731" s="444">
        <f t="shared" ca="1" si="54"/>
        <v>-7952787.6236612266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25">
      <c r="G732" s="459">
        <f t="shared" si="75"/>
        <v>61</v>
      </c>
      <c r="H732" s="459">
        <v>725</v>
      </c>
      <c r="I732" s="444">
        <f t="shared" ca="1" si="55"/>
        <v>-7952787.6236612266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-33171.59688912936</v>
      </c>
      <c r="L732" s="444">
        <f t="shared" ca="1" si="54"/>
        <v>-7994354.8502801759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25">
      <c r="G733" s="459">
        <f t="shared" si="75"/>
        <v>61</v>
      </c>
      <c r="H733" s="459">
        <v>726</v>
      </c>
      <c r="I733" s="444">
        <f t="shared" ca="1" si="55"/>
        <v>-7994354.8502801759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-33344.793666708312</v>
      </c>
      <c r="L733" s="444">
        <f t="shared" ca="1" si="54"/>
        <v>-8036095.2736767046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25">
      <c r="G734" s="459">
        <f t="shared" si="75"/>
        <v>61</v>
      </c>
      <c r="H734" s="459">
        <v>727</v>
      </c>
      <c r="I734" s="444">
        <f t="shared" ca="1" si="55"/>
        <v>-8036095.2736767046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-33518.712097527183</v>
      </c>
      <c r="L734" s="444">
        <f t="shared" ca="1" si="54"/>
        <v>-8078009.6155040525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25">
      <c r="G735" s="459">
        <f t="shared" si="75"/>
        <v>61</v>
      </c>
      <c r="H735" s="459">
        <v>728</v>
      </c>
      <c r="I735" s="444">
        <f t="shared" ca="1" si="55"/>
        <v>-8078009.6155040525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-33693.355188474467</v>
      </c>
      <c r="L735" s="444">
        <f t="shared" ca="1" si="54"/>
        <v>-8120098.600422347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25">
      <c r="G736" s="459">
        <f t="shared" si="75"/>
        <v>61</v>
      </c>
      <c r="H736" s="459">
        <v>729</v>
      </c>
      <c r="I736" s="444">
        <f t="shared" ca="1" si="55"/>
        <v>-8120098.600422347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-33868.725958967363</v>
      </c>
      <c r="L736" s="444">
        <f t="shared" ca="1" si="54"/>
        <v>-8162362.956111135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25">
      <c r="G737" s="459">
        <f t="shared" si="75"/>
        <v>61</v>
      </c>
      <c r="H737" s="459">
        <v>730</v>
      </c>
      <c r="I737" s="444">
        <f t="shared" ca="1" si="55"/>
        <v>-8162362.956111135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-34044.827441003974</v>
      </c>
      <c r="L737" s="444">
        <f t="shared" ca="1" si="54"/>
        <v>-8204803.4132819595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25">
      <c r="G738" s="459">
        <f t="shared" si="75"/>
        <v>61</v>
      </c>
      <c r="H738" s="459">
        <v>731</v>
      </c>
      <c r="I738" s="444">
        <f t="shared" ca="1" si="55"/>
        <v>-8204803.4132819595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-34221.662679215748</v>
      </c>
      <c r="L738" s="444">
        <f t="shared" ca="1" si="54"/>
        <v>-8247420.7056909958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25">
      <c r="G739" s="459">
        <f t="shared" si="75"/>
        <v>61</v>
      </c>
      <c r="H739" s="459">
        <v>732</v>
      </c>
      <c r="I739" s="444">
        <f t="shared" ca="1" si="55"/>
        <v>-8247420.7056909958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-34399.23473092007</v>
      </c>
      <c r="L739" s="444">
        <f t="shared" ca="1" si="54"/>
        <v>-8290215.570151736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25">
      <c r="G740" s="459">
        <f>G739+1</f>
        <v>62</v>
      </c>
      <c r="H740" s="459">
        <v>733</v>
      </c>
      <c r="I740" s="444">
        <f t="shared" ca="1" si="55"/>
        <v>-8290215.570151736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-34577.546666173155</v>
      </c>
      <c r="L740" s="444">
        <f t="shared" ca="1" si="54"/>
        <v>-8333188.7465477297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25">
      <c r="G741" s="459">
        <f t="shared" ref="G741:G751" si="76">G740</f>
        <v>62</v>
      </c>
      <c r="H741" s="459">
        <v>734</v>
      </c>
      <c r="I741" s="444">
        <f t="shared" ca="1" si="55"/>
        <v>-8333188.7465477297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-34756.601567823127</v>
      </c>
      <c r="L741" s="444">
        <f t="shared" ca="1" si="54"/>
        <v>-8376340.9778453736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25">
      <c r="G742" s="459">
        <f t="shared" si="76"/>
        <v>62</v>
      </c>
      <c r="H742" s="459">
        <v>735</v>
      </c>
      <c r="I742" s="444">
        <f t="shared" ca="1" si="55"/>
        <v>-8376340.9778453736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-34936.402531563304</v>
      </c>
      <c r="L742" s="444">
        <f t="shared" ca="1" si="54"/>
        <v>-8419673.0101067573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25">
      <c r="G743" s="459">
        <f t="shared" si="76"/>
        <v>62</v>
      </c>
      <c r="H743" s="459">
        <v>736</v>
      </c>
      <c r="I743" s="444">
        <f t="shared" ca="1" si="55"/>
        <v>-8419673.0101067573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-35116.952665985737</v>
      </c>
      <c r="L743" s="444">
        <f t="shared" ca="1" si="54"/>
        <v>-8463185.5925025642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25">
      <c r="G744" s="459">
        <f t="shared" si="76"/>
        <v>62</v>
      </c>
      <c r="H744" s="459">
        <v>737</v>
      </c>
      <c r="I744" s="444">
        <f t="shared" ca="1" si="55"/>
        <v>-8463185.5925025642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-35298.255092634936</v>
      </c>
      <c r="L744" s="444">
        <f t="shared" ca="1" si="54"/>
        <v>-8506879.4773250204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25">
      <c r="G745" s="459">
        <f t="shared" si="76"/>
        <v>62</v>
      </c>
      <c r="H745" s="459">
        <v>738</v>
      </c>
      <c r="I745" s="444">
        <f t="shared" ca="1" si="55"/>
        <v>-8506879.4773250204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-35480.312946061837</v>
      </c>
      <c r="L745" s="444">
        <f t="shared" ca="1" si="54"/>
        <v>-8550755.4200009033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25">
      <c r="G746" s="459">
        <f t="shared" si="76"/>
        <v>62</v>
      </c>
      <c r="H746" s="459">
        <v>739</v>
      </c>
      <c r="I746" s="444">
        <f t="shared" ca="1" si="55"/>
        <v>-8550755.4200009033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-35663.129373878015</v>
      </c>
      <c r="L746" s="444">
        <f t="shared" ca="1" si="54"/>
        <v>-8594814.179104602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25">
      <c r="G747" s="459">
        <f t="shared" si="76"/>
        <v>62</v>
      </c>
      <c r="H747" s="459">
        <v>740</v>
      </c>
      <c r="I747" s="444">
        <f t="shared" ca="1" si="55"/>
        <v>-8594814.179104602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-35846.707536810092</v>
      </c>
      <c r="L747" s="444">
        <f t="shared" ca="1" si="54"/>
        <v>-8639056.5163712334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25">
      <c r="G748" s="459">
        <f t="shared" si="76"/>
        <v>62</v>
      </c>
      <c r="H748" s="459">
        <v>741</v>
      </c>
      <c r="I748" s="444">
        <f t="shared" ca="1" si="55"/>
        <v>-8639056.5163712334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-36031.050608754391</v>
      </c>
      <c r="L748" s="444">
        <f t="shared" ca="1" si="54"/>
        <v>-8683483.196709808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25">
      <c r="G749" s="459">
        <f t="shared" si="76"/>
        <v>62</v>
      </c>
      <c r="H749" s="459">
        <v>742</v>
      </c>
      <c r="I749" s="444">
        <f t="shared" ca="1" si="55"/>
        <v>-8683483.196709808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-36216.161776831781</v>
      </c>
      <c r="L749" s="444">
        <f t="shared" ca="1" si="54"/>
        <v>-8728094.9882164598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25">
      <c r="G750" s="459">
        <f t="shared" si="76"/>
        <v>62</v>
      </c>
      <c r="H750" s="459">
        <v>743</v>
      </c>
      <c r="I750" s="444">
        <f t="shared" ca="1" si="55"/>
        <v>-8728094.9882164598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-36402.044241442833</v>
      </c>
      <c r="L750" s="444">
        <f t="shared" ca="1" si="54"/>
        <v>-8772892.6621877234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25">
      <c r="G751" s="459">
        <f t="shared" si="76"/>
        <v>62</v>
      </c>
      <c r="H751" s="459">
        <v>744</v>
      </c>
      <c r="I751" s="444">
        <f t="shared" ca="1" si="55"/>
        <v>-8772892.6621877234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-36588.701216323097</v>
      </c>
      <c r="L751" s="444">
        <f t="shared" ca="1" si="54"/>
        <v>-8817876.9931338672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25">
      <c r="G752" s="459">
        <f>G751+1</f>
        <v>63</v>
      </c>
      <c r="H752" s="459">
        <v>745</v>
      </c>
      <c r="I752" s="444">
        <f t="shared" ca="1" si="55"/>
        <v>-8817876.9931338672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-36776.135928598698</v>
      </c>
      <c r="L752" s="444">
        <f t="shared" ca="1" si="54"/>
        <v>-8863048.7587922867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25">
      <c r="G753" s="459">
        <f t="shared" ref="G753:G763" si="77">G752</f>
        <v>63</v>
      </c>
      <c r="H753" s="459">
        <v>746</v>
      </c>
      <c r="I753" s="444">
        <f t="shared" ca="1" si="55"/>
        <v>-8863048.7587922867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-36964.351618842113</v>
      </c>
      <c r="L753" s="444">
        <f t="shared" ca="1" si="54"/>
        <v>-8908408.7401409484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25">
      <c r="G754" s="459">
        <f t="shared" si="77"/>
        <v>63</v>
      </c>
      <c r="H754" s="459">
        <v>747</v>
      </c>
      <c r="I754" s="444">
        <f t="shared" ca="1" si="55"/>
        <v>-8908408.7401409484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-37153.351541128206</v>
      </c>
      <c r="L754" s="444">
        <f t="shared" ca="1" si="54"/>
        <v>-8953957.7214118969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25">
      <c r="G755" s="459">
        <f t="shared" si="77"/>
        <v>63</v>
      </c>
      <c r="H755" s="459">
        <v>748</v>
      </c>
      <c r="I755" s="444">
        <f t="shared" ca="1" si="55"/>
        <v>-8953957.7214118969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-37343.138963090489</v>
      </c>
      <c r="L755" s="444">
        <f t="shared" ca="1" si="54"/>
        <v>-8999696.4901048075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25">
      <c r="G756" s="459">
        <f t="shared" si="77"/>
        <v>63</v>
      </c>
      <c r="H756" s="459">
        <v>749</v>
      </c>
      <c r="I756" s="444">
        <f t="shared" ca="1" si="55"/>
        <v>-8999696.4901048075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-37533.717165977614</v>
      </c>
      <c r="L756" s="444">
        <f t="shared" ca="1" si="54"/>
        <v>-9045625.8370006047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25">
      <c r="G757" s="459">
        <f t="shared" si="77"/>
        <v>63</v>
      </c>
      <c r="H757" s="459">
        <v>750</v>
      </c>
      <c r="I757" s="444">
        <f t="shared" ca="1" si="55"/>
        <v>-9045625.8370006047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-37725.089444710102</v>
      </c>
      <c r="L757" s="444">
        <f t="shared" ca="1" si="54"/>
        <v>-9091746.5561751351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25">
      <c r="G758" s="459">
        <f t="shared" si="77"/>
        <v>63</v>
      </c>
      <c r="H758" s="459">
        <v>751</v>
      </c>
      <c r="I758" s="444">
        <f t="shared" ca="1" si="55"/>
        <v>-9091746.5561751351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-37917.259107937316</v>
      </c>
      <c r="L758" s="444">
        <f t="shared" ca="1" si="54"/>
        <v>-9138059.4450128935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25">
      <c r="G759" s="459">
        <f t="shared" si="77"/>
        <v>63</v>
      </c>
      <c r="H759" s="459">
        <v>752</v>
      </c>
      <c r="I759" s="444">
        <f t="shared" ca="1" si="55"/>
        <v>-9138059.4450128935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-38110.229478094639</v>
      </c>
      <c r="L759" s="444">
        <f t="shared" ca="1" si="54"/>
        <v>-9184565.3042208087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25">
      <c r="G760" s="459">
        <f t="shared" si="77"/>
        <v>63</v>
      </c>
      <c r="H760" s="459">
        <v>753</v>
      </c>
      <c r="I760" s="444">
        <f t="shared" ca="1" si="55"/>
        <v>-9184565.3042208087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-38304.003891460954</v>
      </c>
      <c r="L760" s="444">
        <f t="shared" ca="1" si="54"/>
        <v>-9231264.9378420897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25">
      <c r="G761" s="459">
        <f t="shared" si="77"/>
        <v>63</v>
      </c>
      <c r="H761" s="459">
        <v>754</v>
      </c>
      <c r="I761" s="444">
        <f t="shared" ca="1" si="55"/>
        <v>-9231264.9378420897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-38498.585698216295</v>
      </c>
      <c r="L761" s="444">
        <f t="shared" ca="1" si="54"/>
        <v>-9278159.1532701273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25">
      <c r="G762" s="459">
        <f t="shared" si="77"/>
        <v>63</v>
      </c>
      <c r="H762" s="459">
        <v>755</v>
      </c>
      <c r="I762" s="444">
        <f t="shared" ca="1" si="55"/>
        <v>-9278159.1532701273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-38693.978262499782</v>
      </c>
      <c r="L762" s="444">
        <f t="shared" ca="1" si="54"/>
        <v>-9325248.7612624466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25">
      <c r="G763" s="459">
        <f t="shared" si="77"/>
        <v>63</v>
      </c>
      <c r="H763" s="459">
        <v>756</v>
      </c>
      <c r="I763" s="444">
        <f t="shared" ca="1" si="55"/>
        <v>-9325248.7612624466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-38890.184962467778</v>
      </c>
      <c r="L763" s="444">
        <f t="shared" ca="1" si="54"/>
        <v>-9372534.5759547353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25">
      <c r="G764" s="459">
        <f>G763+1</f>
        <v>64</v>
      </c>
      <c r="H764" s="459">
        <v>757</v>
      </c>
      <c r="I764" s="444">
        <f t="shared" ca="1" si="55"/>
        <v>-9372534.5759547353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-39087.209190352318</v>
      </c>
      <c r="L764" s="444">
        <f t="shared" ca="1" si="54"/>
        <v>-9420017.4148749076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25">
      <c r="G765" s="459">
        <f t="shared" ref="G765:G775" si="78">G764</f>
        <v>64</v>
      </c>
      <c r="H765" s="459">
        <v>758</v>
      </c>
      <c r="I765" s="444">
        <f t="shared" ca="1" si="55"/>
        <v>-9420017.4148749076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-39285.054352519699</v>
      </c>
      <c r="L765" s="444">
        <f t="shared" ca="1" si="54"/>
        <v>-9467698.098957248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25">
      <c r="G766" s="459">
        <f t="shared" si="78"/>
        <v>64</v>
      </c>
      <c r="H766" s="459">
        <v>759</v>
      </c>
      <c r="I766" s="444">
        <f t="shared" ca="1" si="55"/>
        <v>-9467698.098957248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-39483.723869529451</v>
      </c>
      <c r="L766" s="444">
        <f t="shared" ca="1" si="54"/>
        <v>-9515577.4525565971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25">
      <c r="G767" s="459">
        <f t="shared" si="78"/>
        <v>64</v>
      </c>
      <c r="H767" s="459">
        <v>760</v>
      </c>
      <c r="I767" s="444">
        <f t="shared" ca="1" si="55"/>
        <v>-9515577.4525565971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-39683.221176193409</v>
      </c>
      <c r="L767" s="444">
        <f t="shared" ca="1" si="54"/>
        <v>-9563656.3034626115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25">
      <c r="G768" s="459">
        <f t="shared" si="78"/>
        <v>64</v>
      </c>
      <c r="H768" s="459">
        <v>761</v>
      </c>
      <c r="I768" s="444">
        <f t="shared" ca="1" si="55"/>
        <v>-9563656.3034626115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-39883.549721635136</v>
      </c>
      <c r="L768" s="444">
        <f t="shared" ca="1" si="54"/>
        <v>-9611935.4829140678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25">
      <c r="G769" s="459">
        <f t="shared" si="78"/>
        <v>64</v>
      </c>
      <c r="H769" s="459">
        <v>762</v>
      </c>
      <c r="I769" s="444">
        <f t="shared" ca="1" si="55"/>
        <v>-9611935.4829140678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-40084.712969349537</v>
      </c>
      <c r="L769" s="444">
        <f t="shared" ca="1" si="54"/>
        <v>-9660415.8256132379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25">
      <c r="G770" s="459">
        <f t="shared" si="78"/>
        <v>64</v>
      </c>
      <c r="H770" s="459">
        <v>763</v>
      </c>
      <c r="I770" s="444">
        <f t="shared" ca="1" si="55"/>
        <v>-9660415.8256132379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-40286.714397262745</v>
      </c>
      <c r="L770" s="444">
        <f t="shared" ca="1" si="54"/>
        <v>-9709098.1697403211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25">
      <c r="G771" s="459">
        <f t="shared" si="78"/>
        <v>64</v>
      </c>
      <c r="H771" s="459">
        <v>764</v>
      </c>
      <c r="I771" s="444">
        <f t="shared" ca="1" si="55"/>
        <v>-9709098.1697403211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-40489.557497792259</v>
      </c>
      <c r="L771" s="444">
        <f t="shared" ca="1" si="54"/>
        <v>-9757983.3569679335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25">
      <c r="G772" s="459">
        <f t="shared" si="78"/>
        <v>64</v>
      </c>
      <c r="H772" s="459">
        <v>765</v>
      </c>
      <c r="I772" s="444">
        <f t="shared" ca="1" si="55"/>
        <v>-9757983.3569679335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-40693.245777907308</v>
      </c>
      <c r="L772" s="444">
        <f t="shared" ca="1" si="54"/>
        <v>-9807072.2324756607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25">
      <c r="G773" s="459">
        <f t="shared" si="78"/>
        <v>64</v>
      </c>
      <c r="H773" s="459">
        <v>766</v>
      </c>
      <c r="I773" s="444">
        <f t="shared" ca="1" si="55"/>
        <v>-9807072.2324756607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-40897.782759189504</v>
      </c>
      <c r="L773" s="444">
        <f t="shared" ref="L773:L1027" ca="1" si="80">I773-J773+K773</f>
        <v>-9856365.6449646708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25">
      <c r="G774" s="459">
        <f t="shared" si="78"/>
        <v>64</v>
      </c>
      <c r="H774" s="459">
        <v>767</v>
      </c>
      <c r="I774" s="444">
        <f t="shared" ref="I774:I1028" ca="1" si="81">L773</f>
        <v>-9856365.6449646708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-41103.171977893711</v>
      </c>
      <c r="L774" s="444">
        <f t="shared" ca="1" si="80"/>
        <v>-9905864.4466723856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25">
      <c r="G775" s="459">
        <f t="shared" si="78"/>
        <v>64</v>
      </c>
      <c r="H775" s="459">
        <v>768</v>
      </c>
      <c r="I775" s="444">
        <f t="shared" ca="1" si="81"/>
        <v>-9905864.4466723856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-41309.416985009193</v>
      </c>
      <c r="L775" s="444">
        <f t="shared" ca="1" si="80"/>
        <v>-9955569.4933872148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25">
      <c r="G776" s="459">
        <f>G775+1</f>
        <v>65</v>
      </c>
      <c r="H776" s="459">
        <v>769</v>
      </c>
      <c r="I776" s="444">
        <f t="shared" ca="1" si="81"/>
        <v>-9955569.4933872148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-41516.52134632098</v>
      </c>
      <c r="L776" s="444">
        <f t="shared" ca="1" si="80"/>
        <v>-10005481.644463357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25">
      <c r="G777" s="459">
        <f t="shared" ref="G777:G787" si="84">G776</f>
        <v>65</v>
      </c>
      <c r="H777" s="459">
        <v>770</v>
      </c>
      <c r="I777" s="444">
        <f t="shared" ca="1" si="81"/>
        <v>-10005481.644463357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-41724.488642471573</v>
      </c>
      <c r="L777" s="444">
        <f t="shared" ca="1" si="80"/>
        <v>-10055601.762835648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25">
      <c r="G778" s="459">
        <f t="shared" si="84"/>
        <v>65</v>
      </c>
      <c r="H778" s="459">
        <v>771</v>
      </c>
      <c r="I778" s="444">
        <f t="shared" ca="1" si="81"/>
        <v>-10055601.762835648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-41933.322469022787</v>
      </c>
      <c r="L778" s="444">
        <f t="shared" ca="1" si="80"/>
        <v>-10105930.71503449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25">
      <c r="G779" s="459">
        <f t="shared" si="84"/>
        <v>65</v>
      </c>
      <c r="H779" s="459">
        <v>772</v>
      </c>
      <c r="I779" s="444">
        <f t="shared" ca="1" si="81"/>
        <v>-10105930.71503449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-42143.026436517961</v>
      </c>
      <c r="L779" s="444">
        <f t="shared" ca="1" si="80"/>
        <v>-10156469.37120083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25">
      <c r="G780" s="459">
        <f t="shared" si="84"/>
        <v>65</v>
      </c>
      <c r="H780" s="459">
        <v>773</v>
      </c>
      <c r="I780" s="444">
        <f t="shared" ca="1" si="81"/>
        <v>-10156469.37120083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-42353.604170544379</v>
      </c>
      <c r="L780" s="444">
        <f t="shared" ca="1" si="80"/>
        <v>-10207218.605101194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25">
      <c r="G781" s="459">
        <f t="shared" si="84"/>
        <v>65</v>
      </c>
      <c r="H781" s="459">
        <v>774</v>
      </c>
      <c r="I781" s="444">
        <f t="shared" ca="1" si="81"/>
        <v>-10207218.605101194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-42565.059311795892</v>
      </c>
      <c r="L781" s="444">
        <f t="shared" ca="1" si="80"/>
        <v>-10258179.294142811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25">
      <c r="G782" s="459">
        <f t="shared" si="84"/>
        <v>65</v>
      </c>
      <c r="H782" s="459">
        <v>775</v>
      </c>
      <c r="I782" s="444">
        <f t="shared" ca="1" si="81"/>
        <v>-10258179.294142811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-42777.395516135963</v>
      </c>
      <c r="L782" s="444">
        <f t="shared" ca="1" si="80"/>
        <v>-10309352.319388768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25">
      <c r="G783" s="459">
        <f t="shared" si="84"/>
        <v>65</v>
      </c>
      <c r="H783" s="459">
        <v>776</v>
      </c>
      <c r="I783" s="444">
        <f t="shared" ca="1" si="81"/>
        <v>-10309352.319388768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-42990.616454660783</v>
      </c>
      <c r="L783" s="444">
        <f t="shared" ca="1" si="80"/>
        <v>-10360738.565573249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25">
      <c r="G784" s="459">
        <f t="shared" si="84"/>
        <v>65</v>
      </c>
      <c r="H784" s="459">
        <v>777</v>
      </c>
      <c r="I784" s="444">
        <f t="shared" ca="1" si="81"/>
        <v>-10360738.565573249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-43204.725813762787</v>
      </c>
      <c r="L784" s="444">
        <f t="shared" ca="1" si="80"/>
        <v>-10412338.921116833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25">
      <c r="G785" s="459">
        <f t="shared" si="84"/>
        <v>65</v>
      </c>
      <c r="H785" s="459">
        <v>778</v>
      </c>
      <c r="I785" s="444">
        <f t="shared" ca="1" si="81"/>
        <v>-10412338.921116833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-43419.727295194389</v>
      </c>
      <c r="L785" s="444">
        <f t="shared" ca="1" si="80"/>
        <v>-10464154.278141847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25">
      <c r="G786" s="459">
        <f t="shared" si="84"/>
        <v>65</v>
      </c>
      <c r="H786" s="459">
        <v>779</v>
      </c>
      <c r="I786" s="444">
        <f t="shared" ca="1" si="81"/>
        <v>-10464154.278141847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-43635.624616131943</v>
      </c>
      <c r="L786" s="444">
        <f t="shared" ca="1" si="80"/>
        <v>-10516185.532487798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25">
      <c r="G787" s="459">
        <f t="shared" si="84"/>
        <v>65</v>
      </c>
      <c r="H787" s="459">
        <v>780</v>
      </c>
      <c r="I787" s="444">
        <f t="shared" ca="1" si="81"/>
        <v>-10516185.532487798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-43852.421509240077</v>
      </c>
      <c r="L787" s="444">
        <f t="shared" ca="1" si="80"/>
        <v>-10568433.583726859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25">
      <c r="G788" s="459">
        <f>G787+1</f>
        <v>66</v>
      </c>
      <c r="H788" s="459">
        <v>781</v>
      </c>
      <c r="I788" s="444">
        <f t="shared" ca="1" si="81"/>
        <v>-10568433.583726859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-44070.121722736163</v>
      </c>
      <c r="L788" s="444">
        <f t="shared" ca="1" si="80"/>
        <v>-10620899.335179415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25">
      <c r="G789" s="459">
        <f t="shared" ref="G789:G799" si="85">G788</f>
        <v>66</v>
      </c>
      <c r="H789" s="459">
        <v>782</v>
      </c>
      <c r="I789" s="444">
        <f t="shared" ca="1" si="81"/>
        <v>-10620899.335179415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-44288.729020455146</v>
      </c>
      <c r="L789" s="444">
        <f t="shared" ca="1" si="80"/>
        <v>-10673583.693929691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25">
      <c r="G790" s="459">
        <f t="shared" si="85"/>
        <v>66</v>
      </c>
      <c r="H790" s="459">
        <v>783</v>
      </c>
      <c r="I790" s="444">
        <f t="shared" ca="1" si="81"/>
        <v>-10673583.693929691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-44508.24718191463</v>
      </c>
      <c r="L790" s="444">
        <f t="shared" ca="1" si="80"/>
        <v>-10726487.570841426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25">
      <c r="G791" s="459">
        <f t="shared" si="85"/>
        <v>66</v>
      </c>
      <c r="H791" s="459">
        <v>784</v>
      </c>
      <c r="I791" s="444">
        <f t="shared" ca="1" si="81"/>
        <v>-10726487.570841426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-44728.680002380192</v>
      </c>
      <c r="L791" s="444">
        <f t="shared" ca="1" si="80"/>
        <v>-10779611.880573627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25">
      <c r="G792" s="459">
        <f t="shared" si="85"/>
        <v>66</v>
      </c>
      <c r="H792" s="459">
        <v>785</v>
      </c>
      <c r="I792" s="444">
        <f t="shared" ca="1" si="81"/>
        <v>-10779611.880573627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-44950.031292931031</v>
      </c>
      <c r="L792" s="444">
        <f t="shared" ca="1" si="80"/>
        <v>-10832957.541596377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25">
      <c r="G793" s="459">
        <f t="shared" si="85"/>
        <v>66</v>
      </c>
      <c r="H793" s="459">
        <v>786</v>
      </c>
      <c r="I793" s="444">
        <f t="shared" ca="1" si="81"/>
        <v>-10832957.541596377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-45172.304880525822</v>
      </c>
      <c r="L793" s="444">
        <f t="shared" ca="1" si="80"/>
        <v>-10886525.476206724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25">
      <c r="G794" s="459">
        <f t="shared" si="85"/>
        <v>66</v>
      </c>
      <c r="H794" s="459">
        <v>787</v>
      </c>
      <c r="I794" s="444">
        <f t="shared" ca="1" si="81"/>
        <v>-10886525.476206724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-45395.504608068935</v>
      </c>
      <c r="L794" s="444">
        <f t="shared" ca="1" si="80"/>
        <v>-10940316.610544613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25">
      <c r="G795" s="459">
        <f t="shared" si="85"/>
        <v>66</v>
      </c>
      <c r="H795" s="459">
        <v>788</v>
      </c>
      <c r="I795" s="444">
        <f t="shared" ca="1" si="81"/>
        <v>-10940316.610544613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-45619.634334476803</v>
      </c>
      <c r="L795" s="444">
        <f t="shared" ca="1" si="80"/>
        <v>-10994331.87460891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25">
      <c r="G796" s="459">
        <f t="shared" si="85"/>
        <v>66</v>
      </c>
      <c r="H796" s="459">
        <v>789</v>
      </c>
      <c r="I796" s="444">
        <f t="shared" ca="1" si="81"/>
        <v>-10994331.87460891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-45844.697934744705</v>
      </c>
      <c r="L796" s="444">
        <f t="shared" ca="1" si="80"/>
        <v>-11048572.202273475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25">
      <c r="G797" s="459">
        <f t="shared" si="85"/>
        <v>66</v>
      </c>
      <c r="H797" s="459">
        <v>790</v>
      </c>
      <c r="I797" s="444">
        <f t="shared" ca="1" si="81"/>
        <v>-11048572.202273475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-46070.69930001373</v>
      </c>
      <c r="L797" s="444">
        <f t="shared" ca="1" si="80"/>
        <v>-11103038.531303309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25">
      <c r="G798" s="459">
        <f t="shared" si="85"/>
        <v>66</v>
      </c>
      <c r="H798" s="459">
        <v>791</v>
      </c>
      <c r="I798" s="444">
        <f t="shared" ca="1" si="81"/>
        <v>-11103038.531303309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-46297.642337638041</v>
      </c>
      <c r="L798" s="444">
        <f t="shared" ca="1" si="80"/>
        <v>-11157731.803370768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25">
      <c r="G799" s="459">
        <f t="shared" si="85"/>
        <v>66</v>
      </c>
      <c r="H799" s="459">
        <v>792</v>
      </c>
      <c r="I799" s="444">
        <f t="shared" ca="1" si="81"/>
        <v>-11157731.803370768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-46525.530971252454</v>
      </c>
      <c r="L799" s="444">
        <f t="shared" ca="1" si="80"/>
        <v>-11212652.964071842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25">
      <c r="G800" s="459">
        <f>G799+1</f>
        <v>67</v>
      </c>
      <c r="H800" s="459">
        <v>793</v>
      </c>
      <c r="I800" s="444">
        <f t="shared" ca="1" si="81"/>
        <v>-11212652.964071842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-46754.369140840259</v>
      </c>
      <c r="L800" s="444">
        <f t="shared" ca="1" si="80"/>
        <v>-11267802.962942503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25">
      <c r="G801" s="459">
        <f t="shared" ref="G801:G811" si="86">G800</f>
        <v>67</v>
      </c>
      <c r="H801" s="459">
        <v>794</v>
      </c>
      <c r="I801" s="444">
        <f t="shared" ca="1" si="81"/>
        <v>-11267802.962942503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-46984.160802801351</v>
      </c>
      <c r="L801" s="444">
        <f t="shared" ca="1" si="80"/>
        <v>-11323182.753475126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25">
      <c r="G802" s="459">
        <f t="shared" si="86"/>
        <v>67</v>
      </c>
      <c r="H802" s="459">
        <v>795</v>
      </c>
      <c r="I802" s="444">
        <f t="shared" ca="1" si="81"/>
        <v>-11323182.753475126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-47214.909930020607</v>
      </c>
      <c r="L802" s="444">
        <f t="shared" ca="1" si="80"/>
        <v>-11378793.293134967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25">
      <c r="G803" s="459">
        <f t="shared" si="86"/>
        <v>67</v>
      </c>
      <c r="H803" s="459">
        <v>796</v>
      </c>
      <c r="I803" s="444">
        <f t="shared" ca="1" si="81"/>
        <v>-11378793.293134967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-47446.620511936613</v>
      </c>
      <c r="L803" s="444">
        <f t="shared" ca="1" si="80"/>
        <v>-11434635.543376723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25">
      <c r="G804" s="459">
        <f t="shared" si="86"/>
        <v>67</v>
      </c>
      <c r="H804" s="459">
        <v>797</v>
      </c>
      <c r="I804" s="444">
        <f t="shared" ca="1" si="81"/>
        <v>-11434635.543376723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-47679.296554610599</v>
      </c>
      <c r="L804" s="444">
        <f t="shared" ca="1" si="80"/>
        <v>-11490710.469661154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25">
      <c r="G805" s="459">
        <f t="shared" si="86"/>
        <v>67</v>
      </c>
      <c r="H805" s="459">
        <v>798</v>
      </c>
      <c r="I805" s="444">
        <f t="shared" ca="1" si="81"/>
        <v>-11490710.469661154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-47912.942080795729</v>
      </c>
      <c r="L805" s="444">
        <f t="shared" ca="1" si="80"/>
        <v>-11547019.04147177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25">
      <c r="G806" s="459">
        <f t="shared" si="86"/>
        <v>67</v>
      </c>
      <c r="H806" s="459">
        <v>799</v>
      </c>
      <c r="I806" s="444">
        <f t="shared" ca="1" si="81"/>
        <v>-11547019.04147177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-48147.561130006623</v>
      </c>
      <c r="L806" s="444">
        <f t="shared" ca="1" si="80"/>
        <v>-11603562.232331596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25">
      <c r="G807" s="459">
        <f t="shared" si="86"/>
        <v>67</v>
      </c>
      <c r="H807" s="459">
        <v>800</v>
      </c>
      <c r="I807" s="444">
        <f t="shared" ca="1" si="81"/>
        <v>-11603562.232331596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-48383.157758589237</v>
      </c>
      <c r="L807" s="444">
        <f t="shared" ca="1" si="80"/>
        <v>-11660341.019820007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25">
      <c r="G808" s="459">
        <f t="shared" si="86"/>
        <v>67</v>
      </c>
      <c r="H808" s="459">
        <v>801</v>
      </c>
      <c r="I808" s="444">
        <f t="shared" ca="1" si="81"/>
        <v>-11660341.019820007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-48619.736039790943</v>
      </c>
      <c r="L808" s="444">
        <f t="shared" ca="1" si="80"/>
        <v>-11717356.385589618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25">
      <c r="G809" s="459">
        <f t="shared" si="86"/>
        <v>67</v>
      </c>
      <c r="H809" s="459">
        <v>802</v>
      </c>
      <c r="I809" s="444">
        <f t="shared" ca="1" si="81"/>
        <v>-11717356.385589618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-48857.300063830997</v>
      </c>
      <c r="L809" s="444">
        <f t="shared" ca="1" si="80"/>
        <v>-11774609.31538327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25">
      <c r="G810" s="459">
        <f t="shared" si="86"/>
        <v>67</v>
      </c>
      <c r="H810" s="459">
        <v>803</v>
      </c>
      <c r="I810" s="444">
        <f t="shared" ca="1" si="81"/>
        <v>-11774609.31538327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-49095.853937971209</v>
      </c>
      <c r="L810" s="444">
        <f t="shared" ca="1" si="80"/>
        <v>-11832100.799051061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25">
      <c r="G811" s="459">
        <f t="shared" si="86"/>
        <v>67</v>
      </c>
      <c r="H811" s="459">
        <v>804</v>
      </c>
      <c r="I811" s="444">
        <f t="shared" ca="1" si="81"/>
        <v>-11832100.799051061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-49335.401786587005</v>
      </c>
      <c r="L811" s="444">
        <f t="shared" ca="1" si="80"/>
        <v>-11889831.830567468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25">
      <c r="G812" s="459">
        <f>G811+1</f>
        <v>68</v>
      </c>
      <c r="H812" s="459">
        <v>805</v>
      </c>
      <c r="I812" s="444">
        <f t="shared" ca="1" si="81"/>
        <v>-11889831.830567468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-49575.947751238702</v>
      </c>
      <c r="L812" s="444">
        <f t="shared" ca="1" si="80"/>
        <v>-11947803.408048527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25">
      <c r="G813" s="459">
        <f t="shared" ref="G813:G823" si="87">G812</f>
        <v>68</v>
      </c>
      <c r="H813" s="459">
        <v>806</v>
      </c>
      <c r="I813" s="444">
        <f t="shared" ca="1" si="81"/>
        <v>-11947803.408048527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-49817.495990743118</v>
      </c>
      <c r="L813" s="444">
        <f t="shared" ca="1" si="80"/>
        <v>-12006016.533769092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25">
      <c r="G814" s="459">
        <f t="shared" si="87"/>
        <v>68</v>
      </c>
      <c r="H814" s="459">
        <v>807</v>
      </c>
      <c r="I814" s="444">
        <f t="shared" ca="1" si="81"/>
        <v>-12006016.533769092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-50060.05068124547</v>
      </c>
      <c r="L814" s="444">
        <f t="shared" ca="1" si="80"/>
        <v>-12064472.214180157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25">
      <c r="G815" s="459">
        <f t="shared" si="87"/>
        <v>68</v>
      </c>
      <c r="H815" s="459">
        <v>808</v>
      </c>
      <c r="I815" s="444">
        <f t="shared" ca="1" si="81"/>
        <v>-12064472.214180157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-50303.616016291569</v>
      </c>
      <c r="L815" s="444">
        <f t="shared" ca="1" si="80"/>
        <v>-12123171.459926268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25">
      <c r="G816" s="459">
        <f t="shared" si="87"/>
        <v>68</v>
      </c>
      <c r="H816" s="459">
        <v>809</v>
      </c>
      <c r="I816" s="444">
        <f t="shared" ca="1" si="81"/>
        <v>-12123171.459926268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-50548.196206900371</v>
      </c>
      <c r="L816" s="444">
        <f t="shared" ca="1" si="80"/>
        <v>-12182115.28586299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25">
      <c r="G817" s="459">
        <f t="shared" si="87"/>
        <v>68</v>
      </c>
      <c r="H817" s="459">
        <v>810</v>
      </c>
      <c r="I817" s="444">
        <f t="shared" ca="1" si="81"/>
        <v>-12182115.28586299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-50793.795481636706</v>
      </c>
      <c r="L817" s="444">
        <f t="shared" ca="1" si="80"/>
        <v>-12241304.711074447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25">
      <c r="G818" s="459">
        <f t="shared" si="87"/>
        <v>68</v>
      </c>
      <c r="H818" s="459">
        <v>811</v>
      </c>
      <c r="I818" s="444">
        <f t="shared" ca="1" si="81"/>
        <v>-12241304.711074447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-51040.418086684447</v>
      </c>
      <c r="L818" s="444">
        <f t="shared" ca="1" si="80"/>
        <v>-12300740.758890953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25">
      <c r="G819" s="459">
        <f t="shared" si="87"/>
        <v>68</v>
      </c>
      <c r="H819" s="459">
        <v>812</v>
      </c>
      <c r="I819" s="444">
        <f t="shared" ca="1" si="81"/>
        <v>-12300740.758890953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-51288.068285919886</v>
      </c>
      <c r="L819" s="444">
        <f t="shared" ca="1" si="80"/>
        <v>-12360424.456906693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25">
      <c r="G820" s="459">
        <f t="shared" si="87"/>
        <v>68</v>
      </c>
      <c r="H820" s="459">
        <v>813</v>
      </c>
      <c r="I820" s="444">
        <f t="shared" ca="1" si="81"/>
        <v>-12360424.456906693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-51536.750360985476</v>
      </c>
      <c r="L820" s="444">
        <f t="shared" ca="1" si="80"/>
        <v>-12420356.8369975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25">
      <c r="G821" s="459">
        <f t="shared" si="87"/>
        <v>68</v>
      </c>
      <c r="H821" s="459">
        <v>814</v>
      </c>
      <c r="I821" s="444">
        <f t="shared" ca="1" si="81"/>
        <v>-12420356.8369975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-51786.468611363831</v>
      </c>
      <c r="L821" s="444">
        <f t="shared" ca="1" si="80"/>
        <v>-12480538.935338683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25">
      <c r="G822" s="459">
        <f t="shared" si="87"/>
        <v>68</v>
      </c>
      <c r="H822" s="459">
        <v>815</v>
      </c>
      <c r="I822" s="444">
        <f t="shared" ca="1" si="81"/>
        <v>-12480538.935338683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-52037.227354452101</v>
      </c>
      <c r="L822" s="444">
        <f t="shared" ca="1" si="80"/>
        <v>-12540971.792422956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25">
      <c r="G823" s="459">
        <f t="shared" si="87"/>
        <v>68</v>
      </c>
      <c r="H823" s="459">
        <v>816</v>
      </c>
      <c r="I823" s="444">
        <f t="shared" ca="1" si="81"/>
        <v>-12540971.792422956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-52289.030925636565</v>
      </c>
      <c r="L823" s="444">
        <f t="shared" ca="1" si="80"/>
        <v>-12601656.453078413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25">
      <c r="G824" s="459">
        <f>G823+1</f>
        <v>69</v>
      </c>
      <c r="H824" s="459">
        <v>817</v>
      </c>
      <c r="I824" s="444">
        <f t="shared" ca="1" si="81"/>
        <v>-12601656.453078413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-52541.883678367638</v>
      </c>
      <c r="L824" s="444">
        <f t="shared" ca="1" si="80"/>
        <v>-12662593.966486601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25">
      <c r="G825" s="459">
        <f t="shared" ref="G825:G835" si="88">G824</f>
        <v>69</v>
      </c>
      <c r="H825" s="459">
        <v>818</v>
      </c>
      <c r="I825" s="444">
        <f t="shared" ca="1" si="81"/>
        <v>-12662593.966486601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-52795.789984235089</v>
      </c>
      <c r="L825" s="444">
        <f t="shared" ca="1" si="80"/>
        <v>-12723785.386200657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25">
      <c r="G826" s="459">
        <f t="shared" si="88"/>
        <v>69</v>
      </c>
      <c r="H826" s="459">
        <v>819</v>
      </c>
      <c r="I826" s="444">
        <f t="shared" ca="1" si="81"/>
        <v>-12723785.386200657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-53050.754233043655</v>
      </c>
      <c r="L826" s="444">
        <f t="shared" ca="1" si="80"/>
        <v>-12785231.770163521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25">
      <c r="G827" s="459">
        <f t="shared" si="88"/>
        <v>69</v>
      </c>
      <c r="H827" s="459">
        <v>820</v>
      </c>
      <c r="I827" s="444">
        <f t="shared" ca="1" si="81"/>
        <v>-12785231.770163521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-53306.780832888922</v>
      </c>
      <c r="L827" s="444">
        <f t="shared" ca="1" si="80"/>
        <v>-12846934.18072623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25">
      <c r="G828" s="459">
        <f t="shared" si="88"/>
        <v>69</v>
      </c>
      <c r="H828" s="459">
        <v>821</v>
      </c>
      <c r="I828" s="444">
        <f t="shared" ca="1" si="81"/>
        <v>-12846934.18072623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-53563.874210233545</v>
      </c>
      <c r="L828" s="444">
        <f t="shared" ca="1" si="80"/>
        <v>-12908893.684666283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25">
      <c r="G829" s="459">
        <f t="shared" si="88"/>
        <v>69</v>
      </c>
      <c r="H829" s="459">
        <v>822</v>
      </c>
      <c r="I829" s="444">
        <f t="shared" ca="1" si="81"/>
        <v>-12908893.684666283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-53822.038809983766</v>
      </c>
      <c r="L829" s="444">
        <f t="shared" ca="1" si="80"/>
        <v>-12971111.353206087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25">
      <c r="G830" s="459">
        <f t="shared" si="88"/>
        <v>69</v>
      </c>
      <c r="H830" s="459">
        <v>823</v>
      </c>
      <c r="I830" s="444">
        <f t="shared" ca="1" si="81"/>
        <v>-12971111.353206087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-54081.279095566279</v>
      </c>
      <c r="L830" s="444">
        <f t="shared" ca="1" si="80"/>
        <v>-13033588.262031473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25">
      <c r="G831" s="459">
        <f t="shared" si="88"/>
        <v>69</v>
      </c>
      <c r="H831" s="459">
        <v>824</v>
      </c>
      <c r="I831" s="444">
        <f t="shared" ca="1" si="81"/>
        <v>-13033588.262031473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-54341.59954900539</v>
      </c>
      <c r="L831" s="444">
        <f t="shared" ca="1" si="80"/>
        <v>-13096325.491310298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25">
      <c r="G832" s="459">
        <f t="shared" si="88"/>
        <v>69</v>
      </c>
      <c r="H832" s="459">
        <v>825</v>
      </c>
      <c r="I832" s="444">
        <f t="shared" ca="1" si="81"/>
        <v>-13096325.491310298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-54603.004671000497</v>
      </c>
      <c r="L832" s="444">
        <f t="shared" ca="1" si="80"/>
        <v>-13159324.125711119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25">
      <c r="G833" s="459">
        <f t="shared" si="88"/>
        <v>69</v>
      </c>
      <c r="H833" s="459">
        <v>826</v>
      </c>
      <c r="I833" s="444">
        <f t="shared" ca="1" si="81"/>
        <v>-13159324.125711119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-54865.498981003911</v>
      </c>
      <c r="L833" s="444">
        <f t="shared" ca="1" si="80"/>
        <v>-13222585.254421944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25">
      <c r="G834" s="459">
        <f t="shared" si="88"/>
        <v>69</v>
      </c>
      <c r="H834" s="459">
        <v>827</v>
      </c>
      <c r="I834" s="444">
        <f t="shared" ca="1" si="81"/>
        <v>-13222585.254421944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-55129.087017299018</v>
      </c>
      <c r="L834" s="444">
        <f t="shared" ca="1" si="80"/>
        <v>-13286109.971169064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25">
      <c r="G835" s="459">
        <f t="shared" si="88"/>
        <v>69</v>
      </c>
      <c r="H835" s="459">
        <v>828</v>
      </c>
      <c r="I835" s="444">
        <f t="shared" ca="1" si="81"/>
        <v>-13286109.971169064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-55393.773337078674</v>
      </c>
      <c r="L835" s="444">
        <f t="shared" ca="1" si="80"/>
        <v>-13349899.374235963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25">
      <c r="G836" s="459">
        <f>G835+1</f>
        <v>70</v>
      </c>
      <c r="H836" s="459">
        <v>829</v>
      </c>
      <c r="I836" s="444">
        <f t="shared" ca="1" si="81"/>
        <v>-13349899.374235963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-55659.562516524093</v>
      </c>
      <c r="L836" s="444">
        <f t="shared" ca="1" si="80"/>
        <v>-13413954.566482307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25">
      <c r="G837" s="459">
        <f t="shared" ref="G837:G847" si="89">G836</f>
        <v>70</v>
      </c>
      <c r="H837" s="459">
        <v>830</v>
      </c>
      <c r="I837" s="444">
        <f t="shared" ca="1" si="81"/>
        <v>-13413954.566482307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-55926.459150883871</v>
      </c>
      <c r="L837" s="444">
        <f t="shared" ca="1" si="80"/>
        <v>-13478276.655363012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25">
      <c r="G838" s="459">
        <f t="shared" si="89"/>
        <v>70</v>
      </c>
      <c r="H838" s="459">
        <v>831</v>
      </c>
      <c r="I838" s="444">
        <f t="shared" ca="1" si="81"/>
        <v>-13478276.655363012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-56194.46785455347</v>
      </c>
      <c r="L838" s="444">
        <f t="shared" ca="1" si="80"/>
        <v>-13542866.752947386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25">
      <c r="G839" s="459">
        <f t="shared" si="89"/>
        <v>70</v>
      </c>
      <c r="H839" s="459">
        <v>832</v>
      </c>
      <c r="I839" s="444">
        <f t="shared" ca="1" si="81"/>
        <v>-13542866.752947386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-56463.593261155016</v>
      </c>
      <c r="L839" s="444">
        <f t="shared" ca="1" si="80"/>
        <v>-13607725.975938361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25">
      <c r="G840" s="459">
        <f t="shared" si="89"/>
        <v>70</v>
      </c>
      <c r="H840" s="459">
        <v>833</v>
      </c>
      <c r="I840" s="444">
        <f t="shared" ca="1" si="81"/>
        <v>-13607725.975938361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-56733.84002361742</v>
      </c>
      <c r="L840" s="444">
        <f t="shared" ca="1" si="80"/>
        <v>-13672855.4456918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25">
      <c r="G841" s="459">
        <f t="shared" si="89"/>
        <v>70</v>
      </c>
      <c r="H841" s="459">
        <v>834</v>
      </c>
      <c r="I841" s="444">
        <f t="shared" ca="1" si="81"/>
        <v>-13672855.4456918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-57005.212814256745</v>
      </c>
      <c r="L841" s="444">
        <f t="shared" ca="1" si="80"/>
        <v>-13738256.288235877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25">
      <c r="G842" s="459">
        <f t="shared" si="89"/>
        <v>70</v>
      </c>
      <c r="H842" s="459">
        <v>835</v>
      </c>
      <c r="I842" s="444">
        <f t="shared" ca="1" si="81"/>
        <v>-13738256.288235877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-57277.71632485708</v>
      </c>
      <c r="L842" s="444">
        <f t="shared" ca="1" si="80"/>
        <v>-13803929.634290554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25">
      <c r="G843" s="459">
        <f t="shared" si="89"/>
        <v>70</v>
      </c>
      <c r="H843" s="459">
        <v>836</v>
      </c>
      <c r="I843" s="444">
        <f t="shared" ca="1" si="81"/>
        <v>-13803929.634290554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-57551.355266751554</v>
      </c>
      <c r="L843" s="444">
        <f t="shared" ca="1" si="80"/>
        <v>-13869876.619287126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25">
      <c r="G844" s="459">
        <f t="shared" si="89"/>
        <v>70</v>
      </c>
      <c r="H844" s="459">
        <v>837</v>
      </c>
      <c r="I844" s="444">
        <f t="shared" ca="1" si="81"/>
        <v>-13869876.619287126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-57826.134370903943</v>
      </c>
      <c r="L844" s="444">
        <f t="shared" ca="1" si="80"/>
        <v>-13936098.383387851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25">
      <c r="G845" s="459">
        <f t="shared" si="89"/>
        <v>70</v>
      </c>
      <c r="H845" s="459">
        <v>838</v>
      </c>
      <c r="I845" s="444">
        <f t="shared" ca="1" si="81"/>
        <v>-13936098.383387851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-58102.058387990292</v>
      </c>
      <c r="L845" s="444">
        <f t="shared" ca="1" si="80"/>
        <v>-14002596.071505662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25">
      <c r="G846" s="459">
        <f t="shared" si="89"/>
        <v>70</v>
      </c>
      <c r="H846" s="459">
        <v>839</v>
      </c>
      <c r="I846" s="444">
        <f t="shared" ca="1" si="81"/>
        <v>-14002596.071505662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-58379.132088481187</v>
      </c>
      <c r="L846" s="444">
        <f t="shared" ca="1" si="80"/>
        <v>-14069370.833323963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25">
      <c r="G847" s="459">
        <f t="shared" si="89"/>
        <v>70</v>
      </c>
      <c r="H847" s="459">
        <v>840</v>
      </c>
      <c r="I847" s="444">
        <f t="shared" ca="1" si="81"/>
        <v>-14069370.833323963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-58657.360262724091</v>
      </c>
      <c r="L847" s="444">
        <f t="shared" ca="1" si="80"/>
        <v>-14136423.823316507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25">
      <c r="G848" s="459">
        <f>G847+1</f>
        <v>71</v>
      </c>
      <c r="H848" s="459">
        <v>841</v>
      </c>
      <c r="I848" s="444">
        <f t="shared" ca="1" si="81"/>
        <v>-14136423.823316507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-58936.747721026361</v>
      </c>
      <c r="L848" s="444">
        <f t="shared" ca="1" si="80"/>
        <v>-14203756.200767353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25">
      <c r="G849" s="459">
        <f t="shared" ref="G849:G859" si="90">G848</f>
        <v>71</v>
      </c>
      <c r="H849" s="459">
        <v>842</v>
      </c>
      <c r="I849" s="444">
        <f t="shared" ca="1" si="81"/>
        <v>-14203756.200767353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-59217.299293738215</v>
      </c>
      <c r="L849" s="444">
        <f t="shared" ca="1" si="80"/>
        <v>-14271369.129790911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25">
      <c r="G850" s="459">
        <f t="shared" si="90"/>
        <v>71</v>
      </c>
      <c r="H850" s="459">
        <v>843</v>
      </c>
      <c r="I850" s="444">
        <f t="shared" ca="1" si="81"/>
        <v>-14271369.129790911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-59499.01983133638</v>
      </c>
      <c r="L850" s="444">
        <f t="shared" ca="1" si="80"/>
        <v>-14339263.779352069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25">
      <c r="G851" s="459">
        <f t="shared" si="90"/>
        <v>71</v>
      </c>
      <c r="H851" s="459">
        <v>844</v>
      </c>
      <c r="I851" s="444">
        <f t="shared" ca="1" si="81"/>
        <v>-14339263.779352069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-59781.91420450787</v>
      </c>
      <c r="L851" s="444">
        <f t="shared" ca="1" si="80"/>
        <v>-14407441.323286397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25">
      <c r="G852" s="459">
        <f t="shared" si="90"/>
        <v>71</v>
      </c>
      <c r="H852" s="459">
        <v>845</v>
      </c>
      <c r="I852" s="444">
        <f t="shared" ca="1" si="81"/>
        <v>-14407441.323286397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-60065.98730423423</v>
      </c>
      <c r="L852" s="444">
        <f t="shared" ca="1" si="80"/>
        <v>-14475902.940320453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25">
      <c r="G853" s="459">
        <f t="shared" si="90"/>
        <v>71</v>
      </c>
      <c r="H853" s="459">
        <v>846</v>
      </c>
      <c r="I853" s="444">
        <f t="shared" ca="1" si="81"/>
        <v>-14475902.940320453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-60351.244041876133</v>
      </c>
      <c r="L853" s="444">
        <f t="shared" ca="1" si="80"/>
        <v>-14544649.81409215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25">
      <c r="G854" s="459">
        <f t="shared" si="90"/>
        <v>71</v>
      </c>
      <c r="H854" s="459">
        <v>847</v>
      </c>
      <c r="I854" s="444">
        <f t="shared" ca="1" si="81"/>
        <v>-14544649.81409215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-60637.689349258217</v>
      </c>
      <c r="L854" s="444">
        <f t="shared" ca="1" si="80"/>
        <v>-14613683.133171229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25">
      <c r="G855" s="459">
        <f t="shared" si="90"/>
        <v>71</v>
      </c>
      <c r="H855" s="459">
        <v>848</v>
      </c>
      <c r="I855" s="444">
        <f t="shared" ca="1" si="81"/>
        <v>-14613683.133171229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-60925.328178754367</v>
      </c>
      <c r="L855" s="444">
        <f t="shared" ca="1" si="80"/>
        <v>-14683004.091079803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25">
      <c r="G856" s="459">
        <f t="shared" si="90"/>
        <v>71</v>
      </c>
      <c r="H856" s="459">
        <v>849</v>
      </c>
      <c r="I856" s="444">
        <f t="shared" ca="1" si="81"/>
        <v>-14683004.091079803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-61214.165503373428</v>
      </c>
      <c r="L856" s="444">
        <f t="shared" ca="1" si="80"/>
        <v>-14752613.886312997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25">
      <c r="G857" s="459">
        <f t="shared" si="90"/>
        <v>71</v>
      </c>
      <c r="H857" s="459">
        <v>850</v>
      </c>
      <c r="I857" s="444">
        <f t="shared" ca="1" si="81"/>
        <v>-14752613.886312997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-61504.206316845062</v>
      </c>
      <c r="L857" s="444">
        <f t="shared" ca="1" si="80"/>
        <v>-14822513.722359663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25">
      <c r="G858" s="459">
        <f t="shared" si="90"/>
        <v>71</v>
      </c>
      <c r="H858" s="459">
        <v>851</v>
      </c>
      <c r="I858" s="444">
        <f t="shared" ca="1" si="81"/>
        <v>-14822513.722359663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-61795.455633706188</v>
      </c>
      <c r="L858" s="444">
        <f t="shared" ca="1" si="80"/>
        <v>-14892704.807723189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25">
      <c r="G859" s="459">
        <f t="shared" si="90"/>
        <v>71</v>
      </c>
      <c r="H859" s="459">
        <v>852</v>
      </c>
      <c r="I859" s="444">
        <f t="shared" ca="1" si="81"/>
        <v>-14892704.807723189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-62087.918489387535</v>
      </c>
      <c r="L859" s="444">
        <f t="shared" ca="1" si="80"/>
        <v>-14963188.355942396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25">
      <c r="G860" s="459">
        <f>G859+1</f>
        <v>72</v>
      </c>
      <c r="H860" s="459">
        <v>853</v>
      </c>
      <c r="I860" s="444">
        <f t="shared" ca="1" si="81"/>
        <v>-14963188.355942396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-62381.599940300905</v>
      </c>
      <c r="L860" s="444">
        <f t="shared" ca="1" si="80"/>
        <v>-15033965.585612517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25">
      <c r="G861" s="459">
        <f t="shared" ref="G861:G871" si="91">G860</f>
        <v>72</v>
      </c>
      <c r="H861" s="459">
        <v>854</v>
      </c>
      <c r="I861" s="444">
        <f t="shared" ca="1" si="81"/>
        <v>-15033965.585612517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-62676.505063926401</v>
      </c>
      <c r="L861" s="444">
        <f t="shared" ca="1" si="80"/>
        <v>-15105037.720406264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25">
      <c r="G862" s="459">
        <f t="shared" si="91"/>
        <v>72</v>
      </c>
      <c r="H862" s="459">
        <v>855</v>
      </c>
      <c r="I862" s="444">
        <f t="shared" ca="1" si="81"/>
        <v>-15105037.720406264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-62972.638958900345</v>
      </c>
      <c r="L862" s="444">
        <f t="shared" ca="1" si="80"/>
        <v>-15176405.989094986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25">
      <c r="G863" s="459">
        <f t="shared" si="91"/>
        <v>72</v>
      </c>
      <c r="H863" s="459">
        <v>856</v>
      </c>
      <c r="I863" s="444">
        <f t="shared" ca="1" si="81"/>
        <v>-15176405.989094986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-63270.006745103346</v>
      </c>
      <c r="L863" s="444">
        <f t="shared" ca="1" si="80"/>
        <v>-15248071.62556991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25">
      <c r="G864" s="459">
        <f t="shared" si="91"/>
        <v>72</v>
      </c>
      <c r="H864" s="459">
        <v>857</v>
      </c>
      <c r="I864" s="444">
        <f t="shared" ca="1" si="81"/>
        <v>-15248071.62556991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-63568.613563748877</v>
      </c>
      <c r="L864" s="444">
        <f t="shared" ca="1" si="80"/>
        <v>-15320035.868863478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25">
      <c r="G865" s="459">
        <f t="shared" si="91"/>
        <v>72</v>
      </c>
      <c r="H865" s="459">
        <v>858</v>
      </c>
      <c r="I865" s="444">
        <f t="shared" ca="1" si="81"/>
        <v>-15320035.868863478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-63868.46457747207</v>
      </c>
      <c r="L865" s="444">
        <f t="shared" ca="1" si="80"/>
        <v>-15392299.963170771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25">
      <c r="G866" s="459">
        <f t="shared" si="91"/>
        <v>72</v>
      </c>
      <c r="H866" s="459">
        <v>859</v>
      </c>
      <c r="I866" s="444">
        <f t="shared" ca="1" si="81"/>
        <v>-15392299.963170771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-64169.564970419131</v>
      </c>
      <c r="L866" s="444">
        <f t="shared" ca="1" si="80"/>
        <v>-15464865.15787101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25">
      <c r="G867" s="459">
        <f t="shared" si="91"/>
        <v>72</v>
      </c>
      <c r="H867" s="459">
        <v>860</v>
      </c>
      <c r="I867" s="444">
        <f t="shared" ca="1" si="81"/>
        <v>-15464865.15787101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-64471.919948336792</v>
      </c>
      <c r="L867" s="444">
        <f t="shared" ca="1" si="80"/>
        <v>-15537732.707549168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25">
      <c r="G868" s="459">
        <f t="shared" si="91"/>
        <v>72</v>
      </c>
      <c r="H868" s="459">
        <v>861</v>
      </c>
      <c r="I868" s="444">
        <f t="shared" ca="1" si="81"/>
        <v>-15537732.707549168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-64775.534738662456</v>
      </c>
      <c r="L868" s="444">
        <f t="shared" ca="1" si="80"/>
        <v>-15610903.87201765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25">
      <c r="G869" s="459">
        <f t="shared" si="91"/>
        <v>72</v>
      </c>
      <c r="H869" s="459">
        <v>862</v>
      </c>
      <c r="I869" s="444">
        <f t="shared" ca="1" si="81"/>
        <v>-15610903.87201765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-65080.414590614462</v>
      </c>
      <c r="L869" s="444">
        <f t="shared" ca="1" si="80"/>
        <v>-15684379.916338084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25">
      <c r="G870" s="459">
        <f t="shared" si="91"/>
        <v>72</v>
      </c>
      <c r="H870" s="459">
        <v>863</v>
      </c>
      <c r="I870" s="444">
        <f t="shared" ca="1" si="81"/>
        <v>-15684379.916338084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-65386.564775282946</v>
      </c>
      <c r="L870" s="444">
        <f t="shared" ca="1" si="80"/>
        <v>-15758162.110843187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25">
      <c r="G871" s="459">
        <f t="shared" si="91"/>
        <v>72</v>
      </c>
      <c r="H871" s="459">
        <v>864</v>
      </c>
      <c r="I871" s="444">
        <f t="shared" ca="1" si="81"/>
        <v>-15758162.110843187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-65693.990585720865</v>
      </c>
      <c r="L871" s="444">
        <f t="shared" ca="1" si="80"/>
        <v>-15832251.731158728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25">
      <c r="G872" s="459">
        <f>G871+1</f>
        <v>73</v>
      </c>
      <c r="H872" s="459">
        <v>865</v>
      </c>
      <c r="I872" s="444">
        <f t="shared" ca="1" si="81"/>
        <v>-15832251.731158728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-66002.697337035614</v>
      </c>
      <c r="L872" s="444">
        <f t="shared" ca="1" si="80"/>
        <v>-15906650.058225583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25">
      <c r="G873" s="459">
        <f t="shared" ref="G873:G883" si="92">G872</f>
        <v>73</v>
      </c>
      <c r="H873" s="459">
        <v>866</v>
      </c>
      <c r="I873" s="444">
        <f t="shared" ca="1" si="81"/>
        <v>-15906650.058225583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-66312.690366480834</v>
      </c>
      <c r="L873" s="444">
        <f t="shared" ca="1" si="80"/>
        <v>-15981358.378321884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25">
      <c r="G874" s="459">
        <f t="shared" si="92"/>
        <v>73</v>
      </c>
      <c r="H874" s="459">
        <v>867</v>
      </c>
      <c r="I874" s="444">
        <f t="shared" ca="1" si="81"/>
        <v>-15981358.378321884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-66623.975033548762</v>
      </c>
      <c r="L874" s="444">
        <f t="shared" ca="1" si="80"/>
        <v>-16056377.983085254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25">
      <c r="G875" s="459">
        <f t="shared" si="92"/>
        <v>73</v>
      </c>
      <c r="H875" s="459">
        <v>868</v>
      </c>
      <c r="I875" s="444">
        <f t="shared" ca="1" si="81"/>
        <v>-16056377.983085254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-66936.556720062814</v>
      </c>
      <c r="L875" s="444">
        <f t="shared" ca="1" si="80"/>
        <v>-16131710.169535138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25">
      <c r="G876" s="459">
        <f t="shared" si="92"/>
        <v>73</v>
      </c>
      <c r="H876" s="459">
        <v>869</v>
      </c>
      <c r="I876" s="444">
        <f t="shared" ca="1" si="81"/>
        <v>-16131710.169535138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-67250.440830270672</v>
      </c>
      <c r="L876" s="444">
        <f t="shared" ca="1" si="80"/>
        <v>-16207356.240095228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25">
      <c r="G877" s="459">
        <f t="shared" si="92"/>
        <v>73</v>
      </c>
      <c r="H877" s="459">
        <v>870</v>
      </c>
      <c r="I877" s="444">
        <f t="shared" ca="1" si="81"/>
        <v>-16207356.240095228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-67565.6327909377</v>
      </c>
      <c r="L877" s="444">
        <f t="shared" ca="1" si="80"/>
        <v>-16283317.502615986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25">
      <c r="G878" s="459">
        <f t="shared" si="92"/>
        <v>73</v>
      </c>
      <c r="H878" s="459">
        <v>871</v>
      </c>
      <c r="I878" s="444">
        <f t="shared" ca="1" si="81"/>
        <v>-16283317.502615986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-67882.138051440867</v>
      </c>
      <c r="L878" s="444">
        <f t="shared" ca="1" si="80"/>
        <v>-16359595.270397248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25">
      <c r="G879" s="459">
        <f t="shared" si="92"/>
        <v>73</v>
      </c>
      <c r="H879" s="459">
        <v>872</v>
      </c>
      <c r="I879" s="444">
        <f t="shared" ca="1" si="81"/>
        <v>-16359595.270397248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-68199.962083862774</v>
      </c>
      <c r="L879" s="444">
        <f t="shared" ca="1" si="80"/>
        <v>-16436190.862210931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25">
      <c r="G880" s="459">
        <f t="shared" si="92"/>
        <v>73</v>
      </c>
      <c r="H880" s="459">
        <v>873</v>
      </c>
      <c r="I880" s="444">
        <f t="shared" ca="1" si="81"/>
        <v>-16436190.862210931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-68519.110383086474</v>
      </c>
      <c r="L880" s="444">
        <f t="shared" ca="1" si="80"/>
        <v>-16513105.602323838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25">
      <c r="G881" s="459">
        <f t="shared" si="92"/>
        <v>73</v>
      </c>
      <c r="H881" s="459">
        <v>874</v>
      </c>
      <c r="I881" s="444">
        <f t="shared" ca="1" si="81"/>
        <v>-16513105.602323838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-68839.588466890229</v>
      </c>
      <c r="L881" s="444">
        <f t="shared" ca="1" si="80"/>
        <v>-16590340.820520548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25">
      <c r="G882" s="459">
        <f t="shared" si="92"/>
        <v>73</v>
      </c>
      <c r="H882" s="459">
        <v>875</v>
      </c>
      <c r="I882" s="444">
        <f t="shared" ca="1" si="81"/>
        <v>-16590340.820520548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-69161.401876043208</v>
      </c>
      <c r="L882" s="444">
        <f t="shared" ca="1" si="80"/>
        <v>-16667897.852126412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25">
      <c r="G883" s="459">
        <f t="shared" si="92"/>
        <v>73</v>
      </c>
      <c r="H883" s="459">
        <v>876</v>
      </c>
      <c r="I883" s="444">
        <f t="shared" ca="1" si="81"/>
        <v>-16667897.852126412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-69484.556174400961</v>
      </c>
      <c r="L883" s="444">
        <f t="shared" ca="1" si="80"/>
        <v>-16745778.038030634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25">
      <c r="G884" s="459">
        <f>G883+1</f>
        <v>74</v>
      </c>
      <c r="H884" s="459">
        <v>877</v>
      </c>
      <c r="I884" s="444">
        <f t="shared" ca="1" si="81"/>
        <v>-16745778.038030634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-69809.056949001897</v>
      </c>
      <c r="L884" s="444">
        <f t="shared" ca="1" si="80"/>
        <v>-16823982.724709455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25">
      <c r="G885" s="459">
        <f t="shared" ref="G885:G895" si="93">G884</f>
        <v>74</v>
      </c>
      <c r="H885" s="459">
        <v>878</v>
      </c>
      <c r="I885" s="444">
        <f t="shared" ca="1" si="81"/>
        <v>-16823982.724709455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-70134.909810163634</v>
      </c>
      <c r="L885" s="444">
        <f t="shared" ca="1" si="80"/>
        <v>-16902513.264249437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25">
      <c r="G886" s="459">
        <f t="shared" si="93"/>
        <v>74</v>
      </c>
      <c r="H886" s="459">
        <v>879</v>
      </c>
      <c r="I886" s="444">
        <f t="shared" ca="1" si="81"/>
        <v>-16902513.264249437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-70462.120391580233</v>
      </c>
      <c r="L886" s="444">
        <f t="shared" ca="1" si="80"/>
        <v>-16981371.014370836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25">
      <c r="G887" s="459">
        <f t="shared" si="93"/>
        <v>74</v>
      </c>
      <c r="H887" s="459">
        <v>880</v>
      </c>
      <c r="I887" s="444">
        <f t="shared" ca="1" si="81"/>
        <v>-16981371.014370836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-70790.694350419391</v>
      </c>
      <c r="L887" s="444">
        <f t="shared" ca="1" si="80"/>
        <v>-17060557.338451073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25">
      <c r="G888" s="459">
        <f t="shared" si="93"/>
        <v>74</v>
      </c>
      <c r="H888" s="459">
        <v>881</v>
      </c>
      <c r="I888" s="444">
        <f t="shared" ca="1" si="81"/>
        <v>-17060557.338451073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-71120.637367420379</v>
      </c>
      <c r="L888" s="444">
        <f t="shared" ca="1" si="80"/>
        <v>-17140073.605548311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25">
      <c r="G889" s="459">
        <f t="shared" si="93"/>
        <v>74</v>
      </c>
      <c r="H889" s="459">
        <v>882</v>
      </c>
      <c r="I889" s="444">
        <f t="shared" ca="1" si="81"/>
        <v>-17140073.605548311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-71451.955146992201</v>
      </c>
      <c r="L889" s="444">
        <f t="shared" ca="1" si="80"/>
        <v>-17219921.19042512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25">
      <c r="G890" s="459">
        <f t="shared" si="93"/>
        <v>74</v>
      </c>
      <c r="H890" s="459">
        <v>883</v>
      </c>
      <c r="I890" s="444">
        <f t="shared" ca="1" si="81"/>
        <v>-17219921.19042512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-71784.653417312249</v>
      </c>
      <c r="L890" s="444">
        <f t="shared" ca="1" si="80"/>
        <v>-17300101.47357225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25">
      <c r="G891" s="459">
        <f t="shared" si="93"/>
        <v>74</v>
      </c>
      <c r="H891" s="459">
        <v>884</v>
      </c>
      <c r="I891" s="444">
        <f t="shared" ca="1" si="81"/>
        <v>-17300101.47357225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-72118.737930425283</v>
      </c>
      <c r="L891" s="444">
        <f t="shared" ca="1" si="80"/>
        <v>-17380615.841232494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25">
      <c r="G892" s="459">
        <f t="shared" si="93"/>
        <v>74</v>
      </c>
      <c r="H892" s="459">
        <v>885</v>
      </c>
      <c r="I892" s="444">
        <f t="shared" ca="1" si="81"/>
        <v>-17380615.841232494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-72454.214462342963</v>
      </c>
      <c r="L892" s="444">
        <f t="shared" ca="1" si="80"/>
        <v>-17461465.685424656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25">
      <c r="G893" s="459">
        <f t="shared" si="93"/>
        <v>74</v>
      </c>
      <c r="H893" s="459">
        <v>886</v>
      </c>
      <c r="I893" s="444">
        <f t="shared" ca="1" si="81"/>
        <v>-17461465.685424656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-72791.088813143637</v>
      </c>
      <c r="L893" s="444">
        <f t="shared" ca="1" si="80"/>
        <v>-17542652.403967619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25">
      <c r="G894" s="459">
        <f t="shared" si="93"/>
        <v>74</v>
      </c>
      <c r="H894" s="459">
        <v>887</v>
      </c>
      <c r="I894" s="444">
        <f t="shared" ca="1" si="81"/>
        <v>-17542652.403967619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-73129.366807072656</v>
      </c>
      <c r="L894" s="444">
        <f t="shared" ca="1" si="80"/>
        <v>-17624177.400504511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25">
      <c r="G895" s="459">
        <f t="shared" si="93"/>
        <v>74</v>
      </c>
      <c r="H895" s="459">
        <v>888</v>
      </c>
      <c r="I895" s="444">
        <f t="shared" ca="1" si="81"/>
        <v>-17624177.400504511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-73469.054292643035</v>
      </c>
      <c r="L895" s="444">
        <f t="shared" ca="1" si="80"/>
        <v>-17706042.084526971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25">
      <c r="G896" s="459">
        <f>G895+1</f>
        <v>75</v>
      </c>
      <c r="H896" s="459">
        <v>889</v>
      </c>
      <c r="I896" s="444">
        <f t="shared" ca="1" si="81"/>
        <v>-17706042.084526971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-73810.157142736629</v>
      </c>
      <c r="L896" s="444">
        <f t="shared" ca="1" si="80"/>
        <v>-17788247.871399526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25">
      <c r="G897" s="459">
        <f t="shared" ref="G897:G907" si="94">G896</f>
        <v>75</v>
      </c>
      <c r="H897" s="459">
        <v>890</v>
      </c>
      <c r="I897" s="444">
        <f t="shared" ca="1" si="81"/>
        <v>-17788247.871399526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-74152.681254705603</v>
      </c>
      <c r="L897" s="444">
        <f t="shared" ca="1" si="80"/>
        <v>-17870796.182384051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25">
      <c r="G898" s="459">
        <f t="shared" si="94"/>
        <v>75</v>
      </c>
      <c r="H898" s="459">
        <v>891</v>
      </c>
      <c r="I898" s="444">
        <f t="shared" ca="1" si="81"/>
        <v>-17870796.182384051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-74496.63255047446</v>
      </c>
      <c r="L898" s="444">
        <f t="shared" ca="1" si="80"/>
        <v>-17953688.444664344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25">
      <c r="G899" s="459">
        <f t="shared" si="94"/>
        <v>75</v>
      </c>
      <c r="H899" s="459">
        <v>892</v>
      </c>
      <c r="I899" s="444">
        <f t="shared" ca="1" si="81"/>
        <v>-17953688.444664344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-74842.01697664235</v>
      </c>
      <c r="L899" s="444">
        <f t="shared" ca="1" si="80"/>
        <v>-18036926.091370806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25">
      <c r="G900" s="459">
        <f t="shared" si="94"/>
        <v>75</v>
      </c>
      <c r="H900" s="459">
        <v>893</v>
      </c>
      <c r="I900" s="444">
        <f t="shared" ca="1" si="81"/>
        <v>-18036926.091370806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-75188.84050458594</v>
      </c>
      <c r="L900" s="444">
        <f t="shared" ca="1" si="80"/>
        <v>-18120510.561605211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25">
      <c r="G901" s="459">
        <f t="shared" si="94"/>
        <v>75</v>
      </c>
      <c r="H901" s="459">
        <v>894</v>
      </c>
      <c r="I901" s="444">
        <f t="shared" ca="1" si="81"/>
        <v>-18120510.561605211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-75537.109130562618</v>
      </c>
      <c r="L901" s="444">
        <f t="shared" ca="1" si="80"/>
        <v>-18204443.300465591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25">
      <c r="G902" s="459">
        <f t="shared" si="94"/>
        <v>75</v>
      </c>
      <c r="H902" s="459">
        <v>895</v>
      </c>
      <c r="I902" s="444">
        <f t="shared" ca="1" si="81"/>
        <v>-18204443.300465591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-75886.828875814201</v>
      </c>
      <c r="L902" s="444">
        <f t="shared" ca="1" si="80"/>
        <v>-18288725.759071223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25">
      <c r="G903" s="459">
        <f t="shared" si="94"/>
        <v>75</v>
      </c>
      <c r="H903" s="459">
        <v>896</v>
      </c>
      <c r="I903" s="444">
        <f t="shared" ca="1" si="81"/>
        <v>-18288725.759071223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-76238.005786671012</v>
      </c>
      <c r="L903" s="444">
        <f t="shared" ca="1" si="80"/>
        <v>-18373359.394587714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25">
      <c r="G904" s="459">
        <f t="shared" si="94"/>
        <v>75</v>
      </c>
      <c r="H904" s="459">
        <v>897</v>
      </c>
      <c r="I904" s="444">
        <f t="shared" ca="1" si="81"/>
        <v>-18373359.394587714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-76590.645934656379</v>
      </c>
      <c r="L904" s="444">
        <f t="shared" ca="1" si="80"/>
        <v>-18458345.670252189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25">
      <c r="G905" s="459">
        <f t="shared" si="94"/>
        <v>75</v>
      </c>
      <c r="H905" s="459">
        <v>898</v>
      </c>
      <c r="I905" s="444">
        <f t="shared" ca="1" si="81"/>
        <v>-18458345.670252189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-76944.755416591695</v>
      </c>
      <c r="L905" s="444">
        <f t="shared" ca="1" si="80"/>
        <v>-18543686.055398598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25">
      <c r="G906" s="459">
        <f t="shared" si="94"/>
        <v>75</v>
      </c>
      <c r="H906" s="459">
        <v>899</v>
      </c>
      <c r="I906" s="444">
        <f t="shared" ca="1" si="81"/>
        <v>-18543686.055398598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-77300.340354701737</v>
      </c>
      <c r="L906" s="444">
        <f t="shared" ca="1" si="80"/>
        <v>-18629382.02548312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25">
      <c r="G907" s="459">
        <f t="shared" si="94"/>
        <v>75</v>
      </c>
      <c r="H907" s="459">
        <v>900</v>
      </c>
      <c r="I907" s="444">
        <f t="shared" ca="1" si="81"/>
        <v>-18629382.02548312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-77657.406896720582</v>
      </c>
      <c r="L907" s="444">
        <f t="shared" ca="1" si="80"/>
        <v>-18715435.06210966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25">
      <c r="G908" s="459">
        <f>G907+1</f>
        <v>76</v>
      </c>
      <c r="H908" s="459">
        <v>901</v>
      </c>
      <c r="I908" s="444">
        <f t="shared" ca="1" si="81"/>
        <v>-18715435.06210966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-78015.961215997828</v>
      </c>
      <c r="L908" s="444">
        <f t="shared" ca="1" si="80"/>
        <v>-18801846.653055478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25">
      <c r="G909" s="459">
        <f t="shared" ref="G909:G919" si="95">G908</f>
        <v>76</v>
      </c>
      <c r="H909" s="459">
        <v>902</v>
      </c>
      <c r="I909" s="444">
        <f t="shared" ca="1" si="81"/>
        <v>-18801846.653055478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-78376.0095116054</v>
      </c>
      <c r="L909" s="444">
        <f t="shared" ca="1" si="80"/>
        <v>-18888618.292296901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25">
      <c r="G910" s="459">
        <f t="shared" si="95"/>
        <v>76</v>
      </c>
      <c r="H910" s="459">
        <v>903</v>
      </c>
      <c r="I910" s="444">
        <f t="shared" ca="1" si="81"/>
        <v>-18888618.292296901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-78737.55800844467</v>
      </c>
      <c r="L910" s="444">
        <f t="shared" ca="1" si="80"/>
        <v>-18975751.480035163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25">
      <c r="G911" s="459">
        <f t="shared" si="95"/>
        <v>76</v>
      </c>
      <c r="H911" s="459">
        <v>904</v>
      </c>
      <c r="I911" s="444">
        <f t="shared" ca="1" si="81"/>
        <v>-18975751.480035163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-79100.612957354097</v>
      </c>
      <c r="L911" s="444">
        <f t="shared" ca="1" si="80"/>
        <v>-19063247.722722337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25">
      <c r="G912" s="459">
        <f t="shared" si="95"/>
        <v>76</v>
      </c>
      <c r="H912" s="459">
        <v>905</v>
      </c>
      <c r="I912" s="444">
        <f t="shared" ca="1" si="81"/>
        <v>-19063247.722722337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-79465.180635217315</v>
      </c>
      <c r="L912" s="444">
        <f t="shared" ca="1" si="80"/>
        <v>-19151108.533087373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25">
      <c r="G913" s="459">
        <f t="shared" si="95"/>
        <v>76</v>
      </c>
      <c r="H913" s="459">
        <v>906</v>
      </c>
      <c r="I913" s="444">
        <f t="shared" ca="1" si="81"/>
        <v>-19151108.533087373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-79831.267345071625</v>
      </c>
      <c r="L913" s="444">
        <f t="shared" ca="1" si="80"/>
        <v>-19239335.430162262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25">
      <c r="G914" s="459">
        <f t="shared" si="95"/>
        <v>76</v>
      </c>
      <c r="H914" s="459">
        <v>907</v>
      </c>
      <c r="I914" s="444">
        <f t="shared" ca="1" si="81"/>
        <v>-19239335.430162262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-80198.879416217009</v>
      </c>
      <c r="L914" s="444">
        <f t="shared" ca="1" si="80"/>
        <v>-19327929.939308297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25">
      <c r="G915" s="459">
        <f t="shared" si="95"/>
        <v>76</v>
      </c>
      <c r="H915" s="459">
        <v>908</v>
      </c>
      <c r="I915" s="444">
        <f t="shared" ca="1" si="81"/>
        <v>-19327929.939308297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-80568.02320432548</v>
      </c>
      <c r="L915" s="444">
        <f t="shared" ca="1" si="80"/>
        <v>-19416893.592242442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25">
      <c r="G916" s="459">
        <f t="shared" si="95"/>
        <v>76</v>
      </c>
      <c r="H916" s="459">
        <v>909</v>
      </c>
      <c r="I916" s="444">
        <f t="shared" ca="1" si="81"/>
        <v>-19416893.592242442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-80938.705091551092</v>
      </c>
      <c r="L916" s="444">
        <f t="shared" ca="1" si="80"/>
        <v>-19506227.927063812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25">
      <c r="G917" s="459">
        <f t="shared" si="95"/>
        <v>76</v>
      </c>
      <c r="H917" s="459">
        <v>910</v>
      </c>
      <c r="I917" s="444">
        <f t="shared" ca="1" si="81"/>
        <v>-19506227.927063812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-81310.931486640126</v>
      </c>
      <c r="L917" s="444">
        <f t="shared" ca="1" si="80"/>
        <v>-19595934.48828027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25">
      <c r="G918" s="459">
        <f t="shared" si="95"/>
        <v>76</v>
      </c>
      <c r="H918" s="459">
        <v>911</v>
      </c>
      <c r="I918" s="444">
        <f t="shared" ca="1" si="81"/>
        <v>-19595934.48828027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-81684.708825042035</v>
      </c>
      <c r="L918" s="444">
        <f t="shared" ca="1" si="80"/>
        <v>-19686014.826835129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25">
      <c r="G919" s="459">
        <f t="shared" si="95"/>
        <v>76</v>
      </c>
      <c r="H919" s="459">
        <v>912</v>
      </c>
      <c r="I919" s="444">
        <f t="shared" ca="1" si="81"/>
        <v>-19686014.826835129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-82060.043569020621</v>
      </c>
      <c r="L919" s="444">
        <f t="shared" ca="1" si="80"/>
        <v>-19776470.500133969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25">
      <c r="G920" s="459">
        <f>G919+1</f>
        <v>77</v>
      </c>
      <c r="H920" s="459">
        <v>913</v>
      </c>
      <c r="I920" s="444">
        <f t="shared" ca="1" si="81"/>
        <v>-19776470.500133969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-82436.94220776578</v>
      </c>
      <c r="L920" s="444">
        <f t="shared" ca="1" si="80"/>
        <v>-19867303.072071552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25">
      <c r="G921" s="459">
        <f t="shared" ref="G921:G931" si="96">G920</f>
        <v>77</v>
      </c>
      <c r="H921" s="459">
        <v>914</v>
      </c>
      <c r="I921" s="444">
        <f t="shared" ca="1" si="81"/>
        <v>-19867303.072071552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-82815.411257505708</v>
      </c>
      <c r="L921" s="444">
        <f t="shared" ca="1" si="80"/>
        <v>-19958514.113058876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25">
      <c r="G922" s="459">
        <f t="shared" si="96"/>
        <v>77</v>
      </c>
      <c r="H922" s="459">
        <v>915</v>
      </c>
      <c r="I922" s="444">
        <f t="shared" ca="1" si="81"/>
        <v>-19958514.113058876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-83195.457261619566</v>
      </c>
      <c r="L922" s="444">
        <f t="shared" ca="1" si="80"/>
        <v>-20050105.200050313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25">
      <c r="G923" s="459">
        <f t="shared" si="96"/>
        <v>77</v>
      </c>
      <c r="H923" s="459">
        <v>916</v>
      </c>
      <c r="I923" s="444">
        <f t="shared" ca="1" si="81"/>
        <v>-20050105.200050313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-83577.086790750545</v>
      </c>
      <c r="L923" s="444">
        <f t="shared" ca="1" si="80"/>
        <v>-20142077.916570883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25">
      <c r="G924" s="459">
        <f t="shared" si="96"/>
        <v>77</v>
      </c>
      <c r="H924" s="459">
        <v>917</v>
      </c>
      <c r="I924" s="444">
        <f t="shared" ca="1" si="81"/>
        <v>-20142077.916570883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-83960.306442919595</v>
      </c>
      <c r="L924" s="444">
        <f t="shared" ca="1" si="80"/>
        <v>-20234433.852743622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25">
      <c r="G925" s="459">
        <f t="shared" si="96"/>
        <v>77</v>
      </c>
      <c r="H925" s="459">
        <v>918</v>
      </c>
      <c r="I925" s="444">
        <f t="shared" ca="1" si="81"/>
        <v>-20234433.852743622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-84345.122843639328</v>
      </c>
      <c r="L925" s="444">
        <f t="shared" ca="1" si="80"/>
        <v>-20327174.605317079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25">
      <c r="G926" s="459">
        <f t="shared" si="96"/>
        <v>77</v>
      </c>
      <c r="H926" s="459">
        <v>919</v>
      </c>
      <c r="I926" s="444">
        <f t="shared" ca="1" si="81"/>
        <v>-20327174.605317079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-84731.542646028742</v>
      </c>
      <c r="L926" s="444">
        <f t="shared" ca="1" si="80"/>
        <v>-20420301.777692925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25">
      <c r="G927" s="459">
        <f t="shared" si="96"/>
        <v>77</v>
      </c>
      <c r="H927" s="459">
        <v>920</v>
      </c>
      <c r="I927" s="444">
        <f t="shared" ca="1" si="81"/>
        <v>-20420301.777692925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-85119.572530928097</v>
      </c>
      <c r="L927" s="444">
        <f t="shared" ca="1" si="80"/>
        <v>-20513816.979953673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25">
      <c r="G928" s="459">
        <f t="shared" si="96"/>
        <v>77</v>
      </c>
      <c r="H928" s="459">
        <v>921</v>
      </c>
      <c r="I928" s="444">
        <f t="shared" ca="1" si="81"/>
        <v>-20513816.979953673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-85509.219207014539</v>
      </c>
      <c r="L928" s="444">
        <f t="shared" ca="1" si="80"/>
        <v>-20607721.828890506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25">
      <c r="G929" s="459">
        <f t="shared" si="96"/>
        <v>77</v>
      </c>
      <c r="H929" s="459">
        <v>922</v>
      </c>
      <c r="I929" s="444">
        <f t="shared" ca="1" si="81"/>
        <v>-20607721.828890506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-85900.489410918017</v>
      </c>
      <c r="L929" s="444">
        <f t="shared" ca="1" si="80"/>
        <v>-20702017.948031243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25">
      <c r="G930" s="459">
        <f t="shared" si="96"/>
        <v>77</v>
      </c>
      <c r="H930" s="459">
        <v>923</v>
      </c>
      <c r="I930" s="444">
        <f t="shared" ca="1" si="81"/>
        <v>-20702017.948031243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-86293.389907337754</v>
      </c>
      <c r="L930" s="444">
        <f t="shared" ca="1" si="80"/>
        <v>-20796706.967668399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25">
      <c r="G931" s="459">
        <f t="shared" si="96"/>
        <v>77</v>
      </c>
      <c r="H931" s="459">
        <v>924</v>
      </c>
      <c r="I931" s="444">
        <f t="shared" ca="1" si="81"/>
        <v>-20796706.967668399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-86687.927489159236</v>
      </c>
      <c r="L931" s="444">
        <f t="shared" ca="1" si="80"/>
        <v>-20891790.524887376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25">
      <c r="G932" s="459">
        <f>G931+1</f>
        <v>78</v>
      </c>
      <c r="H932" s="459">
        <v>925</v>
      </c>
      <c r="I932" s="444">
        <f t="shared" ca="1" si="81"/>
        <v>-20891790.524887376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-87084.108977571639</v>
      </c>
      <c r="L932" s="444">
        <f t="shared" ca="1" si="80"/>
        <v>-20987270.263594765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25">
      <c r="G933" s="459">
        <f t="shared" ref="G933:G943" si="97">G932</f>
        <v>78</v>
      </c>
      <c r="H933" s="459">
        <v>926</v>
      </c>
      <c r="I933" s="444">
        <f t="shared" ca="1" si="81"/>
        <v>-20987270.263594765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-87481.941222185764</v>
      </c>
      <c r="L933" s="444">
        <f t="shared" ca="1" si="80"/>
        <v>-21083147.834546771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25">
      <c r="G934" s="459">
        <f t="shared" si="97"/>
        <v>78</v>
      </c>
      <c r="H934" s="459">
        <v>927</v>
      </c>
      <c r="I934" s="444">
        <f t="shared" ca="1" si="81"/>
        <v>-21083147.834546771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-87881.431101152455</v>
      </c>
      <c r="L934" s="444">
        <f t="shared" ca="1" si="80"/>
        <v>-21179424.89537774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25">
      <c r="G935" s="459">
        <f t="shared" si="97"/>
        <v>78</v>
      </c>
      <c r="H935" s="459">
        <v>928</v>
      </c>
      <c r="I935" s="444">
        <f t="shared" ca="1" si="81"/>
        <v>-21179424.89537774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-88282.585521281493</v>
      </c>
      <c r="L935" s="444">
        <f t="shared" ca="1" si="80"/>
        <v>-21276103.11062884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25">
      <c r="G936" s="459">
        <f t="shared" si="97"/>
        <v>78</v>
      </c>
      <c r="H936" s="459">
        <v>929</v>
      </c>
      <c r="I936" s="444">
        <f t="shared" ca="1" si="81"/>
        <v>-21276103.11062884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-88685.411418161078</v>
      </c>
      <c r="L936" s="444">
        <f t="shared" ca="1" si="80"/>
        <v>-21373184.15177682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25">
      <c r="G937" s="459">
        <f t="shared" si="97"/>
        <v>78</v>
      </c>
      <c r="H937" s="459">
        <v>930</v>
      </c>
      <c r="I937" s="444">
        <f t="shared" ca="1" si="81"/>
        <v>-21373184.15177682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-89089.915756277667</v>
      </c>
      <c r="L937" s="444">
        <f t="shared" ca="1" si="80"/>
        <v>-21470669.697262917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25">
      <c r="G938" s="459">
        <f t="shared" si="97"/>
        <v>78</v>
      </c>
      <c r="H938" s="459">
        <v>931</v>
      </c>
      <c r="I938" s="444">
        <f t="shared" ca="1" si="81"/>
        <v>-21470669.697262917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-89496.105529136403</v>
      </c>
      <c r="L938" s="444">
        <f t="shared" ca="1" si="80"/>
        <v>-21568561.432521872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25">
      <c r="G939" s="459">
        <f t="shared" si="97"/>
        <v>78</v>
      </c>
      <c r="H939" s="459">
        <v>932</v>
      </c>
      <c r="I939" s="444">
        <f t="shared" ca="1" si="81"/>
        <v>-21568561.432521872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-89903.987759382042</v>
      </c>
      <c r="L939" s="444">
        <f t="shared" ca="1" si="80"/>
        <v>-21666861.050011072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25">
      <c r="G940" s="459">
        <f t="shared" si="97"/>
        <v>78</v>
      </c>
      <c r="H940" s="459">
        <v>933</v>
      </c>
      <c r="I940" s="444">
        <f t="shared" ca="1" si="81"/>
        <v>-21666861.050011072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-90313.569498920377</v>
      </c>
      <c r="L940" s="444">
        <f t="shared" ca="1" si="80"/>
        <v>-21765570.24923981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25">
      <c r="G941" s="459">
        <f t="shared" si="97"/>
        <v>78</v>
      </c>
      <c r="H941" s="459">
        <v>934</v>
      </c>
      <c r="I941" s="444">
        <f t="shared" ca="1" si="81"/>
        <v>-21765570.24923981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-90724.85782904012</v>
      </c>
      <c r="L941" s="444">
        <f t="shared" ca="1" si="80"/>
        <v>-21864690.73679867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25">
      <c r="G942" s="459">
        <f t="shared" si="97"/>
        <v>78</v>
      </c>
      <c r="H942" s="459">
        <v>935</v>
      </c>
      <c r="I942" s="444">
        <f t="shared" ca="1" si="81"/>
        <v>-21864690.73679867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-91137.859860535362</v>
      </c>
      <c r="L942" s="444">
        <f t="shared" ca="1" si="80"/>
        <v>-21964224.226389024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25">
      <c r="G943" s="459">
        <f t="shared" si="97"/>
        <v>78</v>
      </c>
      <c r="H943" s="459">
        <v>936</v>
      </c>
      <c r="I943" s="444">
        <f t="shared" ca="1" si="81"/>
        <v>-21964224.226389024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-91552.582733828516</v>
      </c>
      <c r="L943" s="444">
        <f t="shared" ca="1" si="80"/>
        <v>-22064172.438852672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25">
      <c r="G944" s="459">
        <f>G943+1</f>
        <v>79</v>
      </c>
      <c r="H944" s="459">
        <v>937</v>
      </c>
      <c r="I944" s="444">
        <f t="shared" ca="1" si="81"/>
        <v>-22064172.438852672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-91969.033619093709</v>
      </c>
      <c r="L944" s="444">
        <f t="shared" ca="1" si="80"/>
        <v>-22164537.102201585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25">
      <c r="G945" s="459">
        <f t="shared" ref="G945:G955" si="98">G944</f>
        <v>79</v>
      </c>
      <c r="H945" s="459">
        <v>938</v>
      </c>
      <c r="I945" s="444">
        <f t="shared" ca="1" si="81"/>
        <v>-22164537.102201585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-92387.219716380845</v>
      </c>
      <c r="L945" s="444">
        <f t="shared" ca="1" si="80"/>
        <v>-22265319.951647785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25">
      <c r="G946" s="459">
        <f t="shared" si="98"/>
        <v>79</v>
      </c>
      <c r="H946" s="459">
        <v>939</v>
      </c>
      <c r="I946" s="444">
        <f t="shared" ca="1" si="81"/>
        <v>-22265319.951647785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-92807.148255740016</v>
      </c>
      <c r="L946" s="444">
        <f t="shared" ca="1" si="80"/>
        <v>-22366522.729633342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25">
      <c r="G947" s="459">
        <f t="shared" si="98"/>
        <v>79</v>
      </c>
      <c r="H947" s="459">
        <v>940</v>
      </c>
      <c r="I947" s="444">
        <f t="shared" ca="1" si="81"/>
        <v>-22366522.729633342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-93228.826497346497</v>
      </c>
      <c r="L947" s="444">
        <f t="shared" ca="1" si="80"/>
        <v>-22468147.185860507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25">
      <c r="G948" s="459">
        <f t="shared" si="98"/>
        <v>79</v>
      </c>
      <c r="H948" s="459">
        <v>941</v>
      </c>
      <c r="I948" s="444">
        <f t="shared" ca="1" si="81"/>
        <v>-22468147.185860507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-93652.26173162635</v>
      </c>
      <c r="L948" s="444">
        <f t="shared" ca="1" si="80"/>
        <v>-22570195.07732195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25">
      <c r="G949" s="459">
        <f t="shared" si="98"/>
        <v>79</v>
      </c>
      <c r="H949" s="459">
        <v>942</v>
      </c>
      <c r="I949" s="444">
        <f t="shared" ca="1" si="81"/>
        <v>-22570195.07732195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-94077.461279382376</v>
      </c>
      <c r="L949" s="444">
        <f t="shared" ca="1" si="80"/>
        <v>-22672668.16833115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25">
      <c r="G950" s="459">
        <f t="shared" si="98"/>
        <v>79</v>
      </c>
      <c r="H950" s="459">
        <v>943</v>
      </c>
      <c r="I950" s="444">
        <f t="shared" ca="1" si="81"/>
        <v>-22672668.16833115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-94504.432491920699</v>
      </c>
      <c r="L950" s="444">
        <f t="shared" ca="1" si="80"/>
        <v>-22775568.230552889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25">
      <c r="G951" s="459">
        <f t="shared" si="98"/>
        <v>79</v>
      </c>
      <c r="H951" s="459">
        <v>944</v>
      </c>
      <c r="I951" s="444">
        <f t="shared" ca="1" si="81"/>
        <v>-22775568.230552889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-94933.182751177956</v>
      </c>
      <c r="L951" s="444">
        <f t="shared" ca="1" si="80"/>
        <v>-22878897.043033887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25">
      <c r="G952" s="459">
        <f t="shared" si="98"/>
        <v>79</v>
      </c>
      <c r="H952" s="459">
        <v>945</v>
      </c>
      <c r="I952" s="444">
        <f t="shared" ca="1" si="81"/>
        <v>-22878897.043033887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-95363.719469848773</v>
      </c>
      <c r="L952" s="444">
        <f t="shared" ca="1" si="80"/>
        <v>-22982656.392233554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25">
      <c r="G953" s="459">
        <f t="shared" si="98"/>
        <v>79</v>
      </c>
      <c r="H953" s="459">
        <v>946</v>
      </c>
      <c r="I953" s="444">
        <f t="shared" ca="1" si="81"/>
        <v>-22982656.392233554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-95796.050091514058</v>
      </c>
      <c r="L953" s="444">
        <f t="shared" ca="1" si="80"/>
        <v>-23086848.072054885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25">
      <c r="G954" s="459">
        <f t="shared" si="98"/>
        <v>79</v>
      </c>
      <c r="H954" s="459">
        <v>947</v>
      </c>
      <c r="I954" s="444">
        <f t="shared" ca="1" si="81"/>
        <v>-23086848.072054885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-96230.182090769595</v>
      </c>
      <c r="L954" s="444">
        <f t="shared" ca="1" si="80"/>
        <v>-23191473.883875474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25">
      <c r="G955" s="459">
        <f t="shared" si="98"/>
        <v>79</v>
      </c>
      <c r="H955" s="459">
        <v>948</v>
      </c>
      <c r="I955" s="444">
        <f t="shared" ca="1" si="81"/>
        <v>-23191473.883875474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-96666.122973355392</v>
      </c>
      <c r="L955" s="444">
        <f t="shared" ca="1" si="80"/>
        <v>-23296535.636578649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25">
      <c r="G956" s="459">
        <f>G955+1</f>
        <v>80</v>
      </c>
      <c r="H956" s="459">
        <v>949</v>
      </c>
      <c r="I956" s="444">
        <f t="shared" ca="1" si="81"/>
        <v>-23296535.636578649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-97103.880276285287</v>
      </c>
      <c r="L956" s="444">
        <f t="shared" ca="1" si="80"/>
        <v>-23402035.146584753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25">
      <c r="G957" s="459">
        <f t="shared" ref="G957:G967" si="99">G956</f>
        <v>80</v>
      </c>
      <c r="H957" s="459">
        <v>950</v>
      </c>
      <c r="I957" s="444">
        <f t="shared" ca="1" si="81"/>
        <v>-23402035.146584753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-97543.461567977385</v>
      </c>
      <c r="L957" s="444">
        <f t="shared" ca="1" si="80"/>
        <v>-23507974.237882547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25">
      <c r="G958" s="459">
        <f t="shared" si="99"/>
        <v>80</v>
      </c>
      <c r="H958" s="459">
        <v>951</v>
      </c>
      <c r="I958" s="444">
        <f t="shared" ca="1" si="81"/>
        <v>-23507974.237882547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-97984.874448384857</v>
      </c>
      <c r="L958" s="444">
        <f t="shared" ca="1" si="80"/>
        <v>-23614354.742060751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25">
      <c r="G959" s="459">
        <f t="shared" si="99"/>
        <v>80</v>
      </c>
      <c r="H959" s="459">
        <v>952</v>
      </c>
      <c r="I959" s="444">
        <f t="shared" ca="1" si="81"/>
        <v>-23614354.742060751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-98428.126549127366</v>
      </c>
      <c r="L959" s="444">
        <f t="shared" ca="1" si="80"/>
        <v>-23721178.498339698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25">
      <c r="G960" s="459">
        <f t="shared" si="99"/>
        <v>80</v>
      </c>
      <c r="H960" s="459">
        <v>953</v>
      </c>
      <c r="I960" s="444">
        <f t="shared" ca="1" si="81"/>
        <v>-23721178.498339698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-98873.225533622986</v>
      </c>
      <c r="L960" s="444">
        <f t="shared" ca="1" si="80"/>
        <v>-23828447.35360314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25">
      <c r="G961" s="459">
        <f t="shared" si="99"/>
        <v>80</v>
      </c>
      <c r="H961" s="459">
        <v>954</v>
      </c>
      <c r="I961" s="444">
        <f t="shared" ca="1" si="81"/>
        <v>-23828447.35360314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-99320.179097220651</v>
      </c>
      <c r="L961" s="444">
        <f t="shared" ca="1" si="80"/>
        <v>-23936163.162430178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25">
      <c r="G962" s="459">
        <f t="shared" si="99"/>
        <v>80</v>
      </c>
      <c r="H962" s="459">
        <v>955</v>
      </c>
      <c r="I962" s="444">
        <f t="shared" ca="1" si="81"/>
        <v>-23936163.162430178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-99768.994967333318</v>
      </c>
      <c r="L962" s="444">
        <f t="shared" ca="1" si="80"/>
        <v>-24044327.787127331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25">
      <c r="G963" s="459">
        <f t="shared" si="99"/>
        <v>80</v>
      </c>
      <c r="H963" s="459">
        <v>956</v>
      </c>
      <c r="I963" s="444">
        <f t="shared" ca="1" si="81"/>
        <v>-24044327.787127331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-100219.68090357145</v>
      </c>
      <c r="L963" s="444">
        <f t="shared" ca="1" si="80"/>
        <v>-24152943.097760722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25">
      <c r="G964" s="459">
        <f t="shared" si="99"/>
        <v>80</v>
      </c>
      <c r="H964" s="459">
        <v>957</v>
      </c>
      <c r="I964" s="444">
        <f t="shared" ca="1" si="81"/>
        <v>-24152943.097760722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-100672.24469787725</v>
      </c>
      <c r="L964" s="444">
        <f t="shared" ca="1" si="80"/>
        <v>-24262010.972188417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25">
      <c r="G965" s="459">
        <f t="shared" si="99"/>
        <v>80</v>
      </c>
      <c r="H965" s="459">
        <v>958</v>
      </c>
      <c r="I965" s="444">
        <f t="shared" ca="1" si="81"/>
        <v>-24262010.972188417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-101126.69417465931</v>
      </c>
      <c r="L965" s="444">
        <f t="shared" ca="1" si="80"/>
        <v>-24371533.296092894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25">
      <c r="G966" s="459">
        <f t="shared" si="99"/>
        <v>80</v>
      </c>
      <c r="H966" s="459">
        <v>959</v>
      </c>
      <c r="I966" s="444">
        <f t="shared" ca="1" si="81"/>
        <v>-24371533.296092894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-101583.03719092796</v>
      </c>
      <c r="L966" s="444">
        <f t="shared" ca="1" si="80"/>
        <v>-24481511.963013642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25">
      <c r="G967" s="459">
        <f t="shared" si="99"/>
        <v>80</v>
      </c>
      <c r="H967" s="459">
        <v>960</v>
      </c>
      <c r="I967" s="444">
        <f t="shared" ca="1" si="81"/>
        <v>-24481511.963013642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-102041.28163643109</v>
      </c>
      <c r="L967" s="444">
        <f t="shared" ca="1" si="80"/>
        <v>-24591948.874379892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25">
      <c r="G968" s="459">
        <f>G967+1</f>
        <v>81</v>
      </c>
      <c r="H968" s="459">
        <v>961</v>
      </c>
      <c r="I968" s="444">
        <f t="shared" ca="1" si="81"/>
        <v>-24591948.874379892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-102501.43543379047</v>
      </c>
      <c r="L968" s="444">
        <f t="shared" ca="1" si="80"/>
        <v>-24702845.939543501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25">
      <c r="G969" s="459">
        <f t="shared" ref="G969:G979" si="100">G968</f>
        <v>81</v>
      </c>
      <c r="H969" s="459">
        <v>962</v>
      </c>
      <c r="I969" s="444">
        <f t="shared" ca="1" si="81"/>
        <v>-24702845.939543501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-102963.50653863883</v>
      </c>
      <c r="L969" s="444">
        <f t="shared" ca="1" si="80"/>
        <v>-24814205.075811956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25">
      <c r="G970" s="459">
        <f t="shared" si="100"/>
        <v>81</v>
      </c>
      <c r="H970" s="459">
        <v>963</v>
      </c>
      <c r="I970" s="444">
        <f t="shared" ca="1" si="81"/>
        <v>-24814205.075811956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-103427.5029397574</v>
      </c>
      <c r="L970" s="444">
        <f t="shared" ca="1" si="80"/>
        <v>-24926028.208481532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25">
      <c r="G971" s="459">
        <f t="shared" si="100"/>
        <v>81</v>
      </c>
      <c r="H971" s="459">
        <v>964</v>
      </c>
      <c r="I971" s="444">
        <f t="shared" ca="1" si="81"/>
        <v>-24926028.208481532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-103893.43265921396</v>
      </c>
      <c r="L971" s="444">
        <f t="shared" ca="1" si="80"/>
        <v>-25038317.270870563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25">
      <c r="G972" s="459">
        <f t="shared" si="100"/>
        <v>81</v>
      </c>
      <c r="H972" s="459">
        <v>965</v>
      </c>
      <c r="I972" s="444">
        <f t="shared" ca="1" si="81"/>
        <v>-25038317.270870563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-104361.30375250158</v>
      </c>
      <c r="L972" s="444">
        <f t="shared" ca="1" si="80"/>
        <v>-25151074.204352882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25">
      <c r="G973" s="459">
        <f t="shared" si="100"/>
        <v>81</v>
      </c>
      <c r="H973" s="459">
        <v>966</v>
      </c>
      <c r="I973" s="444">
        <f t="shared" ca="1" si="81"/>
        <v>-25151074.204352882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-104831.12430867791</v>
      </c>
      <c r="L973" s="444">
        <f t="shared" ca="1" si="80"/>
        <v>-25264300.95839138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25">
      <c r="G974" s="459">
        <f t="shared" si="100"/>
        <v>81</v>
      </c>
      <c r="H974" s="459">
        <v>967</v>
      </c>
      <c r="I974" s="444">
        <f t="shared" ca="1" si="81"/>
        <v>-25264300.95839138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-105302.90245050499</v>
      </c>
      <c r="L974" s="444">
        <f t="shared" ca="1" si="80"/>
        <v>-25377999.490571704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25">
      <c r="G975" s="459">
        <f t="shared" si="100"/>
        <v>81</v>
      </c>
      <c r="H975" s="459">
        <v>968</v>
      </c>
      <c r="I975" s="444">
        <f t="shared" ca="1" si="81"/>
        <v>-25377999.490571704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-105776.64633458968</v>
      </c>
      <c r="L975" s="444">
        <f t="shared" ca="1" si="80"/>
        <v>-25492171.766636111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25">
      <c r="G976" s="459">
        <f t="shared" si="100"/>
        <v>81</v>
      </c>
      <c r="H976" s="459">
        <v>969</v>
      </c>
      <c r="I976" s="444">
        <f t="shared" ca="1" si="81"/>
        <v>-25492171.766636111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-106252.3641515247</v>
      </c>
      <c r="L976" s="444">
        <f t="shared" ca="1" si="80"/>
        <v>-25606819.760517456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25">
      <c r="G977" s="459">
        <f t="shared" si="100"/>
        <v>81</v>
      </c>
      <c r="H977" s="459">
        <v>970</v>
      </c>
      <c r="I977" s="444">
        <f t="shared" ca="1" si="81"/>
        <v>-25606819.760517456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-106730.06412603031</v>
      </c>
      <c r="L977" s="444">
        <f t="shared" ca="1" si="80"/>
        <v>-25721945.454373304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25">
      <c r="G978" s="459">
        <f t="shared" si="100"/>
        <v>81</v>
      </c>
      <c r="H978" s="459">
        <v>971</v>
      </c>
      <c r="I978" s="444">
        <f t="shared" ca="1" si="81"/>
        <v>-25721945.454373304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-107209.75451709634</v>
      </c>
      <c r="L978" s="444">
        <f t="shared" ca="1" si="80"/>
        <v>-25837550.838620219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25">
      <c r="G979" s="459">
        <f t="shared" si="100"/>
        <v>81</v>
      </c>
      <c r="H979" s="459">
        <v>972</v>
      </c>
      <c r="I979" s="444">
        <f t="shared" ca="1" si="81"/>
        <v>-25837550.838620219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-107691.44361812515</v>
      </c>
      <c r="L979" s="444">
        <f t="shared" ca="1" si="80"/>
        <v>-25953637.911968164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25">
      <c r="G980" s="459">
        <f>G979+1</f>
        <v>82</v>
      </c>
      <c r="H980" s="459">
        <v>973</v>
      </c>
      <c r="I980" s="444">
        <f t="shared" ca="1" si="81"/>
        <v>-25953637.911968164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-108175.13975707493</v>
      </c>
      <c r="L980" s="444">
        <f t="shared" ca="1" si="80"/>
        <v>-26070208.681455057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25">
      <c r="G981" s="459">
        <f t="shared" ref="G981:G991" si="101">G980</f>
        <v>82</v>
      </c>
      <c r="H981" s="459">
        <v>974</v>
      </c>
      <c r="I981" s="444">
        <f t="shared" ca="1" si="81"/>
        <v>-26070208.681455057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-108660.85129660365</v>
      </c>
      <c r="L981" s="444">
        <f t="shared" ca="1" si="80"/>
        <v>-26187265.162481479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25">
      <c r="G982" s="459">
        <f t="shared" si="101"/>
        <v>82</v>
      </c>
      <c r="H982" s="459">
        <v>975</v>
      </c>
      <c r="I982" s="444">
        <f t="shared" ca="1" si="81"/>
        <v>-26187265.162481479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-109148.58663421375</v>
      </c>
      <c r="L982" s="444">
        <f t="shared" ca="1" si="80"/>
        <v>-26304809.378845513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25">
      <c r="G983" s="459">
        <f t="shared" si="101"/>
        <v>82</v>
      </c>
      <c r="H983" s="459">
        <v>976</v>
      </c>
      <c r="I983" s="444">
        <f t="shared" ca="1" si="81"/>
        <v>-26304809.378845513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-109638.35420239723</v>
      </c>
      <c r="L983" s="444">
        <f t="shared" ca="1" si="80"/>
        <v>-26422843.362777729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25">
      <c r="G984" s="459">
        <f t="shared" si="101"/>
        <v>82</v>
      </c>
      <c r="H984" s="459">
        <v>977</v>
      </c>
      <c r="I984" s="444">
        <f t="shared" ca="1" si="81"/>
        <v>-26422843.362777729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-110130.16246878145</v>
      </c>
      <c r="L984" s="444">
        <f t="shared" ca="1" si="80"/>
        <v>-26541369.154976327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25">
      <c r="G985" s="459">
        <f t="shared" si="101"/>
        <v>82</v>
      </c>
      <c r="H985" s="459">
        <v>978</v>
      </c>
      <c r="I985" s="444">
        <f t="shared" ca="1" si="81"/>
        <v>-26541369.154976327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-110624.01993627561</v>
      </c>
      <c r="L985" s="444">
        <f t="shared" ca="1" si="80"/>
        <v>-26660388.80464242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25">
      <c r="G986" s="459">
        <f t="shared" si="101"/>
        <v>82</v>
      </c>
      <c r="H986" s="459">
        <v>979</v>
      </c>
      <c r="I986" s="444">
        <f t="shared" ca="1" si="81"/>
        <v>-26660388.80464242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-111119.93514321766</v>
      </c>
      <c r="L986" s="444">
        <f t="shared" ca="1" si="80"/>
        <v>-26779904.369515456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25">
      <c r="G987" s="459">
        <f t="shared" si="101"/>
        <v>82</v>
      </c>
      <c r="H987" s="459">
        <v>980</v>
      </c>
      <c r="I987" s="444">
        <f t="shared" ca="1" si="81"/>
        <v>-26779904.369515456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-111617.91666352197</v>
      </c>
      <c r="L987" s="444">
        <f t="shared" ca="1" si="80"/>
        <v>-26899917.915908799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25">
      <c r="G988" s="459">
        <f t="shared" si="101"/>
        <v>82</v>
      </c>
      <c r="H988" s="459">
        <v>981</v>
      </c>
      <c r="I988" s="444">
        <f t="shared" ca="1" si="81"/>
        <v>-26899917.915908799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-112117.97310682757</v>
      </c>
      <c r="L988" s="444">
        <f t="shared" ca="1" si="80"/>
        <v>-27020431.518745445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25">
      <c r="G989" s="459">
        <f t="shared" si="101"/>
        <v>82</v>
      </c>
      <c r="H989" s="459">
        <v>982</v>
      </c>
      <c r="I989" s="444">
        <f t="shared" ca="1" si="81"/>
        <v>-27020431.518745445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-112620.11311864691</v>
      </c>
      <c r="L989" s="444">
        <f t="shared" ca="1" si="80"/>
        <v>-27141447.261593912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25">
      <c r="G990" s="459">
        <f t="shared" si="101"/>
        <v>82</v>
      </c>
      <c r="H990" s="459">
        <v>983</v>
      </c>
      <c r="I990" s="444">
        <f t="shared" ca="1" si="81"/>
        <v>-27141447.261593912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-113124.34538051554</v>
      </c>
      <c r="L990" s="444">
        <f t="shared" ca="1" si="80"/>
        <v>-27262967.236704245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25">
      <c r="G991" s="459">
        <f t="shared" si="101"/>
        <v>82</v>
      </c>
      <c r="H991" s="459">
        <v>984</v>
      </c>
      <c r="I991" s="444">
        <f t="shared" ca="1" si="81"/>
        <v>-27262967.236704245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-113630.67861014194</v>
      </c>
      <c r="L991" s="444">
        <f t="shared" ca="1" si="80"/>
        <v>-27384993.545044206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25">
      <c r="G992" s="459">
        <f>G991+1</f>
        <v>83</v>
      </c>
      <c r="H992" s="459">
        <v>985</v>
      </c>
      <c r="I992" s="444">
        <f t="shared" ca="1" si="81"/>
        <v>-27384993.545044206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-114139.12156155844</v>
      </c>
      <c r="L992" s="444">
        <f t="shared" ca="1" si="80"/>
        <v>-27507528.296335582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25">
      <c r="G993" s="459">
        <f t="shared" ref="G993:G1003" si="102">G992</f>
        <v>83</v>
      </c>
      <c r="H993" s="459">
        <v>986</v>
      </c>
      <c r="I993" s="444">
        <f t="shared" ca="1" si="81"/>
        <v>-27507528.296335582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-114649.6830252725</v>
      </c>
      <c r="L993" s="444">
        <f t="shared" ca="1" si="80"/>
        <v>-27630573.609090671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25">
      <c r="G994" s="459">
        <f t="shared" si="102"/>
        <v>83</v>
      </c>
      <c r="H994" s="459">
        <v>987</v>
      </c>
      <c r="I994" s="444">
        <f t="shared" ca="1" si="81"/>
        <v>-27630573.609090671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-115162.37182841872</v>
      </c>
      <c r="L994" s="444">
        <f t="shared" ca="1" si="80"/>
        <v>-27754131.610648908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25">
      <c r="G995" s="459">
        <f t="shared" si="102"/>
        <v>83</v>
      </c>
      <c r="H995" s="459">
        <v>988</v>
      </c>
      <c r="I995" s="444">
        <f t="shared" ca="1" si="81"/>
        <v>-27754131.610648908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-115677.19683491137</v>
      </c>
      <c r="L995" s="444">
        <f t="shared" ca="1" si="80"/>
        <v>-27878204.437213637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25">
      <c r="G996" s="459">
        <f t="shared" si="102"/>
        <v>83</v>
      </c>
      <c r="H996" s="459">
        <v>989</v>
      </c>
      <c r="I996" s="444">
        <f t="shared" ca="1" si="81"/>
        <v>-27878204.437213637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-116194.16694559774</v>
      </c>
      <c r="L996" s="444">
        <f t="shared" ca="1" si="80"/>
        <v>-28002794.233889055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25">
      <c r="G997" s="459">
        <f t="shared" si="102"/>
        <v>83</v>
      </c>
      <c r="H997" s="459">
        <v>990</v>
      </c>
      <c r="I997" s="444">
        <f t="shared" ca="1" si="81"/>
        <v>-28002794.233889055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-116713.29109841197</v>
      </c>
      <c r="L997" s="444">
        <f t="shared" ca="1" si="80"/>
        <v>-28127903.154717285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25">
      <c r="G998" s="459">
        <f t="shared" si="102"/>
        <v>83</v>
      </c>
      <c r="H998" s="459">
        <v>991</v>
      </c>
      <c r="I998" s="444">
        <f t="shared" ca="1" si="81"/>
        <v>-28127903.154717285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-117234.5782685296</v>
      </c>
      <c r="L998" s="444">
        <f t="shared" ca="1" si="80"/>
        <v>-28253533.362715632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25">
      <c r="G999" s="459">
        <f t="shared" si="102"/>
        <v>83</v>
      </c>
      <c r="H999" s="459">
        <v>992</v>
      </c>
      <c r="I999" s="444">
        <f t="shared" ca="1" si="81"/>
        <v>-28253533.362715632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-117758.03746852271</v>
      </c>
      <c r="L999" s="444">
        <f t="shared" ca="1" si="80"/>
        <v>-28379687.029913973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25">
      <c r="G1000" s="459">
        <f t="shared" si="102"/>
        <v>83</v>
      </c>
      <c r="H1000" s="459">
        <v>993</v>
      </c>
      <c r="I1000" s="444">
        <f t="shared" ca="1" si="81"/>
        <v>-28379687.029913973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-118283.67774851579</v>
      </c>
      <c r="L1000" s="444">
        <f t="shared" ca="1" si="80"/>
        <v>-28506366.337392308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25">
      <c r="G1001" s="459">
        <f t="shared" si="102"/>
        <v>83</v>
      </c>
      <c r="H1001" s="459">
        <v>994</v>
      </c>
      <c r="I1001" s="444">
        <f t="shared" ca="1" si="81"/>
        <v>-28506366.337392308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-118811.5081963422</v>
      </c>
      <c r="L1001" s="444">
        <f t="shared" ca="1" si="80"/>
        <v>-28633573.475318469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25">
      <c r="G1002" s="459">
        <f t="shared" si="102"/>
        <v>83</v>
      </c>
      <c r="H1002" s="459">
        <v>995</v>
      </c>
      <c r="I1002" s="444">
        <f t="shared" ca="1" si="81"/>
        <v>-28633573.475318469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-119341.5379377012</v>
      </c>
      <c r="L1002" s="444">
        <f t="shared" ca="1" si="80"/>
        <v>-28761310.642985988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25">
      <c r="G1003" s="459">
        <f t="shared" si="102"/>
        <v>83</v>
      </c>
      <c r="H1003" s="459">
        <v>996</v>
      </c>
      <c r="I1003" s="444">
        <f t="shared" ca="1" si="81"/>
        <v>-28761310.642985988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-119873.77613631585</v>
      </c>
      <c r="L1003" s="444">
        <f t="shared" ca="1" si="80"/>
        <v>-28889580.048852123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25">
      <c r="G1004" s="459">
        <f>G1003+1</f>
        <v>84</v>
      </c>
      <c r="H1004" s="459">
        <v>997</v>
      </c>
      <c r="I1004" s="444">
        <f t="shared" ca="1" si="81"/>
        <v>-28889580.048852123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-120408.23199409142</v>
      </c>
      <c r="L1004" s="444">
        <f t="shared" ca="1" si="80"/>
        <v>-29018383.910576034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25">
      <c r="G1005" s="459">
        <f t="shared" ref="G1005:G1015" si="103">G1004</f>
        <v>84</v>
      </c>
      <c r="H1005" s="459">
        <v>998</v>
      </c>
      <c r="I1005" s="444">
        <f t="shared" ca="1" si="81"/>
        <v>-29018383.910576034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-120944.91475127438</v>
      </c>
      <c r="L1005" s="444">
        <f t="shared" ca="1" si="80"/>
        <v>-29147724.455057126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25">
      <c r="G1006" s="459">
        <f t="shared" si="103"/>
        <v>84</v>
      </c>
      <c r="H1006" s="459">
        <v>999</v>
      </c>
      <c r="I1006" s="444">
        <f t="shared" ca="1" si="81"/>
        <v>-29147724.455057126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-121483.83368661226</v>
      </c>
      <c r="L1006" s="444">
        <f t="shared" ca="1" si="80"/>
        <v>-29277603.918473557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25">
      <c r="G1007" s="459">
        <f t="shared" si="103"/>
        <v>84</v>
      </c>
      <c r="H1007" s="459">
        <v>1000</v>
      </c>
      <c r="I1007" s="444">
        <f t="shared" ca="1" si="81"/>
        <v>-29277603.918473557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-122024.99811751406</v>
      </c>
      <c r="L1007" s="444">
        <f t="shared" ca="1" si="80"/>
        <v>-29408024.546320889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25">
      <c r="G1008" s="459">
        <f t="shared" si="103"/>
        <v>84</v>
      </c>
      <c r="H1008" s="459">
        <v>1001</v>
      </c>
      <c r="I1008" s="444">
        <f t="shared" ca="1" si="81"/>
        <v>-29408024.546320889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-122568.4174002113</v>
      </c>
      <c r="L1008" s="444">
        <f t="shared" ca="1" si="80"/>
        <v>-29538988.593450919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25">
      <c r="G1009" s="459">
        <f t="shared" si="103"/>
        <v>84</v>
      </c>
      <c r="H1009" s="459">
        <v>1002</v>
      </c>
      <c r="I1009" s="444">
        <f t="shared" ca="1" si="81"/>
        <v>-29538988.593450919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-123114.10092991973</v>
      </c>
      <c r="L1009" s="444">
        <f t="shared" ca="1" si="80"/>
        <v>-29670498.324110657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25">
      <c r="G1010" s="459">
        <f t="shared" si="103"/>
        <v>84</v>
      </c>
      <c r="H1010" s="459">
        <v>1003</v>
      </c>
      <c r="I1010" s="444">
        <f t="shared" ca="1" si="81"/>
        <v>-29670498.324110657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-123662.05814100198</v>
      </c>
      <c r="L1010" s="444">
        <f t="shared" ca="1" si="80"/>
        <v>-29802556.011981476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25">
      <c r="G1011" s="459">
        <f t="shared" si="103"/>
        <v>84</v>
      </c>
      <c r="H1011" s="459">
        <v>1004</v>
      </c>
      <c r="I1011" s="444">
        <f t="shared" ca="1" si="81"/>
        <v>-29802556.011981476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-124212.2985071304</v>
      </c>
      <c r="L1011" s="444">
        <f t="shared" ca="1" si="80"/>
        <v>-29935163.940218426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25">
      <c r="G1012" s="459">
        <f t="shared" si="103"/>
        <v>84</v>
      </c>
      <c r="H1012" s="459">
        <v>1005</v>
      </c>
      <c r="I1012" s="444">
        <f t="shared" ca="1" si="81"/>
        <v>-29935163.940218426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-124764.83154145101</v>
      </c>
      <c r="L1012" s="444">
        <f t="shared" ca="1" si="80"/>
        <v>-30068324.401489697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25">
      <c r="G1013" s="459">
        <f t="shared" si="103"/>
        <v>84</v>
      </c>
      <c r="H1013" s="459">
        <v>1006</v>
      </c>
      <c r="I1013" s="444">
        <f t="shared" ca="1" si="81"/>
        <v>-30068324.401489697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-125319.66679674799</v>
      </c>
      <c r="L1013" s="444">
        <f t="shared" ca="1" si="80"/>
        <v>-30202039.698016264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25">
      <c r="G1014" s="459">
        <f t="shared" si="103"/>
        <v>84</v>
      </c>
      <c r="H1014" s="459">
        <v>1007</v>
      </c>
      <c r="I1014" s="444">
        <f t="shared" ca="1" si="81"/>
        <v>-30202039.698016264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-125876.81386560867</v>
      </c>
      <c r="L1014" s="444">
        <f t="shared" ca="1" si="80"/>
        <v>-30336312.141611692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25">
      <c r="G1015" s="459">
        <f t="shared" si="103"/>
        <v>84</v>
      </c>
      <c r="H1015" s="459">
        <v>1008</v>
      </c>
      <c r="I1015" s="444">
        <f t="shared" ca="1" si="81"/>
        <v>-30336312.141611692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-126436.28238058962</v>
      </c>
      <c r="L1015" s="444">
        <f t="shared" ca="1" si="80"/>
        <v>-30471144.053722098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25">
      <c r="G1016" s="459">
        <f>G1015+1</f>
        <v>85</v>
      </c>
      <c r="H1016" s="459">
        <v>1009</v>
      </c>
      <c r="I1016" s="444">
        <f t="shared" ca="1" si="81"/>
        <v>-30471144.053722098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-126998.08201438299</v>
      </c>
      <c r="L1016" s="444">
        <f t="shared" ca="1" si="80"/>
        <v>-30606537.765466299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25">
      <c r="G1017" s="459">
        <f t="shared" ref="G1017:G1027" si="104">G1016</f>
        <v>85</v>
      </c>
      <c r="H1017" s="459">
        <v>1010</v>
      </c>
      <c r="I1017" s="444">
        <f t="shared" ca="1" si="81"/>
        <v>-30606537.765466299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-127562.22247998381</v>
      </c>
      <c r="L1017" s="444">
        <f t="shared" ca="1" si="80"/>
        <v>-30742495.617676102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25">
      <c r="G1018" s="459">
        <f t="shared" si="104"/>
        <v>85</v>
      </c>
      <c r="H1018" s="459">
        <v>1011</v>
      </c>
      <c r="I1018" s="444">
        <f t="shared" ca="1" si="81"/>
        <v>-30742495.617676102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-128128.713530858</v>
      </c>
      <c r="L1018" s="444">
        <f t="shared" ca="1" si="80"/>
        <v>-30879019.960936777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25">
      <c r="G1019" s="459">
        <f t="shared" si="104"/>
        <v>85</v>
      </c>
      <c r="H1019" s="459">
        <v>1012</v>
      </c>
      <c r="I1019" s="444">
        <f t="shared" ca="1" si="81"/>
        <v>-30879019.960936777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-128697.56496111081</v>
      </c>
      <c r="L1019" s="444">
        <f t="shared" ca="1" si="80"/>
        <v>-31016113.155627705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25">
      <c r="G1020" s="459">
        <f t="shared" si="104"/>
        <v>85</v>
      </c>
      <c r="H1020" s="459">
        <v>1013</v>
      </c>
      <c r="I1020" s="444">
        <f t="shared" ca="1" si="81"/>
        <v>-31016113.155627705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-129268.78660565635</v>
      </c>
      <c r="L1020" s="444">
        <f t="shared" ca="1" si="80"/>
        <v>-31153777.57196318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25">
      <c r="G1021" s="459">
        <f t="shared" si="104"/>
        <v>85</v>
      </c>
      <c r="H1021" s="459">
        <v>1014</v>
      </c>
      <c r="I1021" s="444">
        <f t="shared" ca="1" si="81"/>
        <v>-31153777.57196318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-129842.38834038748</v>
      </c>
      <c r="L1021" s="444">
        <f t="shared" ca="1" si="80"/>
        <v>-31292015.590033386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25">
      <c r="G1022" s="459">
        <f t="shared" si="104"/>
        <v>85</v>
      </c>
      <c r="H1022" s="459">
        <v>1015</v>
      </c>
      <c r="I1022" s="444">
        <f t="shared" ca="1" si="81"/>
        <v>-31292015.590033386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-130418.38008234667</v>
      </c>
      <c r="L1022" s="444">
        <f t="shared" ca="1" si="80"/>
        <v>-31430829.599845551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25">
      <c r="G1023" s="459">
        <f t="shared" si="104"/>
        <v>85</v>
      </c>
      <c r="H1023" s="459">
        <v>1016</v>
      </c>
      <c r="I1023" s="444">
        <f t="shared" ca="1" si="81"/>
        <v>-31430829.599845551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-130996.77178989736</v>
      </c>
      <c r="L1023" s="444">
        <f t="shared" ca="1" si="80"/>
        <v>-31570222.001365267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25">
      <c r="G1024" s="459">
        <f t="shared" si="104"/>
        <v>85</v>
      </c>
      <c r="H1024" s="459">
        <v>1017</v>
      </c>
      <c r="I1024" s="444">
        <f t="shared" ca="1" si="81"/>
        <v>-31570222.001365267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-131577.57346289617</v>
      </c>
      <c r="L1024" s="444">
        <f t="shared" ca="1" si="80"/>
        <v>-31710195.204557981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25">
      <c r="G1025" s="459">
        <f t="shared" si="104"/>
        <v>85</v>
      </c>
      <c r="H1025" s="459">
        <v>1018</v>
      </c>
      <c r="I1025" s="444">
        <f t="shared" ca="1" si="81"/>
        <v>-31710195.204557981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-132160.79514286583</v>
      </c>
      <c r="L1025" s="444">
        <f t="shared" ca="1" si="80"/>
        <v>-31850751.629430667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25">
      <c r="G1026" s="459">
        <f t="shared" si="104"/>
        <v>85</v>
      </c>
      <c r="H1026" s="459">
        <v>1019</v>
      </c>
      <c r="I1026" s="444">
        <f t="shared" ca="1" si="81"/>
        <v>-31850751.629430667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-132746.44691316868</v>
      </c>
      <c r="L1026" s="444">
        <f t="shared" ca="1" si="80"/>
        <v>-31991893.706073653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25">
      <c r="G1027" s="459">
        <f t="shared" si="104"/>
        <v>85</v>
      </c>
      <c r="H1027" s="459">
        <v>1020</v>
      </c>
      <c r="I1027" s="444">
        <f t="shared" ca="1" si="81"/>
        <v>-31991893.706073653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-133334.53889918112</v>
      </c>
      <c r="L1027" s="444">
        <f t="shared" ca="1" si="80"/>
        <v>-32133623.874702651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25">
      <c r="G1028" s="459">
        <f>G1027+1</f>
        <v>86</v>
      </c>
      <c r="H1028" s="459">
        <v>1021</v>
      </c>
      <c r="I1028" s="444">
        <f t="shared" ca="1" si="81"/>
        <v>-32133623.874702651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-133925.08126846861</v>
      </c>
      <c r="L1028" s="444">
        <f t="shared" ref="L1028:L1282" ca="1" si="106">I1028-J1028+K1028</f>
        <v>-32275944.585700937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25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-32275944.585700937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-134518.08423096145</v>
      </c>
      <c r="L1029" s="444">
        <f t="shared" ca="1" si="106"/>
        <v>-32418858.299661718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25">
      <c r="G1030" s="459">
        <f t="shared" si="107"/>
        <v>86</v>
      </c>
      <c r="H1030" s="459">
        <v>1023</v>
      </c>
      <c r="I1030" s="444">
        <f t="shared" ca="1" si="108"/>
        <v>-32418858.299661718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-135113.5580391314</v>
      </c>
      <c r="L1030" s="444">
        <f t="shared" ca="1" si="106"/>
        <v>-32562367.487430669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25">
      <c r="G1031" s="459">
        <f t="shared" si="107"/>
        <v>86</v>
      </c>
      <c r="H1031" s="459">
        <v>1024</v>
      </c>
      <c r="I1031" s="444">
        <f t="shared" ca="1" si="108"/>
        <v>-32562367.487430669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-135711.51298816872</v>
      </c>
      <c r="L1031" s="444">
        <f t="shared" ca="1" si="106"/>
        <v>-32706474.630148657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25">
      <c r="G1032" s="459">
        <f t="shared" si="107"/>
        <v>86</v>
      </c>
      <c r="H1032" s="459">
        <v>1025</v>
      </c>
      <c r="I1032" s="444">
        <f t="shared" ca="1" si="108"/>
        <v>-32706474.630148657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-136311.9594161603</v>
      </c>
      <c r="L1032" s="444">
        <f t="shared" ca="1" si="106"/>
        <v>-32851182.219294634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25">
      <c r="G1033" s="459">
        <f t="shared" si="107"/>
        <v>86</v>
      </c>
      <c r="H1033" s="459">
        <v>1026</v>
      </c>
      <c r="I1033" s="444">
        <f t="shared" ca="1" si="108"/>
        <v>-32851182.219294634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-136914.90770426855</v>
      </c>
      <c r="L1033" s="444">
        <f t="shared" ca="1" si="106"/>
        <v>-32996492.75672872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25">
      <c r="G1034" s="459">
        <f t="shared" si="107"/>
        <v>86</v>
      </c>
      <c r="H1034" s="459">
        <v>1027</v>
      </c>
      <c r="I1034" s="444">
        <f t="shared" ca="1" si="108"/>
        <v>-32996492.75672872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-137520.36827691059</v>
      </c>
      <c r="L1034" s="444">
        <f t="shared" ca="1" si="106"/>
        <v>-33142408.754735447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25">
      <c r="G1035" s="459">
        <f t="shared" si="107"/>
        <v>86</v>
      </c>
      <c r="H1035" s="459">
        <v>1028</v>
      </c>
      <c r="I1035" s="444">
        <f t="shared" ca="1" si="108"/>
        <v>-33142408.754735447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-138128.3516019386</v>
      </c>
      <c r="L1035" s="444">
        <f t="shared" ca="1" si="106"/>
        <v>-33288932.736067206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25">
      <c r="G1036" s="459">
        <f t="shared" si="107"/>
        <v>86</v>
      </c>
      <c r="H1036" s="459">
        <v>1029</v>
      </c>
      <c r="I1036" s="444">
        <f t="shared" ca="1" si="108"/>
        <v>-33288932.736067206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-138738.86819082094</v>
      </c>
      <c r="L1036" s="444">
        <f t="shared" ca="1" si="106"/>
        <v>-33436067.233987845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25">
      <c r="G1037" s="459">
        <f t="shared" si="107"/>
        <v>86</v>
      </c>
      <c r="H1037" s="459">
        <v>1030</v>
      </c>
      <c r="I1037" s="444">
        <f t="shared" ca="1" si="108"/>
        <v>-33436067.233987845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-139351.92859882361</v>
      </c>
      <c r="L1037" s="444">
        <f t="shared" ca="1" si="106"/>
        <v>-33583814.792316489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25">
      <c r="G1038" s="459">
        <f t="shared" si="107"/>
        <v>86</v>
      </c>
      <c r="H1038" s="459">
        <v>1031</v>
      </c>
      <c r="I1038" s="444">
        <f t="shared" ca="1" si="108"/>
        <v>-33583814.792316489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-139967.54342519297</v>
      </c>
      <c r="L1038" s="444">
        <f t="shared" ca="1" si="106"/>
        <v>-33732177.965471506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25">
      <c r="G1039" s="459">
        <f t="shared" si="107"/>
        <v>86</v>
      </c>
      <c r="H1039" s="459">
        <v>1032</v>
      </c>
      <c r="I1039" s="444">
        <f t="shared" ca="1" si="108"/>
        <v>-33732177.965471506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-140585.72331333888</v>
      </c>
      <c r="L1039" s="444">
        <f t="shared" ca="1" si="106"/>
        <v>-33881159.318514667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25">
      <c r="G1040" s="459">
        <f>G1039+1</f>
        <v>87</v>
      </c>
      <c r="H1040" s="459">
        <v>1033</v>
      </c>
      <c r="I1040" s="444">
        <f t="shared" ca="1" si="108"/>
        <v>-33881159.318514667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-141206.47895101871</v>
      </c>
      <c r="L1040" s="444">
        <f t="shared" ca="1" si="106"/>
        <v>-34030761.427195512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25">
      <c r="G1041" s="459">
        <f t="shared" ref="G1041:G1051" si="111">G1040</f>
        <v>87</v>
      </c>
      <c r="H1041" s="459">
        <v>1034</v>
      </c>
      <c r="I1041" s="444">
        <f t="shared" ca="1" si="108"/>
        <v>-34030761.427195512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-141829.82107052222</v>
      </c>
      <c r="L1041" s="444">
        <f t="shared" ca="1" si="106"/>
        <v>-34180986.877995856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25">
      <c r="G1042" s="459">
        <f t="shared" si="111"/>
        <v>87</v>
      </c>
      <c r="H1042" s="459">
        <v>1035</v>
      </c>
      <c r="I1042" s="444">
        <f t="shared" ca="1" si="108"/>
        <v>-34180986.877995856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-142455.76044885698</v>
      </c>
      <c r="L1042" s="444">
        <f t="shared" ca="1" si="106"/>
        <v>-34331838.268174537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25">
      <c r="G1043" s="459">
        <f t="shared" si="111"/>
        <v>87</v>
      </c>
      <c r="H1043" s="459">
        <v>1036</v>
      </c>
      <c r="I1043" s="444">
        <f t="shared" ca="1" si="108"/>
        <v>-34331838.268174537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-143084.30790793482</v>
      </c>
      <c r="L1043" s="444">
        <f t="shared" ca="1" si="106"/>
        <v>-34483318.20581229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25">
      <c r="G1044" s="459">
        <f t="shared" si="111"/>
        <v>87</v>
      </c>
      <c r="H1044" s="459">
        <v>1037</v>
      </c>
      <c r="I1044" s="444">
        <f t="shared" ca="1" si="108"/>
        <v>-34483318.20581229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-143715.47431475879</v>
      </c>
      <c r="L1044" s="444">
        <f t="shared" ca="1" si="106"/>
        <v>-34635429.309856869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25">
      <c r="G1045" s="459">
        <f t="shared" si="111"/>
        <v>87</v>
      </c>
      <c r="H1045" s="459">
        <v>1038</v>
      </c>
      <c r="I1045" s="444">
        <f t="shared" ca="1" si="108"/>
        <v>-34635429.309856869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-144349.2705816112</v>
      </c>
      <c r="L1045" s="444">
        <f t="shared" ca="1" si="106"/>
        <v>-34788174.210168302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25">
      <c r="G1046" s="459">
        <f t="shared" si="111"/>
        <v>87</v>
      </c>
      <c r="H1046" s="459">
        <v>1039</v>
      </c>
      <c r="I1046" s="444">
        <f t="shared" ca="1" si="108"/>
        <v>-34788174.210168302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-144985.70766624218</v>
      </c>
      <c r="L1046" s="444">
        <f t="shared" ca="1" si="106"/>
        <v>-34941555.547564365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25">
      <c r="G1047" s="459">
        <f t="shared" si="111"/>
        <v>87</v>
      </c>
      <c r="H1047" s="459">
        <v>1040</v>
      </c>
      <c r="I1047" s="444">
        <f t="shared" ca="1" si="108"/>
        <v>-34941555.547564365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-145624.7965720591</v>
      </c>
      <c r="L1047" s="444">
        <f t="shared" ca="1" si="106"/>
        <v>-35095575.973866247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25">
      <c r="G1048" s="459">
        <f t="shared" si="111"/>
        <v>87</v>
      </c>
      <c r="H1048" s="459">
        <v>1041</v>
      </c>
      <c r="I1048" s="444">
        <f t="shared" ca="1" si="108"/>
        <v>-35095575.973866247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-146266.54834831695</v>
      </c>
      <c r="L1048" s="444">
        <f t="shared" ca="1" si="106"/>
        <v>-35250238.151944384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25">
      <c r="G1049" s="459">
        <f t="shared" si="111"/>
        <v>87</v>
      </c>
      <c r="H1049" s="459">
        <v>1042</v>
      </c>
      <c r="I1049" s="444">
        <f t="shared" ca="1" si="108"/>
        <v>-35250238.151944384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-146910.9740903092</v>
      </c>
      <c r="L1049" s="444">
        <f t="shared" ca="1" si="106"/>
        <v>-35405544.755764514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25">
      <c r="G1050" s="459">
        <f t="shared" si="111"/>
        <v>87</v>
      </c>
      <c r="H1050" s="459">
        <v>1043</v>
      </c>
      <c r="I1050" s="444">
        <f t="shared" ca="1" si="108"/>
        <v>-35405544.755764514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-147558.08493955975</v>
      </c>
      <c r="L1050" s="444">
        <f t="shared" ca="1" si="106"/>
        <v>-35561498.470433898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25">
      <c r="G1051" s="459">
        <f t="shared" si="111"/>
        <v>87</v>
      </c>
      <c r="H1051" s="459">
        <v>1044</v>
      </c>
      <c r="I1051" s="444">
        <f t="shared" ca="1" si="108"/>
        <v>-35561498.470433898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-148207.8920840155</v>
      </c>
      <c r="L1051" s="444">
        <f t="shared" ca="1" si="106"/>
        <v>-35718101.992247738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25">
      <c r="G1052" s="459">
        <f>G1051+1</f>
        <v>88</v>
      </c>
      <c r="H1052" s="459">
        <v>1045</v>
      </c>
      <c r="I1052" s="444">
        <f t="shared" ca="1" si="108"/>
        <v>-35718101.992247738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-148860.40675823984</v>
      </c>
      <c r="L1052" s="444">
        <f t="shared" ca="1" si="106"/>
        <v>-35875358.028735802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25">
      <c r="G1053" s="459">
        <f t="shared" ref="G1053:G1063" si="112">G1052</f>
        <v>88</v>
      </c>
      <c r="H1053" s="459">
        <v>1046</v>
      </c>
      <c r="I1053" s="444">
        <f t="shared" ca="1" si="108"/>
        <v>-35875358.028735802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-149515.64024360676</v>
      </c>
      <c r="L1053" s="444">
        <f t="shared" ca="1" si="106"/>
        <v>-36033269.298709229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25">
      <c r="G1054" s="459">
        <f t="shared" si="112"/>
        <v>88</v>
      </c>
      <c r="H1054" s="459">
        <v>1047</v>
      </c>
      <c r="I1054" s="444">
        <f t="shared" ca="1" si="108"/>
        <v>-36033269.298709229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-150173.60386849605</v>
      </c>
      <c r="L1054" s="444">
        <f t="shared" ca="1" si="106"/>
        <v>-36191838.53230755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25">
      <c r="G1055" s="459">
        <f t="shared" si="112"/>
        <v>88</v>
      </c>
      <c r="H1055" s="459">
        <v>1048</v>
      </c>
      <c r="I1055" s="444">
        <f t="shared" ca="1" si="108"/>
        <v>-36191838.53230755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-150834.30900848904</v>
      </c>
      <c r="L1055" s="444">
        <f t="shared" ca="1" si="106"/>
        <v>-36351068.471045859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25">
      <c r="G1056" s="459">
        <f t="shared" si="112"/>
        <v>88</v>
      </c>
      <c r="H1056" s="459">
        <v>1049</v>
      </c>
      <c r="I1056" s="444">
        <f t="shared" ca="1" si="108"/>
        <v>-36351068.471045859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-151497.76708656535</v>
      </c>
      <c r="L1056" s="444">
        <f t="shared" ca="1" si="106"/>
        <v>-36510961.867862247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25">
      <c r="G1057" s="459">
        <f t="shared" si="112"/>
        <v>88</v>
      </c>
      <c r="H1057" s="459">
        <v>1050</v>
      </c>
      <c r="I1057" s="444">
        <f t="shared" ca="1" si="108"/>
        <v>-36510961.867862247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-152163.98957330029</v>
      </c>
      <c r="L1057" s="444">
        <f t="shared" ca="1" si="106"/>
        <v>-36671521.487165369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25">
      <c r="G1058" s="459">
        <f t="shared" si="112"/>
        <v>88</v>
      </c>
      <c r="H1058" s="459">
        <v>1051</v>
      </c>
      <c r="I1058" s="444">
        <f t="shared" ca="1" si="108"/>
        <v>-36671521.487165369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-152832.9879870633</v>
      </c>
      <c r="L1058" s="444">
        <f t="shared" ca="1" si="106"/>
        <v>-36832750.104882255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25">
      <c r="G1059" s="459">
        <f t="shared" si="112"/>
        <v>88</v>
      </c>
      <c r="H1059" s="459">
        <v>1052</v>
      </c>
      <c r="I1059" s="444">
        <f t="shared" ca="1" si="108"/>
        <v>-36832750.104882255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-153504.77389421698</v>
      </c>
      <c r="L1059" s="444">
        <f t="shared" ca="1" si="106"/>
        <v>-36994650.508506298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25">
      <c r="G1060" s="459">
        <f t="shared" si="112"/>
        <v>88</v>
      </c>
      <c r="H1060" s="459">
        <v>1053</v>
      </c>
      <c r="I1060" s="444">
        <f t="shared" ca="1" si="108"/>
        <v>-36994650.508506298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-154179.35890931718</v>
      </c>
      <c r="L1060" s="444">
        <f t="shared" ca="1" si="106"/>
        <v>-37157225.497145437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25">
      <c r="G1061" s="459">
        <f t="shared" si="112"/>
        <v>88</v>
      </c>
      <c r="H1061" s="459">
        <v>1054</v>
      </c>
      <c r="I1061" s="444">
        <f t="shared" ca="1" si="108"/>
        <v>-37157225.497145437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-154856.75469531358</v>
      </c>
      <c r="L1061" s="444">
        <f t="shared" ca="1" si="106"/>
        <v>-37320477.88157057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25">
      <c r="G1062" s="459">
        <f t="shared" si="112"/>
        <v>88</v>
      </c>
      <c r="H1062" s="459">
        <v>1055</v>
      </c>
      <c r="I1062" s="444">
        <f t="shared" ca="1" si="108"/>
        <v>-37320477.88157057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-155536.97296375164</v>
      </c>
      <c r="L1062" s="444">
        <f t="shared" ca="1" si="106"/>
        <v>-37484410.484264143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25">
      <c r="G1063" s="459">
        <f t="shared" si="112"/>
        <v>88</v>
      </c>
      <c r="H1063" s="459">
        <v>1056</v>
      </c>
      <c r="I1063" s="444">
        <f t="shared" ca="1" si="108"/>
        <v>-37484410.484264143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-156220.02547497486</v>
      </c>
      <c r="L1063" s="444">
        <f t="shared" ca="1" si="106"/>
        <v>-37649026.139468938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25">
      <c r="G1064" s="459">
        <f>G1063+1</f>
        <v>89</v>
      </c>
      <c r="H1064" s="459">
        <v>1057</v>
      </c>
      <c r="I1064" s="444">
        <f t="shared" ca="1" si="108"/>
        <v>-37649026.139468938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-156905.92403832817</v>
      </c>
      <c r="L1064" s="444">
        <f t="shared" ca="1" si="106"/>
        <v>-37814327.693237089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25">
      <c r="G1065" s="459">
        <f t="shared" ref="G1065:G1075" si="113">G1064</f>
        <v>89</v>
      </c>
      <c r="H1065" s="459">
        <v>1058</v>
      </c>
      <c r="I1065" s="444">
        <f t="shared" ca="1" si="108"/>
        <v>-37814327.693237089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-157594.68051236213</v>
      </c>
      <c r="L1065" s="444">
        <f t="shared" ca="1" si="106"/>
        <v>-37980318.003479272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25">
      <c r="G1066" s="459">
        <f t="shared" si="113"/>
        <v>89</v>
      </c>
      <c r="H1066" s="459">
        <v>1059</v>
      </c>
      <c r="I1066" s="444">
        <f t="shared" ca="1" si="108"/>
        <v>-37980318.003479272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-158286.30680503789</v>
      </c>
      <c r="L1066" s="444">
        <f t="shared" ca="1" si="106"/>
        <v>-38146999.940014131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25">
      <c r="G1067" s="459">
        <f t="shared" si="113"/>
        <v>89</v>
      </c>
      <c r="H1067" s="459">
        <v>1060</v>
      </c>
      <c r="I1067" s="444">
        <f t="shared" ca="1" si="108"/>
        <v>-38146999.940014131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-158980.81487393315</v>
      </c>
      <c r="L1067" s="444">
        <f t="shared" ca="1" si="106"/>
        <v>-38314376.384617887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25">
      <c r="G1068" s="459">
        <f t="shared" si="113"/>
        <v>89</v>
      </c>
      <c r="H1068" s="459">
        <v>1061</v>
      </c>
      <c r="I1068" s="444">
        <f t="shared" ca="1" si="108"/>
        <v>-38314376.384617887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-159678.21672644879</v>
      </c>
      <c r="L1068" s="444">
        <f t="shared" ca="1" si="106"/>
        <v>-38482450.231074162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25">
      <c r="G1069" s="459">
        <f t="shared" si="113"/>
        <v>89</v>
      </c>
      <c r="H1069" s="459">
        <v>1062</v>
      </c>
      <c r="I1069" s="444">
        <f t="shared" ca="1" si="108"/>
        <v>-38482450.231074162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-160378.52442001659</v>
      </c>
      <c r="L1069" s="444">
        <f t="shared" ca="1" si="106"/>
        <v>-38651224.385224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25">
      <c r="G1070" s="459">
        <f t="shared" si="113"/>
        <v>89</v>
      </c>
      <c r="H1070" s="459">
        <v>1063</v>
      </c>
      <c r="I1070" s="444">
        <f t="shared" ca="1" si="108"/>
        <v>-38651224.385224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-161081.75006230758</v>
      </c>
      <c r="L1070" s="444">
        <f t="shared" ca="1" si="106"/>
        <v>-38820701.765016131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25">
      <c r="G1071" s="459">
        <f t="shared" si="113"/>
        <v>89</v>
      </c>
      <c r="H1071" s="459">
        <v>1064</v>
      </c>
      <c r="I1071" s="444">
        <f t="shared" ca="1" si="108"/>
        <v>-38820701.765016131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-161787.90581144148</v>
      </c>
      <c r="L1071" s="444">
        <f t="shared" ca="1" si="106"/>
        <v>-38990885.300557397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25">
      <c r="G1072" s="459">
        <f t="shared" si="113"/>
        <v>89</v>
      </c>
      <c r="H1072" s="459">
        <v>1065</v>
      </c>
      <c r="I1072" s="444">
        <f t="shared" ca="1" si="108"/>
        <v>-38990885.300557397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-162497.00387619674</v>
      </c>
      <c r="L1072" s="444">
        <f t="shared" ca="1" si="106"/>
        <v>-39161777.934163414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25">
      <c r="G1073" s="459">
        <f t="shared" si="113"/>
        <v>89</v>
      </c>
      <c r="H1073" s="459">
        <v>1066</v>
      </c>
      <c r="I1073" s="444">
        <f t="shared" ca="1" si="108"/>
        <v>-39161777.934163414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-163209.05651622181</v>
      </c>
      <c r="L1073" s="444">
        <f t="shared" ca="1" si="106"/>
        <v>-39333382.620409459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25">
      <c r="G1074" s="459">
        <f t="shared" si="113"/>
        <v>89</v>
      </c>
      <c r="H1074" s="459">
        <v>1067</v>
      </c>
      <c r="I1074" s="444">
        <f t="shared" ca="1" si="108"/>
        <v>-39333382.620409459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-163924.076042247</v>
      </c>
      <c r="L1074" s="444">
        <f t="shared" ca="1" si="106"/>
        <v>-39505702.326181531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25">
      <c r="G1075" s="459">
        <f t="shared" si="113"/>
        <v>89</v>
      </c>
      <c r="H1075" s="459">
        <v>1068</v>
      </c>
      <c r="I1075" s="444">
        <f t="shared" ca="1" si="108"/>
        <v>-39505702.326181531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-164642.0748162973</v>
      </c>
      <c r="L1075" s="444">
        <f t="shared" ca="1" si="106"/>
        <v>-39678740.030727647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25">
      <c r="G1076" s="459">
        <f>G1075+1</f>
        <v>90</v>
      </c>
      <c r="H1076" s="459">
        <v>1069</v>
      </c>
      <c r="I1076" s="444">
        <f t="shared" ca="1" si="108"/>
        <v>-39678740.030727647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-165363.06525190611</v>
      </c>
      <c r="L1076" s="444">
        <f t="shared" ca="1" si="106"/>
        <v>-39852498.725709379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25">
      <c r="G1077" s="459">
        <f t="shared" ref="G1077:G1087" si="114">G1076</f>
        <v>90</v>
      </c>
      <c r="H1077" s="459">
        <v>1070</v>
      </c>
      <c r="I1077" s="444">
        <f t="shared" ca="1" si="108"/>
        <v>-39852498.725709379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-166087.05981433002</v>
      </c>
      <c r="L1077" s="444">
        <f t="shared" ca="1" si="106"/>
        <v>-40026981.415253527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25">
      <c r="G1078" s="459">
        <f t="shared" si="114"/>
        <v>90</v>
      </c>
      <c r="H1078" s="459">
        <v>1071</v>
      </c>
      <c r="I1078" s="444">
        <f t="shared" ca="1" si="108"/>
        <v>-40026981.415253527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-166814.07102076395</v>
      </c>
      <c r="L1078" s="444">
        <f t="shared" ca="1" si="106"/>
        <v>-40202191.116004117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25">
      <c r="G1079" s="459">
        <f t="shared" si="114"/>
        <v>90</v>
      </c>
      <c r="H1079" s="459">
        <v>1072</v>
      </c>
      <c r="I1079" s="444">
        <f t="shared" ca="1" si="108"/>
        <v>-40202191.116004117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-167544.11144055807</v>
      </c>
      <c r="L1079" s="444">
        <f t="shared" ca="1" si="106"/>
        <v>-40378130.857174501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25">
      <c r="G1080" s="459">
        <f t="shared" si="114"/>
        <v>90</v>
      </c>
      <c r="H1080" s="459">
        <v>1073</v>
      </c>
      <c r="I1080" s="444">
        <f t="shared" ca="1" si="108"/>
        <v>-40378130.857174501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-168277.19369543469</v>
      </c>
      <c r="L1080" s="444">
        <f t="shared" ca="1" si="106"/>
        <v>-40554803.680599757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25">
      <c r="G1081" s="459">
        <f t="shared" si="114"/>
        <v>90</v>
      </c>
      <c r="H1081" s="459">
        <v>1074</v>
      </c>
      <c r="I1081" s="444">
        <f t="shared" ca="1" si="108"/>
        <v>-40554803.680599757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-169013.33045970657</v>
      </c>
      <c r="L1081" s="444">
        <f t="shared" ca="1" si="106"/>
        <v>-40732212.640789285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25">
      <c r="G1082" s="459">
        <f t="shared" si="114"/>
        <v>90</v>
      </c>
      <c r="H1082" s="459">
        <v>1075</v>
      </c>
      <c r="I1082" s="444">
        <f t="shared" ca="1" si="108"/>
        <v>-40732212.640789285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-169752.53446049627</v>
      </c>
      <c r="L1082" s="444">
        <f t="shared" ca="1" si="106"/>
        <v>-40910360.804979607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25">
      <c r="G1083" s="459">
        <f t="shared" si="114"/>
        <v>90</v>
      </c>
      <c r="H1083" s="459">
        <v>1076</v>
      </c>
      <c r="I1083" s="444">
        <f t="shared" ca="1" si="108"/>
        <v>-40910360.804979607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-170494.81847795597</v>
      </c>
      <c r="L1083" s="444">
        <f t="shared" ca="1" si="106"/>
        <v>-41089251.253187388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25">
      <c r="G1084" s="459">
        <f t="shared" si="114"/>
        <v>90</v>
      </c>
      <c r="H1084" s="459">
        <v>1077</v>
      </c>
      <c r="I1084" s="444">
        <f t="shared" ca="1" si="108"/>
        <v>-41089251.253187388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-171240.19534548838</v>
      </c>
      <c r="L1084" s="444">
        <f t="shared" ca="1" si="106"/>
        <v>-41268887.078262702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25">
      <c r="G1085" s="459">
        <f t="shared" si="114"/>
        <v>90</v>
      </c>
      <c r="H1085" s="459">
        <v>1078</v>
      </c>
      <c r="I1085" s="444">
        <f t="shared" ca="1" si="108"/>
        <v>-41268887.078262702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-171988.67794996884</v>
      </c>
      <c r="L1085" s="444">
        <f t="shared" ca="1" si="106"/>
        <v>-41449271.385942496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25">
      <c r="G1086" s="459">
        <f t="shared" si="114"/>
        <v>90</v>
      </c>
      <c r="H1086" s="459">
        <v>1079</v>
      </c>
      <c r="I1086" s="444">
        <f t="shared" ca="1" si="108"/>
        <v>-41449271.385942496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-172740.27923196799</v>
      </c>
      <c r="L1086" s="444">
        <f t="shared" ca="1" si="106"/>
        <v>-41630407.294904284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25">
      <c r="G1087" s="459">
        <f t="shared" si="114"/>
        <v>90</v>
      </c>
      <c r="H1087" s="459">
        <v>1080</v>
      </c>
      <c r="I1087" s="444">
        <f t="shared" ca="1" si="108"/>
        <v>-41630407.294904284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-173495.01218597544</v>
      </c>
      <c r="L1087" s="444">
        <f t="shared" ca="1" si="106"/>
        <v>-41812297.936820082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25">
      <c r="G1088" s="459">
        <f>G1087+1</f>
        <v>91</v>
      </c>
      <c r="H1088" s="459">
        <v>1081</v>
      </c>
      <c r="I1088" s="444">
        <f t="shared" ca="1" si="108"/>
        <v>-41812297.936820082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-174252.88986062459</v>
      </c>
      <c r="L1088" s="444">
        <f t="shared" ca="1" si="106"/>
        <v>-41994946.456410527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25">
      <c r="G1089" s="459">
        <f t="shared" ref="G1089:G1099" si="115">G1088</f>
        <v>91</v>
      </c>
      <c r="H1089" s="459">
        <v>1082</v>
      </c>
      <c r="I1089" s="444">
        <f t="shared" ca="1" si="108"/>
        <v>-41994946.456410527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-175013.92535891812</v>
      </c>
      <c r="L1089" s="444">
        <f t="shared" ca="1" si="106"/>
        <v>-42178356.011499271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25">
      <c r="G1090" s="459">
        <f t="shared" si="115"/>
        <v>91</v>
      </c>
      <c r="H1090" s="459">
        <v>1083</v>
      </c>
      <c r="I1090" s="444">
        <f t="shared" ca="1" si="108"/>
        <v>-42178356.011499271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-175778.13183845454</v>
      </c>
      <c r="L1090" s="444">
        <f t="shared" ca="1" si="106"/>
        <v>-42362529.773067549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25">
      <c r="G1091" s="459">
        <f t="shared" si="115"/>
        <v>91</v>
      </c>
      <c r="H1091" s="459">
        <v>1084</v>
      </c>
      <c r="I1091" s="444">
        <f t="shared" ca="1" si="108"/>
        <v>-42362529.773067549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-176545.5225116557</v>
      </c>
      <c r="L1091" s="444">
        <f t="shared" ca="1" si="106"/>
        <v>-42547470.925309025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25">
      <c r="G1092" s="459">
        <f t="shared" si="115"/>
        <v>91</v>
      </c>
      <c r="H1092" s="459">
        <v>1085</v>
      </c>
      <c r="I1092" s="444">
        <f t="shared" ca="1" si="108"/>
        <v>-42547470.925309025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-177316.11064599518</v>
      </c>
      <c r="L1092" s="444">
        <f t="shared" ca="1" si="106"/>
        <v>-42733182.665684842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25">
      <c r="G1093" s="459">
        <f t="shared" si="115"/>
        <v>91</v>
      </c>
      <c r="H1093" s="459">
        <v>1086</v>
      </c>
      <c r="I1093" s="444">
        <f t="shared" ca="1" si="108"/>
        <v>-42733182.665684842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-178089.90956422777</v>
      </c>
      <c r="L1093" s="444">
        <f t="shared" ca="1" si="106"/>
        <v>-42919668.204978891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25">
      <c r="G1094" s="459">
        <f t="shared" si="115"/>
        <v>91</v>
      </c>
      <c r="H1094" s="459">
        <v>1087</v>
      </c>
      <c r="I1094" s="444">
        <f t="shared" ca="1" si="108"/>
        <v>-42919668.204978891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-178866.93264461964</v>
      </c>
      <c r="L1094" s="444">
        <f t="shared" ca="1" si="106"/>
        <v>-43106930.767353334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25">
      <c r="G1095" s="459">
        <f t="shared" si="115"/>
        <v>91</v>
      </c>
      <c r="H1095" s="459">
        <v>1088</v>
      </c>
      <c r="I1095" s="444">
        <f t="shared" ca="1" si="108"/>
        <v>-43106930.767353334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-179647.1933211798</v>
      </c>
      <c r="L1095" s="444">
        <f t="shared" ca="1" si="106"/>
        <v>-43294973.590404339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25">
      <c r="G1096" s="459">
        <f t="shared" si="115"/>
        <v>91</v>
      </c>
      <c r="H1096" s="459">
        <v>1089</v>
      </c>
      <c r="I1096" s="444">
        <f t="shared" ca="1" si="108"/>
        <v>-43294973.590404339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-180430.70508389233</v>
      </c>
      <c r="L1096" s="444">
        <f t="shared" ca="1" si="106"/>
        <v>-43483799.925218053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25">
      <c r="G1097" s="459">
        <f t="shared" si="115"/>
        <v>91</v>
      </c>
      <c r="H1097" s="459">
        <v>1090</v>
      </c>
      <c r="I1097" s="444">
        <f t="shared" ca="1" si="108"/>
        <v>-43483799.925218053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-181217.48147894948</v>
      </c>
      <c r="L1097" s="444">
        <f t="shared" ca="1" si="106"/>
        <v>-43673413.036426827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25">
      <c r="G1098" s="459">
        <f t="shared" si="115"/>
        <v>91</v>
      </c>
      <c r="H1098" s="459">
        <v>1091</v>
      </c>
      <c r="I1098" s="444">
        <f t="shared" ca="1" si="108"/>
        <v>-43673413.036426827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-182007.53610898604</v>
      </c>
      <c r="L1098" s="444">
        <f t="shared" ca="1" si="106"/>
        <v>-43863816.202265635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25">
      <c r="G1099" s="459">
        <f t="shared" si="115"/>
        <v>91</v>
      </c>
      <c r="H1099" s="459">
        <v>1092</v>
      </c>
      <c r="I1099" s="444">
        <f t="shared" ca="1" si="108"/>
        <v>-43863816.202265635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-182800.88263331441</v>
      </c>
      <c r="L1099" s="444">
        <f t="shared" ca="1" si="106"/>
        <v>-44055012.714628771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25">
      <c r="G1100" s="459">
        <f>G1099+1</f>
        <v>92</v>
      </c>
      <c r="H1100" s="459">
        <v>1093</v>
      </c>
      <c r="I1100" s="444">
        <f t="shared" ca="1" si="108"/>
        <v>-44055012.714628771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-183597.53476816081</v>
      </c>
      <c r="L1100" s="444">
        <f t="shared" ca="1" si="106"/>
        <v>-44247005.879126757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25">
      <c r="G1101" s="459">
        <f t="shared" ref="G1101:G1111" si="116">G1100</f>
        <v>92</v>
      </c>
      <c r="H1101" s="459">
        <v>1094</v>
      </c>
      <c r="I1101" s="444">
        <f t="shared" ca="1" si="108"/>
        <v>-44247005.879126757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-184397.50628690241</v>
      </c>
      <c r="L1101" s="444">
        <f t="shared" ca="1" si="106"/>
        <v>-44439799.015143484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25">
      <c r="G1102" s="459">
        <f t="shared" si="116"/>
        <v>92</v>
      </c>
      <c r="H1102" s="459">
        <v>1095</v>
      </c>
      <c r="I1102" s="444">
        <f t="shared" ca="1" si="108"/>
        <v>-44439799.015143484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-185200.81102030544</v>
      </c>
      <c r="L1102" s="444">
        <f t="shared" ca="1" si="106"/>
        <v>-44633395.455893613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25">
      <c r="G1103" s="459">
        <f t="shared" si="116"/>
        <v>92</v>
      </c>
      <c r="H1103" s="459">
        <v>1096</v>
      </c>
      <c r="I1103" s="444">
        <f t="shared" ca="1" si="108"/>
        <v>-44633395.455893613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-186007.46285676432</v>
      </c>
      <c r="L1103" s="444">
        <f t="shared" ca="1" si="106"/>
        <v>-44827798.548480198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25">
      <c r="G1104" s="459">
        <f t="shared" si="116"/>
        <v>92</v>
      </c>
      <c r="H1104" s="459">
        <v>1097</v>
      </c>
      <c r="I1104" s="444">
        <f t="shared" ca="1" si="108"/>
        <v>-44827798.548480198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-186817.47574254175</v>
      </c>
      <c r="L1104" s="444">
        <f t="shared" ca="1" si="106"/>
        <v>-45023011.653952561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25">
      <c r="G1105" s="459">
        <f t="shared" si="116"/>
        <v>92</v>
      </c>
      <c r="H1105" s="459">
        <v>1098</v>
      </c>
      <c r="I1105" s="444">
        <f t="shared" ca="1" si="108"/>
        <v>-45023011.653952561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-187630.86368200992</v>
      </c>
      <c r="L1105" s="444">
        <f t="shared" ca="1" si="106"/>
        <v>-45219038.147364393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25">
      <c r="G1106" s="459">
        <f t="shared" si="116"/>
        <v>92</v>
      </c>
      <c r="H1106" s="459">
        <v>1099</v>
      </c>
      <c r="I1106" s="444">
        <f t="shared" ca="1" si="108"/>
        <v>-45219038.147364393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-188447.64073789257</v>
      </c>
      <c r="L1106" s="444">
        <f t="shared" ca="1" si="106"/>
        <v>-45415881.417832106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25">
      <c r="G1107" s="459">
        <f t="shared" si="116"/>
        <v>92</v>
      </c>
      <c r="H1107" s="459">
        <v>1100</v>
      </c>
      <c r="I1107" s="444">
        <f t="shared" ca="1" si="108"/>
        <v>-45415881.417832106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-189267.82103150804</v>
      </c>
      <c r="L1107" s="444">
        <f t="shared" ca="1" si="106"/>
        <v>-45613544.868593439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25">
      <c r="G1108" s="459">
        <f t="shared" si="116"/>
        <v>92</v>
      </c>
      <c r="H1108" s="459">
        <v>1101</v>
      </c>
      <c r="I1108" s="444">
        <f t="shared" ca="1" si="108"/>
        <v>-45613544.868593439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-190091.41874301358</v>
      </c>
      <c r="L1108" s="444">
        <f t="shared" ca="1" si="106"/>
        <v>-45812031.917066276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25">
      <c r="G1109" s="459">
        <f t="shared" si="116"/>
        <v>92</v>
      </c>
      <c r="H1109" s="459">
        <v>1102</v>
      </c>
      <c r="I1109" s="444">
        <f t="shared" ca="1" si="108"/>
        <v>-45812031.917066276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-190918.44811165042</v>
      </c>
      <c r="L1109" s="444">
        <f t="shared" ca="1" si="106"/>
        <v>-46011345.994907752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25">
      <c r="G1110" s="459">
        <f t="shared" si="116"/>
        <v>92</v>
      </c>
      <c r="H1110" s="459">
        <v>1103</v>
      </c>
      <c r="I1110" s="444">
        <f t="shared" ca="1" si="108"/>
        <v>-46011345.994907752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-191748.92343598988</v>
      </c>
      <c r="L1110" s="444">
        <f t="shared" ca="1" si="106"/>
        <v>-46211490.548073567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25">
      <c r="G1111" s="459">
        <f t="shared" si="116"/>
        <v>92</v>
      </c>
      <c r="H1111" s="459">
        <v>1104</v>
      </c>
      <c r="I1111" s="444">
        <f t="shared" ca="1" si="108"/>
        <v>-46211490.548073567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-192582.8590741808</v>
      </c>
      <c r="L1111" s="444">
        <f t="shared" ca="1" si="106"/>
        <v>-46412469.036877573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25">
      <c r="G1112" s="459">
        <f>G1111+1</f>
        <v>93</v>
      </c>
      <c r="H1112" s="459">
        <v>1105</v>
      </c>
      <c r="I1112" s="444">
        <f t="shared" ca="1" si="108"/>
        <v>-46412469.036877573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-193420.26944419747</v>
      </c>
      <c r="L1112" s="444">
        <f t="shared" ca="1" si="106"/>
        <v>-46614284.936051592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25">
      <c r="G1113" s="459">
        <f t="shared" ref="G1113:G1123" si="117">G1112</f>
        <v>93</v>
      </c>
      <c r="H1113" s="459">
        <v>1106</v>
      </c>
      <c r="I1113" s="444">
        <f t="shared" ca="1" si="108"/>
        <v>-46614284.936051592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-194261.16902408923</v>
      </c>
      <c r="L1113" s="444">
        <f t="shared" ca="1" si="106"/>
        <v>-46816941.734805502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25">
      <c r="G1114" s="459">
        <f t="shared" si="117"/>
        <v>93</v>
      </c>
      <c r="H1114" s="459">
        <v>1107</v>
      </c>
      <c r="I1114" s="444">
        <f t="shared" ca="1" si="108"/>
        <v>-46816941.734805502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-195105.57235223052</v>
      </c>
      <c r="L1114" s="444">
        <f t="shared" ca="1" si="106"/>
        <v>-47020442.936887555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25">
      <c r="G1115" s="459">
        <f t="shared" si="117"/>
        <v>93</v>
      </c>
      <c r="H1115" s="459">
        <v>1108</v>
      </c>
      <c r="I1115" s="444">
        <f t="shared" ca="1" si="108"/>
        <v>-47020442.936887555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-195953.49402757239</v>
      </c>
      <c r="L1115" s="444">
        <f t="shared" ca="1" si="106"/>
        <v>-47224792.060644947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25">
      <c r="G1116" s="459">
        <f t="shared" si="117"/>
        <v>93</v>
      </c>
      <c r="H1116" s="459">
        <v>1109</v>
      </c>
      <c r="I1116" s="444">
        <f t="shared" ca="1" si="108"/>
        <v>-47224792.060644947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-196804.94870989487</v>
      </c>
      <c r="L1116" s="444">
        <f t="shared" ca="1" si="106"/>
        <v>-47429992.639084667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25">
      <c r="G1117" s="459">
        <f t="shared" si="117"/>
        <v>93</v>
      </c>
      <c r="H1117" s="459">
        <v>1110</v>
      </c>
      <c r="I1117" s="444">
        <f t="shared" ca="1" si="108"/>
        <v>-47429992.639084667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-197659.95112006037</v>
      </c>
      <c r="L1117" s="444">
        <f t="shared" ca="1" si="106"/>
        <v>-47636048.219934553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25">
      <c r="G1118" s="459">
        <f t="shared" si="117"/>
        <v>93</v>
      </c>
      <c r="H1118" s="459">
        <v>1111</v>
      </c>
      <c r="I1118" s="444">
        <f t="shared" ca="1" si="108"/>
        <v>-47636048.219934553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-198518.51604026824</v>
      </c>
      <c r="L1118" s="444">
        <f t="shared" ca="1" si="106"/>
        <v>-47842962.365704641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25">
      <c r="G1119" s="459">
        <f t="shared" si="117"/>
        <v>93</v>
      </c>
      <c r="H1119" s="459">
        <v>1112</v>
      </c>
      <c r="I1119" s="444">
        <f t="shared" ca="1" si="108"/>
        <v>-47842962.365704641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-199380.65831431025</v>
      </c>
      <c r="L1119" s="444">
        <f t="shared" ca="1" si="106"/>
        <v>-48050738.653748773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25">
      <c r="G1120" s="459">
        <f t="shared" si="117"/>
        <v>93</v>
      </c>
      <c r="H1120" s="459">
        <v>1113</v>
      </c>
      <c r="I1120" s="444">
        <f t="shared" ca="1" si="108"/>
        <v>-48050738.653748773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-200246.39284782749</v>
      </c>
      <c r="L1120" s="444">
        <f t="shared" ca="1" si="106"/>
        <v>-48259380.676326424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25">
      <c r="G1121" s="459">
        <f t="shared" si="117"/>
        <v>93</v>
      </c>
      <c r="H1121" s="459">
        <v>1114</v>
      </c>
      <c r="I1121" s="444">
        <f t="shared" ca="1" si="108"/>
        <v>-48259380.676326424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-201115.7346085677</v>
      </c>
      <c r="L1121" s="444">
        <f t="shared" ca="1" si="106"/>
        <v>-48468892.040664814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25">
      <c r="G1122" s="459">
        <f t="shared" si="117"/>
        <v>93</v>
      </c>
      <c r="H1122" s="459">
        <v>1115</v>
      </c>
      <c r="I1122" s="444">
        <f t="shared" ca="1" si="108"/>
        <v>-48468892.040664814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-201988.69862664433</v>
      </c>
      <c r="L1122" s="444">
        <f t="shared" ca="1" si="106"/>
        <v>-48679276.369021282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25">
      <c r="G1123" s="459">
        <f t="shared" si="117"/>
        <v>93</v>
      </c>
      <c r="H1123" s="459">
        <v>1116</v>
      </c>
      <c r="I1123" s="444">
        <f t="shared" ca="1" si="108"/>
        <v>-48679276.369021282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-202865.29999479625</v>
      </c>
      <c r="L1123" s="444">
        <f t="shared" ca="1" si="106"/>
        <v>-48890537.2987459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25">
      <c r="G1124" s="459">
        <f>G1123+1</f>
        <v>94</v>
      </c>
      <c r="H1124" s="459">
        <v>1117</v>
      </c>
      <c r="I1124" s="444">
        <f t="shared" ca="1" si="108"/>
        <v>-48890537.2987459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-203745.55386864883</v>
      </c>
      <c r="L1124" s="444">
        <f t="shared" ca="1" si="106"/>
        <v>-49102678.482344374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25">
      <c r="G1125" s="459">
        <f t="shared" ref="G1125:G1135" si="118">G1124</f>
        <v>94</v>
      </c>
      <c r="H1125" s="459">
        <v>1118</v>
      </c>
      <c r="I1125" s="444">
        <f t="shared" ca="1" si="108"/>
        <v>-49102678.482344374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-204629.47546697583</v>
      </c>
      <c r="L1125" s="444">
        <f t="shared" ca="1" si="106"/>
        <v>-49315703.58754117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25">
      <c r="G1126" s="459">
        <f t="shared" si="118"/>
        <v>94</v>
      </c>
      <c r="H1126" s="459">
        <v>1119</v>
      </c>
      <c r="I1126" s="444">
        <f t="shared" ca="1" si="108"/>
        <v>-49315703.58754117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-205517.08007196247</v>
      </c>
      <c r="L1126" s="444">
        <f t="shared" ca="1" si="106"/>
        <v>-49529616.297342956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25">
      <c r="G1127" s="459">
        <f t="shared" si="118"/>
        <v>94</v>
      </c>
      <c r="H1127" s="459">
        <v>1120</v>
      </c>
      <c r="I1127" s="444">
        <f t="shared" ca="1" si="108"/>
        <v>-49529616.297342956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-206408.3830294699</v>
      </c>
      <c r="L1127" s="444">
        <f t="shared" ca="1" si="106"/>
        <v>-49744420.310102247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25">
      <c r="G1128" s="459">
        <f t="shared" si="118"/>
        <v>94</v>
      </c>
      <c r="H1128" s="459">
        <v>1121</v>
      </c>
      <c r="I1128" s="444">
        <f t="shared" ca="1" si="108"/>
        <v>-49744420.310102247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-207303.3997493003</v>
      </c>
      <c r="L1128" s="444">
        <f t="shared" ca="1" si="106"/>
        <v>-49960119.33958137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25">
      <c r="G1129" s="459">
        <f t="shared" si="118"/>
        <v>94</v>
      </c>
      <c r="H1129" s="459">
        <v>1122</v>
      </c>
      <c r="I1129" s="444">
        <f t="shared" ca="1" si="108"/>
        <v>-49960119.33958137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-208202.14570546331</v>
      </c>
      <c r="L1129" s="444">
        <f t="shared" ca="1" si="106"/>
        <v>-50176717.115016654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25">
      <c r="G1130" s="459">
        <f t="shared" si="118"/>
        <v>94</v>
      </c>
      <c r="H1130" s="459">
        <v>1123</v>
      </c>
      <c r="I1130" s="444">
        <f t="shared" ca="1" si="108"/>
        <v>-50176717.115016654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-209104.63643644366</v>
      </c>
      <c r="L1130" s="444">
        <f t="shared" ca="1" si="106"/>
        <v>-50394217.381182916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25">
      <c r="G1131" s="459">
        <f t="shared" si="118"/>
        <v>94</v>
      </c>
      <c r="H1131" s="459">
        <v>1124</v>
      </c>
      <c r="I1131" s="444">
        <f t="shared" ca="1" si="108"/>
        <v>-50394217.381182916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-210010.88754546974</v>
      </c>
      <c r="L1131" s="444">
        <f t="shared" ca="1" si="106"/>
        <v>-50612623.898458205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25">
      <c r="G1132" s="459">
        <f t="shared" si="118"/>
        <v>94</v>
      </c>
      <c r="H1132" s="459">
        <v>1125</v>
      </c>
      <c r="I1132" s="444">
        <f t="shared" ca="1" si="108"/>
        <v>-50612623.898458205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-210920.91470078344</v>
      </c>
      <c r="L1132" s="444">
        <f t="shared" ca="1" si="106"/>
        <v>-50831940.442888811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25">
      <c r="G1133" s="459">
        <f t="shared" si="118"/>
        <v>94</v>
      </c>
      <c r="H1133" s="459">
        <v>1126</v>
      </c>
      <c r="I1133" s="444">
        <f t="shared" ca="1" si="108"/>
        <v>-50831940.442888811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-211834.73363591096</v>
      </c>
      <c r="L1133" s="444">
        <f t="shared" ca="1" si="106"/>
        <v>-51052170.806254543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25">
      <c r="G1134" s="459">
        <f t="shared" si="118"/>
        <v>94</v>
      </c>
      <c r="H1134" s="459">
        <v>1127</v>
      </c>
      <c r="I1134" s="444">
        <f t="shared" ca="1" si="108"/>
        <v>-51052170.806254543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-212752.36014993486</v>
      </c>
      <c r="L1134" s="444">
        <f t="shared" ca="1" si="106"/>
        <v>-51273318.796134301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25">
      <c r="G1135" s="459">
        <f t="shared" si="118"/>
        <v>94</v>
      </c>
      <c r="H1135" s="459">
        <v>1128</v>
      </c>
      <c r="I1135" s="444">
        <f t="shared" ca="1" si="108"/>
        <v>-51273318.796134301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-213673.81010776717</v>
      </c>
      <c r="L1135" s="444">
        <f t="shared" ca="1" si="106"/>
        <v>-51495388.23597189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25">
      <c r="G1136" s="459">
        <f>G1135+1</f>
        <v>95</v>
      </c>
      <c r="H1136" s="459">
        <v>1129</v>
      </c>
      <c r="I1136" s="444">
        <f t="shared" ca="1" si="108"/>
        <v>-51495388.23597189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-214599.0994404238</v>
      </c>
      <c r="L1136" s="444">
        <f t="shared" ca="1" si="106"/>
        <v>-51718382.965142138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25">
      <c r="G1137" s="459">
        <f t="shared" ref="G1137:G1147" si="119">G1136</f>
        <v>95</v>
      </c>
      <c r="H1137" s="459">
        <v>1130</v>
      </c>
      <c r="I1137" s="444">
        <f t="shared" ca="1" si="108"/>
        <v>-51718382.965142138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-215528.24414529983</v>
      </c>
      <c r="L1137" s="444">
        <f t="shared" ca="1" si="106"/>
        <v>-51942306.839017257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25">
      <c r="G1138" s="459">
        <f t="shared" si="119"/>
        <v>95</v>
      </c>
      <c r="H1138" s="459">
        <v>1131</v>
      </c>
      <c r="I1138" s="444">
        <f t="shared" ca="1" si="108"/>
        <v>-51942306.839017257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-216461.26028644617</v>
      </c>
      <c r="L1138" s="444">
        <f t="shared" ca="1" si="106"/>
        <v>-52167163.729033522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25">
      <c r="G1139" s="459">
        <f t="shared" si="119"/>
        <v>95</v>
      </c>
      <c r="H1139" s="459">
        <v>1132</v>
      </c>
      <c r="I1139" s="444">
        <f t="shared" ca="1" si="108"/>
        <v>-52167163.729033522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-217398.16399484727</v>
      </c>
      <c r="L1139" s="444">
        <f t="shared" ca="1" si="106"/>
        <v>-52392957.522758193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25">
      <c r="G1140" s="459">
        <f t="shared" si="119"/>
        <v>95</v>
      </c>
      <c r="H1140" s="459">
        <v>1133</v>
      </c>
      <c r="I1140" s="444">
        <f t="shared" ca="1" si="108"/>
        <v>-52392957.522758193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-218338.97146870004</v>
      </c>
      <c r="L1140" s="444">
        <f t="shared" ca="1" si="106"/>
        <v>-52619692.123956718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25">
      <c r="G1141" s="459">
        <f t="shared" si="119"/>
        <v>95</v>
      </c>
      <c r="H1141" s="459">
        <v>1134</v>
      </c>
      <c r="I1141" s="444">
        <f t="shared" ca="1" si="108"/>
        <v>-52619692.123956718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-219283.69897369388</v>
      </c>
      <c r="L1141" s="444">
        <f t="shared" ca="1" si="106"/>
        <v>-52847371.452660233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25">
      <c r="G1142" s="459">
        <f t="shared" si="119"/>
        <v>95</v>
      </c>
      <c r="H1142" s="459">
        <v>1135</v>
      </c>
      <c r="I1142" s="444">
        <f t="shared" ca="1" si="108"/>
        <v>-52847371.452660233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-220232.36284329186</v>
      </c>
      <c r="L1142" s="444">
        <f t="shared" ca="1" si="106"/>
        <v>-53075999.445233345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25">
      <c r="G1143" s="459">
        <f t="shared" si="119"/>
        <v>95</v>
      </c>
      <c r="H1143" s="459">
        <v>1136</v>
      </c>
      <c r="I1143" s="444">
        <f t="shared" ca="1" si="108"/>
        <v>-53075999.445233345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-221184.97947901319</v>
      </c>
      <c r="L1143" s="444">
        <f t="shared" ca="1" si="106"/>
        <v>-53305580.054442182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25">
      <c r="G1144" s="459">
        <f t="shared" si="119"/>
        <v>95</v>
      </c>
      <c r="H1144" s="459">
        <v>1137</v>
      </c>
      <c r="I1144" s="444">
        <f t="shared" ca="1" si="108"/>
        <v>-53305580.054442182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-222141.56535071664</v>
      </c>
      <c r="L1144" s="444">
        <f t="shared" ca="1" si="106"/>
        <v>-53536117.249522723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25">
      <c r="G1145" s="459">
        <f t="shared" si="119"/>
        <v>95</v>
      </c>
      <c r="H1145" s="459">
        <v>1138</v>
      </c>
      <c r="I1145" s="444">
        <f t="shared" ca="1" si="108"/>
        <v>-53536117.249522723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-223102.13699688562</v>
      </c>
      <c r="L1145" s="444">
        <f t="shared" ca="1" si="106"/>
        <v>-53767615.016249433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25">
      <c r="G1146" s="459">
        <f t="shared" si="119"/>
        <v>95</v>
      </c>
      <c r="H1146" s="459">
        <v>1139</v>
      </c>
      <c r="I1146" s="444">
        <f t="shared" ca="1" si="108"/>
        <v>-53767615.016249433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-224066.71102491356</v>
      </c>
      <c r="L1146" s="444">
        <f t="shared" ca="1" si="106"/>
        <v>-54000077.357004166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25">
      <c r="G1147" s="459">
        <f t="shared" si="119"/>
        <v>95</v>
      </c>
      <c r="H1147" s="459">
        <v>1140</v>
      </c>
      <c r="I1147" s="444">
        <f t="shared" ca="1" si="108"/>
        <v>-54000077.357004166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-225035.30411139157</v>
      </c>
      <c r="L1147" s="444">
        <f t="shared" ca="1" si="106"/>
        <v>-54233508.290845379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25">
      <c r="G1148" s="459">
        <f>G1147+1</f>
        <v>96</v>
      </c>
      <c r="H1148" s="459">
        <v>1141</v>
      </c>
      <c r="I1148" s="444">
        <f t="shared" ca="1" si="108"/>
        <v>-54233508.290845379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-226007.93300239666</v>
      </c>
      <c r="L1148" s="444">
        <f t="shared" ca="1" si="106"/>
        <v>-54467911.853577599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25">
      <c r="G1149" s="459">
        <f t="shared" ref="G1149:G1159" si="120">G1148</f>
        <v>96</v>
      </c>
      <c r="H1149" s="459">
        <v>1142</v>
      </c>
      <c r="I1149" s="444">
        <f t="shared" ca="1" si="108"/>
        <v>-54467911.853577599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-226984.61451378095</v>
      </c>
      <c r="L1149" s="444">
        <f t="shared" ca="1" si="106"/>
        <v>-54703292.097821206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25">
      <c r="G1150" s="459">
        <f t="shared" si="120"/>
        <v>96</v>
      </c>
      <c r="H1150" s="459">
        <v>1143</v>
      </c>
      <c r="I1150" s="444">
        <f t="shared" ca="1" si="108"/>
        <v>-54703292.097821206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-227965.36553146262</v>
      </c>
      <c r="L1150" s="444">
        <f t="shared" ca="1" si="106"/>
        <v>-54939653.093082488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25">
      <c r="G1151" s="459">
        <f t="shared" si="120"/>
        <v>96</v>
      </c>
      <c r="H1151" s="459">
        <v>1144</v>
      </c>
      <c r="I1151" s="444">
        <f t="shared" ca="1" si="108"/>
        <v>-54939653.093082488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-228950.20301171791</v>
      </c>
      <c r="L1151" s="444">
        <f t="shared" ca="1" si="106"/>
        <v>-55176998.925824031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25">
      <c r="G1152" s="459">
        <f t="shared" si="120"/>
        <v>96</v>
      </c>
      <c r="H1152" s="459">
        <v>1145</v>
      </c>
      <c r="I1152" s="444">
        <f t="shared" ca="1" si="108"/>
        <v>-55176998.925824031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-229939.14398147442</v>
      </c>
      <c r="L1152" s="444">
        <f t="shared" ca="1" si="106"/>
        <v>-55415333.699535325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25">
      <c r="G1153" s="459">
        <f t="shared" si="120"/>
        <v>96</v>
      </c>
      <c r="H1153" s="459">
        <v>1146</v>
      </c>
      <c r="I1153" s="444">
        <f t="shared" ca="1" si="108"/>
        <v>-55415333.699535325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-230932.20553860479</v>
      </c>
      <c r="L1153" s="444">
        <f t="shared" ca="1" si="106"/>
        <v>-55654661.534803756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25">
      <c r="G1154" s="459">
        <f t="shared" si="120"/>
        <v>96</v>
      </c>
      <c r="H1154" s="459">
        <v>1147</v>
      </c>
      <c r="I1154" s="444">
        <f t="shared" ca="1" si="108"/>
        <v>-55654661.534803756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-231929.40485222323</v>
      </c>
      <c r="L1154" s="444">
        <f t="shared" ca="1" si="106"/>
        <v>-55894986.569385804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25">
      <c r="G1155" s="459">
        <f t="shared" si="120"/>
        <v>96</v>
      </c>
      <c r="H1155" s="459">
        <v>1148</v>
      </c>
      <c r="I1155" s="444">
        <f t="shared" ca="1" si="108"/>
        <v>-55894986.569385804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-232930.75916298179</v>
      </c>
      <c r="L1155" s="444">
        <f t="shared" ca="1" si="106"/>
        <v>-56136312.958278611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25">
      <c r="G1156" s="459">
        <f t="shared" si="120"/>
        <v>96</v>
      </c>
      <c r="H1156" s="459">
        <v>1149</v>
      </c>
      <c r="I1156" s="444">
        <f t="shared" ca="1" si="108"/>
        <v>-56136312.958278611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-233936.28578336851</v>
      </c>
      <c r="L1156" s="444">
        <f t="shared" ca="1" si="106"/>
        <v>-56378644.873791799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25">
      <c r="G1157" s="459">
        <f t="shared" si="120"/>
        <v>96</v>
      </c>
      <c r="H1157" s="459">
        <v>1150</v>
      </c>
      <c r="I1157" s="444">
        <f t="shared" ca="1" si="108"/>
        <v>-56378644.873791799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-234946.00209800672</v>
      </c>
      <c r="L1157" s="444">
        <f t="shared" ca="1" si="106"/>
        <v>-56621986.50561963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25">
      <c r="G1158" s="459">
        <f t="shared" si="120"/>
        <v>96</v>
      </c>
      <c r="H1158" s="459">
        <v>1151</v>
      </c>
      <c r="I1158" s="444">
        <f t="shared" ca="1" si="108"/>
        <v>-56621986.50561963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-235959.92556395609</v>
      </c>
      <c r="L1158" s="444">
        <f t="shared" ca="1" si="106"/>
        <v>-56866342.060913406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25">
      <c r="G1159" s="459">
        <f t="shared" si="120"/>
        <v>96</v>
      </c>
      <c r="H1159" s="459">
        <v>1152</v>
      </c>
      <c r="I1159" s="444">
        <f t="shared" ca="1" si="108"/>
        <v>-56866342.060913406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-236978.07371101345</v>
      </c>
      <c r="L1159" s="444">
        <f t="shared" ca="1" si="106"/>
        <v>-57111715.764354244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25">
      <c r="G1160" s="459">
        <f>G1159+1</f>
        <v>97</v>
      </c>
      <c r="H1160" s="459">
        <v>1153</v>
      </c>
      <c r="I1160" s="444">
        <f t="shared" ca="1" si="108"/>
        <v>-57111715.764354244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-238000.46414201695</v>
      </c>
      <c r="L1160" s="444">
        <f t="shared" ca="1" si="106"/>
        <v>-57358111.858226083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25">
      <c r="G1161" s="459">
        <f t="shared" ref="G1161:G1171" si="121">G1160</f>
        <v>97</v>
      </c>
      <c r="H1161" s="459">
        <v>1154</v>
      </c>
      <c r="I1161" s="444">
        <f t="shared" ca="1" si="108"/>
        <v>-57358111.858226083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-239027.11453314961</v>
      </c>
      <c r="L1161" s="444">
        <f t="shared" ca="1" si="106"/>
        <v>-57605534.602489054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25">
      <c r="G1162" s="459">
        <f t="shared" si="121"/>
        <v>97</v>
      </c>
      <c r="H1162" s="459">
        <v>1155</v>
      </c>
      <c r="I1162" s="444">
        <f t="shared" ca="1" si="108"/>
        <v>-57605534.602489054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-240058.04263424533</v>
      </c>
      <c r="L1162" s="444">
        <f t="shared" ca="1" si="106"/>
        <v>-57853988.274853125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25">
      <c r="G1163" s="459">
        <f t="shared" si="121"/>
        <v>97</v>
      </c>
      <c r="H1163" s="459">
        <v>1156</v>
      </c>
      <c r="I1163" s="444">
        <f t="shared" ca="1" si="108"/>
        <v>-57853988.274853125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-241093.26626909562</v>
      </c>
      <c r="L1163" s="444">
        <f t="shared" ca="1" si="106"/>
        <v>-58103477.170852043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25">
      <c r="G1164" s="459">
        <f t="shared" si="121"/>
        <v>97</v>
      </c>
      <c r="H1164" s="459">
        <v>1157</v>
      </c>
      <c r="I1164" s="444">
        <f t="shared" ca="1" si="108"/>
        <v>-58103477.170852043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-242132.80333575778</v>
      </c>
      <c r="L1164" s="444">
        <f t="shared" ca="1" si="106"/>
        <v>-58354005.603917621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25">
      <c r="G1165" s="459">
        <f t="shared" si="121"/>
        <v>97</v>
      </c>
      <c r="H1165" s="459">
        <v>1158</v>
      </c>
      <c r="I1165" s="444">
        <f t="shared" ca="1" si="108"/>
        <v>-58354005.603917621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-243176.67180686435</v>
      </c>
      <c r="L1165" s="444">
        <f t="shared" ca="1" si="106"/>
        <v>-58605577.905454308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25">
      <c r="G1166" s="459">
        <f t="shared" si="121"/>
        <v>97</v>
      </c>
      <c r="H1166" s="459">
        <v>1159</v>
      </c>
      <c r="I1166" s="444">
        <f t="shared" ca="1" si="108"/>
        <v>-58605577.905454308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-244224.88972993387</v>
      </c>
      <c r="L1166" s="444">
        <f t="shared" ca="1" si="106"/>
        <v>-58858198.424914062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25">
      <c r="G1167" s="459">
        <f t="shared" si="121"/>
        <v>97</v>
      </c>
      <c r="H1167" s="459">
        <v>1160</v>
      </c>
      <c r="I1167" s="444">
        <f t="shared" ca="1" si="108"/>
        <v>-58858198.424914062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-245277.47522768285</v>
      </c>
      <c r="L1167" s="444">
        <f t="shared" ca="1" si="106"/>
        <v>-59111871.529871568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25">
      <c r="G1168" s="459">
        <f t="shared" si="121"/>
        <v>97</v>
      </c>
      <c r="H1168" s="459">
        <v>1161</v>
      </c>
      <c r="I1168" s="444">
        <f t="shared" ca="1" si="108"/>
        <v>-59111871.529871568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-246334.44649833912</v>
      </c>
      <c r="L1168" s="444">
        <f t="shared" ca="1" si="106"/>
        <v>-59366601.606099732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25">
      <c r="G1169" s="459">
        <f t="shared" si="121"/>
        <v>97</v>
      </c>
      <c r="H1169" s="459">
        <v>1162</v>
      </c>
      <c r="I1169" s="444">
        <f t="shared" ca="1" si="108"/>
        <v>-59366601.606099732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-247360.84002541556</v>
      </c>
      <c r="L1169" s="444">
        <f t="shared" ca="1" si="106"/>
        <v>-59613962.44612515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25">
      <c r="G1170" s="459">
        <f t="shared" si="121"/>
        <v>97</v>
      </c>
      <c r="H1170" s="459">
        <v>1163</v>
      </c>
      <c r="I1170" s="444">
        <f t="shared" ca="1" si="108"/>
        <v>-59613962.44612515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-248391.51019218811</v>
      </c>
      <c r="L1170" s="444">
        <f t="shared" ca="1" si="106"/>
        <v>-59862353.956317335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25">
      <c r="G1171" s="459">
        <f t="shared" si="121"/>
        <v>97</v>
      </c>
      <c r="H1171" s="459">
        <v>1164</v>
      </c>
      <c r="I1171" s="444">
        <f t="shared" ca="1" si="108"/>
        <v>-59862353.956317335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-249426.4748179889</v>
      </c>
      <c r="L1171" s="444">
        <f t="shared" ca="1" si="106"/>
        <v>-60111780.431135327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25">
      <c r="G1172" s="459">
        <f>G1171+1</f>
        <v>98</v>
      </c>
      <c r="H1172" s="459">
        <v>1165</v>
      </c>
      <c r="I1172" s="444">
        <f t="shared" ca="1" si="108"/>
        <v>-60111780.431135327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-250465.75179639718</v>
      </c>
      <c r="L1172" s="444">
        <f t="shared" ca="1" si="106"/>
        <v>-60362246.182931721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25">
      <c r="G1173" s="459">
        <f t="shared" ref="G1173:G1183" si="122">G1172</f>
        <v>98</v>
      </c>
      <c r="H1173" s="459">
        <v>1166</v>
      </c>
      <c r="I1173" s="444">
        <f t="shared" ca="1" si="108"/>
        <v>-60362246.182931721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-251509.35909554883</v>
      </c>
      <c r="L1173" s="444">
        <f t="shared" ca="1" si="106"/>
        <v>-60613755.542027272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25">
      <c r="G1174" s="459">
        <f t="shared" si="122"/>
        <v>98</v>
      </c>
      <c r="H1174" s="459">
        <v>1167</v>
      </c>
      <c r="I1174" s="444">
        <f t="shared" ca="1" si="108"/>
        <v>-60613755.542027272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-252557.31475844697</v>
      </c>
      <c r="L1174" s="444">
        <f t="shared" ca="1" si="106"/>
        <v>-60866312.856785722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25">
      <c r="G1175" s="459">
        <f t="shared" si="122"/>
        <v>98</v>
      </c>
      <c r="H1175" s="459">
        <v>1168</v>
      </c>
      <c r="I1175" s="444">
        <f t="shared" ca="1" si="108"/>
        <v>-60866312.856785722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-253609.63690327384</v>
      </c>
      <c r="L1175" s="444">
        <f t="shared" ca="1" si="106"/>
        <v>-61119922.493688993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25">
      <c r="G1176" s="459">
        <f t="shared" si="122"/>
        <v>98</v>
      </c>
      <c r="H1176" s="459">
        <v>1169</v>
      </c>
      <c r="I1176" s="444">
        <f t="shared" ca="1" si="108"/>
        <v>-61119922.493688993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-254666.34372370417</v>
      </c>
      <c r="L1176" s="444">
        <f t="shared" ca="1" si="106"/>
        <v>-61374588.8374127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25">
      <c r="G1177" s="459">
        <f t="shared" si="122"/>
        <v>98</v>
      </c>
      <c r="H1177" s="459">
        <v>1170</v>
      </c>
      <c r="I1177" s="444">
        <f t="shared" ca="1" si="108"/>
        <v>-61374588.8374127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-255727.45348921954</v>
      </c>
      <c r="L1177" s="444">
        <f t="shared" ca="1" si="106"/>
        <v>-61630316.290901922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25">
      <c r="G1178" s="459">
        <f t="shared" si="122"/>
        <v>98</v>
      </c>
      <c r="H1178" s="459">
        <v>1171</v>
      </c>
      <c r="I1178" s="444">
        <f t="shared" ca="1" si="108"/>
        <v>-61630316.290901922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-256792.98454542467</v>
      </c>
      <c r="L1178" s="444">
        <f t="shared" ca="1" si="106"/>
        <v>-61887109.275447346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25">
      <c r="G1179" s="459">
        <f t="shared" si="122"/>
        <v>98</v>
      </c>
      <c r="H1179" s="459">
        <v>1172</v>
      </c>
      <c r="I1179" s="444">
        <f t="shared" ca="1" si="108"/>
        <v>-61887109.275447346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-257862.95531436394</v>
      </c>
      <c r="L1179" s="444">
        <f t="shared" ca="1" si="106"/>
        <v>-62144972.230761707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25">
      <c r="G1180" s="459">
        <f t="shared" si="122"/>
        <v>98</v>
      </c>
      <c r="H1180" s="459">
        <v>1173</v>
      </c>
      <c r="I1180" s="444">
        <f t="shared" ca="1" si="108"/>
        <v>-62144972.230761707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-258937.38429484048</v>
      </c>
      <c r="L1180" s="444">
        <f t="shared" ca="1" si="106"/>
        <v>-62403909.615056545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25">
      <c r="G1181" s="459">
        <f t="shared" si="122"/>
        <v>98</v>
      </c>
      <c r="H1181" s="459">
        <v>1174</v>
      </c>
      <c r="I1181" s="444">
        <f t="shared" ca="1" si="108"/>
        <v>-62403909.615056545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-260016.29006273558</v>
      </c>
      <c r="L1181" s="444">
        <f t="shared" ca="1" si="106"/>
        <v>-62663925.905119278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25">
      <c r="G1182" s="459">
        <f t="shared" si="122"/>
        <v>98</v>
      </c>
      <c r="H1182" s="459">
        <v>1175</v>
      </c>
      <c r="I1182" s="444">
        <f t="shared" ca="1" si="108"/>
        <v>-62663925.905119278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-261099.69127133032</v>
      </c>
      <c r="L1182" s="444">
        <f t="shared" ca="1" si="106"/>
        <v>-62925025.596390605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25">
      <c r="G1183" s="459">
        <f t="shared" si="122"/>
        <v>98</v>
      </c>
      <c r="H1183" s="459">
        <v>1176</v>
      </c>
      <c r="I1183" s="444">
        <f t="shared" ca="1" si="108"/>
        <v>-62925025.596390605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-262187.60665162752</v>
      </c>
      <c r="L1183" s="444">
        <f t="shared" ca="1" si="106"/>
        <v>-63187213.203042232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25">
      <c r="G1184" s="459">
        <f>G1183+1</f>
        <v>99</v>
      </c>
      <c r="H1184" s="459">
        <v>1177</v>
      </c>
      <c r="I1184" s="444">
        <f t="shared" ca="1" si="108"/>
        <v>-63187213.203042232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-263280.05501267593</v>
      </c>
      <c r="L1184" s="444">
        <f t="shared" ca="1" si="106"/>
        <v>-63450493.258054905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25">
      <c r="G1185" s="459">
        <f t="shared" ref="G1185:G1195" si="123">G1184</f>
        <v>99</v>
      </c>
      <c r="H1185" s="459">
        <v>1178</v>
      </c>
      <c r="I1185" s="444">
        <f t="shared" ca="1" si="108"/>
        <v>-63450493.258054905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-264377.05524189543</v>
      </c>
      <c r="L1185" s="444">
        <f t="shared" ca="1" si="106"/>
        <v>-63714870.313296802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25">
      <c r="G1186" s="459">
        <f t="shared" si="123"/>
        <v>99</v>
      </c>
      <c r="H1186" s="459">
        <v>1179</v>
      </c>
      <c r="I1186" s="444">
        <f t="shared" ca="1" si="108"/>
        <v>-63714870.313296802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-265478.62630540336</v>
      </c>
      <c r="L1186" s="444">
        <f t="shared" ca="1" si="106"/>
        <v>-63980348.939602204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25">
      <c r="G1187" s="459">
        <f t="shared" si="123"/>
        <v>99</v>
      </c>
      <c r="H1187" s="459">
        <v>1180</v>
      </c>
      <c r="I1187" s="444">
        <f t="shared" ca="1" si="108"/>
        <v>-63980348.939602204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-266584.78724834253</v>
      </c>
      <c r="L1187" s="444">
        <f t="shared" ca="1" si="106"/>
        <v>-64246933.726850547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25">
      <c r="G1188" s="459">
        <f t="shared" si="123"/>
        <v>99</v>
      </c>
      <c r="H1188" s="459">
        <v>1181</v>
      </c>
      <c r="I1188" s="444">
        <f t="shared" ca="1" si="108"/>
        <v>-64246933.726850547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-267695.5571952106</v>
      </c>
      <c r="L1188" s="444">
        <f t="shared" ca="1" si="106"/>
        <v>-64514629.284045756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25">
      <c r="G1189" s="459">
        <f t="shared" si="123"/>
        <v>99</v>
      </c>
      <c r="H1189" s="459">
        <v>1182</v>
      </c>
      <c r="I1189" s="444">
        <f t="shared" ca="1" si="108"/>
        <v>-64514629.284045756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-268810.95535019069</v>
      </c>
      <c r="L1189" s="444">
        <f t="shared" ca="1" si="106"/>
        <v>-64783440.239395946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25">
      <c r="G1190" s="459">
        <f t="shared" si="123"/>
        <v>99</v>
      </c>
      <c r="H1190" s="459">
        <v>1183</v>
      </c>
      <c r="I1190" s="444">
        <f t="shared" ca="1" si="108"/>
        <v>-64783440.239395946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-269931.00099748309</v>
      </c>
      <c r="L1190" s="444">
        <f t="shared" ca="1" si="106"/>
        <v>-65053371.24039343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25">
      <c r="G1191" s="459">
        <f t="shared" si="123"/>
        <v>99</v>
      </c>
      <c r="H1191" s="459">
        <v>1184</v>
      </c>
      <c r="I1191" s="444">
        <f t="shared" ca="1" si="108"/>
        <v>-65053371.24039343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-271055.71350163931</v>
      </c>
      <c r="L1191" s="444">
        <f t="shared" ca="1" si="106"/>
        <v>-65324426.95389507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25">
      <c r="G1192" s="459">
        <f t="shared" si="123"/>
        <v>99</v>
      </c>
      <c r="H1192" s="459">
        <v>1185</v>
      </c>
      <c r="I1192" s="444">
        <f t="shared" ca="1" si="108"/>
        <v>-65324426.95389507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-272185.11230789608</v>
      </c>
      <c r="L1192" s="444">
        <f t="shared" ca="1" si="106"/>
        <v>-65596612.066202968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25">
      <c r="G1193" s="459">
        <f t="shared" si="123"/>
        <v>99</v>
      </c>
      <c r="H1193" s="459">
        <v>1186</v>
      </c>
      <c r="I1193" s="444">
        <f t="shared" ca="1" si="108"/>
        <v>-65596612.066202968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-273319.21694251237</v>
      </c>
      <c r="L1193" s="444">
        <f t="shared" ca="1" si="106"/>
        <v>-65869931.28314548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25">
      <c r="G1194" s="459">
        <f t="shared" si="123"/>
        <v>99</v>
      </c>
      <c r="H1194" s="459">
        <v>1187</v>
      </c>
      <c r="I1194" s="444">
        <f t="shared" ca="1" si="108"/>
        <v>-65869931.28314548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-274458.04701310617</v>
      </c>
      <c r="L1194" s="444">
        <f t="shared" ca="1" si="106"/>
        <v>-66144389.330158584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25">
      <c r="G1195" s="459">
        <f t="shared" si="123"/>
        <v>99</v>
      </c>
      <c r="H1195" s="459">
        <v>1188</v>
      </c>
      <c r="I1195" s="444">
        <f t="shared" ca="1" si="108"/>
        <v>-66144389.330158584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-275601.62220899406</v>
      </c>
      <c r="L1195" s="444">
        <f t="shared" ca="1" si="106"/>
        <v>-66419990.952367581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25">
      <c r="G1196" s="459">
        <f>G1195+1</f>
        <v>100</v>
      </c>
      <c r="H1196" s="459">
        <v>1189</v>
      </c>
      <c r="I1196" s="444">
        <f t="shared" ca="1" si="108"/>
        <v>-66419990.952367581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-276749.96230153157</v>
      </c>
      <c r="L1196" s="444">
        <f t="shared" ca="1" si="106"/>
        <v>-66696740.914669111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25">
      <c r="G1197" s="459">
        <f t="shared" ref="G1197:G1207" si="124">G1196</f>
        <v>100</v>
      </c>
      <c r="H1197" s="459">
        <v>1190</v>
      </c>
      <c r="I1197" s="444">
        <f t="shared" ca="1" si="108"/>
        <v>-66696740.914669111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-277903.08714445465</v>
      </c>
      <c r="L1197" s="444">
        <f t="shared" ca="1" si="106"/>
        <v>-66974644.001813568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25">
      <c r="G1198" s="459">
        <f t="shared" si="124"/>
        <v>100</v>
      </c>
      <c r="H1198" s="459">
        <v>1191</v>
      </c>
      <c r="I1198" s="444">
        <f t="shared" ca="1" si="108"/>
        <v>-66974644.001813568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-279061.01667422318</v>
      </c>
      <c r="L1198" s="444">
        <f t="shared" ca="1" si="106"/>
        <v>-67253705.018487796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25">
      <c r="G1199" s="459">
        <f t="shared" si="124"/>
        <v>100</v>
      </c>
      <c r="H1199" s="459">
        <v>1192</v>
      </c>
      <c r="I1199" s="444">
        <f t="shared" ca="1" si="108"/>
        <v>-67253705.018487796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-280223.7709103658</v>
      </c>
      <c r="L1199" s="444">
        <f t="shared" ca="1" si="106"/>
        <v>-67533928.789398164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25">
      <c r="G1200" s="459">
        <f t="shared" si="124"/>
        <v>100</v>
      </c>
      <c r="H1200" s="459">
        <v>1193</v>
      </c>
      <c r="I1200" s="444">
        <f t="shared" ca="1" si="108"/>
        <v>-67533928.789398164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-281391.36995582568</v>
      </c>
      <c r="L1200" s="444">
        <f t="shared" ca="1" si="106"/>
        <v>-67815320.159353986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25">
      <c r="G1201" s="459">
        <f t="shared" si="124"/>
        <v>100</v>
      </c>
      <c r="H1201" s="459">
        <v>1194</v>
      </c>
      <c r="I1201" s="444">
        <f t="shared" ca="1" si="108"/>
        <v>-67815320.159353986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-282563.83399730828</v>
      </c>
      <c r="L1201" s="444">
        <f t="shared" ca="1" si="106"/>
        <v>-68097883.993351296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25">
      <c r="G1202" s="459">
        <f t="shared" si="124"/>
        <v>100</v>
      </c>
      <c r="H1202" s="459">
        <v>1195</v>
      </c>
      <c r="I1202" s="444">
        <f t="shared" ca="1" si="108"/>
        <v>-68097883.993351296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-283741.1833056304</v>
      </c>
      <c r="L1202" s="444">
        <f t="shared" ca="1" si="106"/>
        <v>-68381625.176656932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25">
      <c r="G1203" s="459">
        <f t="shared" si="124"/>
        <v>100</v>
      </c>
      <c r="H1203" s="459">
        <v>1196</v>
      </c>
      <c r="I1203" s="444">
        <f t="shared" ca="1" si="108"/>
        <v>-68381625.176656932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-284923.43823607056</v>
      </c>
      <c r="L1203" s="444">
        <f t="shared" ca="1" si="106"/>
        <v>-68666548.614893004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25">
      <c r="G1204" s="459">
        <f t="shared" si="124"/>
        <v>100</v>
      </c>
      <c r="H1204" s="459">
        <v>1197</v>
      </c>
      <c r="I1204" s="444">
        <f t="shared" ca="1" si="108"/>
        <v>-68666548.614893004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-286110.61922872084</v>
      </c>
      <c r="L1204" s="444">
        <f t="shared" ca="1" si="106"/>
        <v>-68952659.234121725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25">
      <c r="G1205" s="459">
        <f t="shared" si="124"/>
        <v>100</v>
      </c>
      <c r="H1205" s="459">
        <v>1198</v>
      </c>
      <c r="I1205" s="444">
        <f t="shared" ca="1" si="108"/>
        <v>-68952659.234121725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-287302.74680884054</v>
      </c>
      <c r="L1205" s="444">
        <f t="shared" ca="1" si="106"/>
        <v>-69239961.980930567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25">
      <c r="G1206" s="459">
        <f t="shared" si="124"/>
        <v>100</v>
      </c>
      <c r="H1206" s="459">
        <v>1199</v>
      </c>
      <c r="I1206" s="444">
        <f t="shared" ca="1" si="108"/>
        <v>-69239961.980930567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-288499.84158721071</v>
      </c>
      <c r="L1206" s="444">
        <f t="shared" ca="1" si="106"/>
        <v>-69528461.822517782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25">
      <c r="G1207" s="459">
        <f t="shared" si="124"/>
        <v>100</v>
      </c>
      <c r="H1207" s="459">
        <v>1200</v>
      </c>
      <c r="I1207" s="444">
        <f t="shared" ca="1" si="108"/>
        <v>-69528461.822517782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-289701.92426049075</v>
      </c>
      <c r="L1207" s="444">
        <f t="shared" ca="1" si="106"/>
        <v>-69818163.74677828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25">
      <c r="G1208" s="459">
        <f>G1207+1</f>
        <v>101</v>
      </c>
      <c r="H1208" s="459">
        <v>1201</v>
      </c>
      <c r="I1208" s="444">
        <f t="shared" ca="1" si="108"/>
        <v>-69818163.74677828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-290909.01561157615</v>
      </c>
      <c r="L1208" s="444">
        <f t="shared" ca="1" si="106"/>
        <v>-70109072.762389854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25">
      <c r="G1209" s="459">
        <f t="shared" ref="G1209:G1219" si="125">G1208</f>
        <v>101</v>
      </c>
      <c r="H1209" s="459">
        <v>1202</v>
      </c>
      <c r="I1209" s="444">
        <f t="shared" ca="1" si="108"/>
        <v>-70109072.762389854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-292121.13650995772</v>
      </c>
      <c r="L1209" s="444">
        <f t="shared" ca="1" si="106"/>
        <v>-70401193.898899809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25">
      <c r="G1210" s="459">
        <f t="shared" si="125"/>
        <v>101</v>
      </c>
      <c r="H1210" s="459">
        <v>1203</v>
      </c>
      <c r="I1210" s="444">
        <f t="shared" ca="1" si="108"/>
        <v>-70401193.898899809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-293338.30791208253</v>
      </c>
      <c r="L1210" s="444">
        <f t="shared" ca="1" si="106"/>
        <v>-70694532.20681189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25">
      <c r="G1211" s="459">
        <f t="shared" si="125"/>
        <v>101</v>
      </c>
      <c r="H1211" s="459">
        <v>1204</v>
      </c>
      <c r="I1211" s="444">
        <f t="shared" ca="1" si="108"/>
        <v>-70694532.20681189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-294560.55086171621</v>
      </c>
      <c r="L1211" s="444">
        <f t="shared" ca="1" si="106"/>
        <v>-70989092.757673606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25">
      <c r="G1212" s="459">
        <f t="shared" si="125"/>
        <v>101</v>
      </c>
      <c r="H1212" s="459">
        <v>1205</v>
      </c>
      <c r="I1212" s="444">
        <f t="shared" ca="1" si="108"/>
        <v>-70989092.757673606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-295787.8864903067</v>
      </c>
      <c r="L1212" s="444">
        <f t="shared" ca="1" si="106"/>
        <v>-71284880.644163907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25">
      <c r="G1213" s="459">
        <f t="shared" si="125"/>
        <v>101</v>
      </c>
      <c r="H1213" s="459">
        <v>1206</v>
      </c>
      <c r="I1213" s="444">
        <f t="shared" ca="1" si="108"/>
        <v>-71284880.644163907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-297020.33601734962</v>
      </c>
      <c r="L1213" s="444">
        <f t="shared" ca="1" si="106"/>
        <v>-71581900.980181262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25">
      <c r="G1214" s="459">
        <f t="shared" si="125"/>
        <v>101</v>
      </c>
      <c r="H1214" s="459">
        <v>1207</v>
      </c>
      <c r="I1214" s="444">
        <f t="shared" ca="1" si="108"/>
        <v>-71581900.980181262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-298257.92075075523</v>
      </c>
      <c r="L1214" s="444">
        <f t="shared" ca="1" si="106"/>
        <v>-71880158.900932014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25">
      <c r="G1215" s="459">
        <f t="shared" si="125"/>
        <v>101</v>
      </c>
      <c r="H1215" s="459">
        <v>1208</v>
      </c>
      <c r="I1215" s="444">
        <f t="shared" ca="1" si="108"/>
        <v>-71880158.900932014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-299500.66208721674</v>
      </c>
      <c r="L1215" s="444">
        <f t="shared" ca="1" si="106"/>
        <v>-72179659.563019231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25">
      <c r="G1216" s="459">
        <f t="shared" si="125"/>
        <v>101</v>
      </c>
      <c r="H1216" s="459">
        <v>1209</v>
      </c>
      <c r="I1216" s="444">
        <f t="shared" ca="1" si="108"/>
        <v>-72179659.563019231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-300748.5815125801</v>
      </c>
      <c r="L1216" s="444">
        <f t="shared" ca="1" si="106"/>
        <v>-72480408.144531816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25">
      <c r="G1217" s="459">
        <f t="shared" si="125"/>
        <v>101</v>
      </c>
      <c r="H1217" s="459">
        <v>1210</v>
      </c>
      <c r="I1217" s="444">
        <f t="shared" ca="1" si="108"/>
        <v>-72480408.144531816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-302001.70060221589</v>
      </c>
      <c r="L1217" s="444">
        <f t="shared" ca="1" si="106"/>
        <v>-72782409.845134035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25">
      <c r="G1218" s="459">
        <f t="shared" si="125"/>
        <v>101</v>
      </c>
      <c r="H1218" s="459">
        <v>1211</v>
      </c>
      <c r="I1218" s="444">
        <f t="shared" ca="1" si="108"/>
        <v>-72782409.845134035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-303260.04102139181</v>
      </c>
      <c r="L1218" s="444">
        <f t="shared" ca="1" si="106"/>
        <v>-73085669.886155427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25">
      <c r="G1219" s="459">
        <f t="shared" si="125"/>
        <v>101</v>
      </c>
      <c r="H1219" s="459">
        <v>1212</v>
      </c>
      <c r="I1219" s="444">
        <f t="shared" ca="1" si="108"/>
        <v>-73085669.886155427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-304523.62452564761</v>
      </c>
      <c r="L1219" s="444">
        <f t="shared" ca="1" si="106"/>
        <v>-73390193.510681078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25">
      <c r="G1220" s="459"/>
      <c r="H1220" s="459">
        <v>1213</v>
      </c>
      <c r="I1220" s="444">
        <f t="shared" ca="1" si="108"/>
        <v>-73390193.510681078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-305792.47296117118</v>
      </c>
      <c r="L1220" s="444">
        <f t="shared" ca="1" si="106"/>
        <v>-73695985.98364225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25">
      <c r="G1221" s="459"/>
      <c r="H1221" s="459">
        <v>1214</v>
      </c>
      <c r="I1221" s="444">
        <f t="shared" ca="1" si="108"/>
        <v>-73695985.98364225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-307066.60826517607</v>
      </c>
      <c r="L1221" s="444">
        <f t="shared" ca="1" si="106"/>
        <v>-74003052.591907427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25">
      <c r="G1222" s="459"/>
      <c r="H1222" s="459">
        <v>1215</v>
      </c>
      <c r="I1222" s="444">
        <f t="shared" ca="1" si="108"/>
        <v>-74003052.591907427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-308346.05246628093</v>
      </c>
      <c r="L1222" s="444">
        <f t="shared" ca="1" si="106"/>
        <v>-74311398.644373715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25">
      <c r="G1223" s="459"/>
      <c r="H1223" s="459">
        <v>1216</v>
      </c>
      <c r="I1223" s="444">
        <f t="shared" ca="1" si="108"/>
        <v>-74311398.644373715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-309630.82768489048</v>
      </c>
      <c r="L1223" s="444">
        <f t="shared" ca="1" si="106"/>
        <v>-74621029.472058609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25">
      <c r="G1224" s="459"/>
      <c r="H1224" s="459">
        <v>1217</v>
      </c>
      <c r="I1224" s="444">
        <f t="shared" ca="1" si="108"/>
        <v>-74621029.472058609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-310920.95613357751</v>
      </c>
      <c r="L1224" s="444">
        <f t="shared" ca="1" si="106"/>
        <v>-74931950.428192183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25">
      <c r="G1225" s="459"/>
      <c r="H1225" s="459">
        <v>1218</v>
      </c>
      <c r="I1225" s="444">
        <f t="shared" ca="1" si="108"/>
        <v>-74931950.428192183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-312216.46011746745</v>
      </c>
      <c r="L1225" s="444">
        <f t="shared" ca="1" si="106"/>
        <v>-75244166.888309658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25">
      <c r="G1226" s="459"/>
      <c r="H1226" s="459">
        <v>1219</v>
      </c>
      <c r="I1226" s="444">
        <f t="shared" ca="1" si="108"/>
        <v>-75244166.888309658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-313517.36203462357</v>
      </c>
      <c r="L1226" s="444">
        <f t="shared" ca="1" si="106"/>
        <v>-75557684.250344276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25">
      <c r="G1227" s="459"/>
      <c r="H1227" s="459">
        <v>1220</v>
      </c>
      <c r="I1227" s="444">
        <f t="shared" ca="1" si="108"/>
        <v>-75557684.250344276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-314823.68437643448</v>
      </c>
      <c r="L1227" s="444">
        <f t="shared" ca="1" si="106"/>
        <v>-75872507.93472071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25">
      <c r="G1228" s="459"/>
      <c r="H1228" s="459">
        <v>1221</v>
      </c>
      <c r="I1228" s="444">
        <f t="shared" ca="1" si="108"/>
        <v>-75872507.93472071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-316135.44972800295</v>
      </c>
      <c r="L1228" s="444">
        <f t="shared" ca="1" si="106"/>
        <v>-76188643.384448707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25">
      <c r="G1229" s="459"/>
      <c r="H1229" s="459">
        <v>1222</v>
      </c>
      <c r="I1229" s="444">
        <f t="shared" ca="1" si="108"/>
        <v>-76188643.384448707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-317452.68076853629</v>
      </c>
      <c r="L1229" s="444">
        <f t="shared" ca="1" si="106"/>
        <v>-76506096.065217242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25">
      <c r="G1230" s="459"/>
      <c r="H1230" s="459">
        <v>1223</v>
      </c>
      <c r="I1230" s="444">
        <f t="shared" ca="1" si="108"/>
        <v>-76506096.065217242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-318775.40027173853</v>
      </c>
      <c r="L1230" s="444">
        <f t="shared" ca="1" si="106"/>
        <v>-76824871.465488985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25">
      <c r="G1231" s="459"/>
      <c r="H1231" s="459">
        <v>1224</v>
      </c>
      <c r="I1231" s="444">
        <f t="shared" ca="1" si="108"/>
        <v>-76824871.465488985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-320103.63110620412</v>
      </c>
      <c r="L1231" s="444">
        <f t="shared" ca="1" si="106"/>
        <v>-77144975.096595183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25">
      <c r="G1232" s="459"/>
      <c r="H1232" s="459">
        <v>1225</v>
      </c>
      <c r="I1232" s="444">
        <f t="shared" ca="1" si="108"/>
        <v>-77144975.096595183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-321437.39623581327</v>
      </c>
      <c r="L1232" s="444">
        <f t="shared" ca="1" si="106"/>
        <v>-77466412.492830992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25">
      <c r="G1233" s="459"/>
      <c r="H1233" s="459">
        <v>1226</v>
      </c>
      <c r="I1233" s="444">
        <f t="shared" ca="1" si="108"/>
        <v>-77466412.492830992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-322776.71872012911</v>
      </c>
      <c r="L1233" s="444">
        <f t="shared" ca="1" si="106"/>
        <v>-77789189.211551115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25">
      <c r="G1234" s="459"/>
      <c r="H1234" s="459">
        <v>1227</v>
      </c>
      <c r="I1234" s="444">
        <f t="shared" ca="1" si="108"/>
        <v>-77789189.211551115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-324121.62171479629</v>
      </c>
      <c r="L1234" s="444">
        <f t="shared" ca="1" si="106"/>
        <v>-78113310.833265916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25">
      <c r="G1235" s="459"/>
      <c r="H1235" s="459">
        <v>1228</v>
      </c>
      <c r="I1235" s="444">
        <f t="shared" ca="1" si="108"/>
        <v>-78113310.833265916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-325472.12847194134</v>
      </c>
      <c r="L1235" s="444">
        <f t="shared" ca="1" si="106"/>
        <v>-78438782.961737856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25">
      <c r="G1236" s="459"/>
      <c r="H1236" s="459">
        <v>1229</v>
      </c>
      <c r="I1236" s="444">
        <f t="shared" ca="1" si="108"/>
        <v>-78438782.961737856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-326828.26234057441</v>
      </c>
      <c r="L1236" s="444">
        <f t="shared" ca="1" si="106"/>
        <v>-78765611.224078432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25">
      <c r="G1237" s="459"/>
      <c r="H1237" s="459">
        <v>1230</v>
      </c>
      <c r="I1237" s="444">
        <f t="shared" ca="1" si="108"/>
        <v>-78765611.224078432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-328190.04676699347</v>
      </c>
      <c r="L1237" s="444">
        <f t="shared" ca="1" si="106"/>
        <v>-79093801.270845428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25">
      <c r="G1238" s="459"/>
      <c r="H1238" s="459">
        <v>1231</v>
      </c>
      <c r="I1238" s="444">
        <f t="shared" ca="1" si="108"/>
        <v>-79093801.270845428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-329557.50529518927</v>
      </c>
      <c r="L1238" s="444">
        <f t="shared" ca="1" si="106"/>
        <v>-79423358.776140615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25">
      <c r="G1239" s="459"/>
      <c r="H1239" s="459">
        <v>1232</v>
      </c>
      <c r="I1239" s="444">
        <f t="shared" ca="1" si="108"/>
        <v>-79423358.776140615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-330930.66156725254</v>
      </c>
      <c r="L1239" s="444">
        <f t="shared" ca="1" si="106"/>
        <v>-79754289.437707871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25">
      <c r="G1240" s="459"/>
      <c r="H1240" s="459">
        <v>1233</v>
      </c>
      <c r="I1240" s="444">
        <f t="shared" ca="1" si="108"/>
        <v>-79754289.437707871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-332309.53932378278</v>
      </c>
      <c r="L1240" s="444">
        <f t="shared" ca="1" si="106"/>
        <v>-80086598.977031648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25">
      <c r="G1241" s="459"/>
      <c r="H1241" s="459">
        <v>1234</v>
      </c>
      <c r="I1241" s="444">
        <f t="shared" ca="1" si="108"/>
        <v>-80086598.977031648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-333694.16240429855</v>
      </c>
      <c r="L1241" s="444">
        <f t="shared" ca="1" si="106"/>
        <v>-80420293.139435947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25">
      <c r="G1242" s="459"/>
      <c r="H1242" s="459">
        <v>1235</v>
      </c>
      <c r="I1242" s="444">
        <f t="shared" ca="1" si="108"/>
        <v>-80420293.139435947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-335084.55474764976</v>
      </c>
      <c r="L1242" s="444">
        <f t="shared" ca="1" si="106"/>
        <v>-80755377.694183603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25">
      <c r="G1243" s="459"/>
      <c r="H1243" s="459">
        <v>1236</v>
      </c>
      <c r="I1243" s="444">
        <f t="shared" ca="1" si="108"/>
        <v>-80755377.694183603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-336480.74039243167</v>
      </c>
      <c r="L1243" s="444">
        <f t="shared" ca="1" si="106"/>
        <v>-81091858.434576035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25">
      <c r="G1244" s="459"/>
      <c r="H1244" s="459">
        <v>1237</v>
      </c>
      <c r="I1244" s="444">
        <f t="shared" ca="1" si="108"/>
        <v>-81091858.434576035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-337882.74347740016</v>
      </c>
      <c r="L1244" s="444">
        <f t="shared" ca="1" si="106"/>
        <v>-81429741.178053439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25">
      <c r="G1245" s="459"/>
      <c r="H1245" s="459">
        <v>1238</v>
      </c>
      <c r="I1245" s="444">
        <f t="shared" ca="1" si="108"/>
        <v>-81429741.178053439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-339290.58824188932</v>
      </c>
      <c r="L1245" s="444">
        <f t="shared" ca="1" si="106"/>
        <v>-81769031.766295329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25">
      <c r="G1246" s="459"/>
      <c r="H1246" s="459">
        <v>1239</v>
      </c>
      <c r="I1246" s="444">
        <f t="shared" ca="1" si="108"/>
        <v>-81769031.766295329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-340704.29902623052</v>
      </c>
      <c r="L1246" s="444">
        <f t="shared" ca="1" si="106"/>
        <v>-82109736.065321565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25">
      <c r="G1247" s="459"/>
      <c r="H1247" s="459">
        <v>1240</v>
      </c>
      <c r="I1247" s="444">
        <f t="shared" ca="1" si="108"/>
        <v>-82109736.065321565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-342123.90027217317</v>
      </c>
      <c r="L1247" s="444">
        <f t="shared" ca="1" si="106"/>
        <v>-82451859.96559374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25">
      <c r="G1248" s="459"/>
      <c r="H1248" s="459">
        <v>1241</v>
      </c>
      <c r="I1248" s="444">
        <f t="shared" ca="1" si="108"/>
        <v>-82451859.96559374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-343549.41652330727</v>
      </c>
      <c r="L1248" s="444">
        <f t="shared" ca="1" si="106"/>
        <v>-82795409.382117048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25">
      <c r="G1249" s="459"/>
      <c r="H1249" s="459">
        <v>1242</v>
      </c>
      <c r="I1249" s="444">
        <f t="shared" ca="1" si="108"/>
        <v>-82795409.382117048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-344980.87242548767</v>
      </c>
      <c r="L1249" s="444">
        <f t="shared" ca="1" si="106"/>
        <v>-83140390.25454253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25">
      <c r="G1250" s="459"/>
      <c r="H1250" s="459">
        <v>1243</v>
      </c>
      <c r="I1250" s="444">
        <f t="shared" ca="1" si="108"/>
        <v>-83140390.25454253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-346418.29272726056</v>
      </c>
      <c r="L1250" s="444">
        <f t="shared" ca="1" si="106"/>
        <v>-83486808.547269791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25">
      <c r="G1251" s="459"/>
      <c r="H1251" s="459">
        <v>1244</v>
      </c>
      <c r="I1251" s="444">
        <f t="shared" ca="1" si="108"/>
        <v>-83486808.547269791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-347861.70228029077</v>
      </c>
      <c r="L1251" s="444">
        <f t="shared" ca="1" si="106"/>
        <v>-83834670.249550089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25">
      <c r="G1252" s="459"/>
      <c r="H1252" s="459">
        <v>1245</v>
      </c>
      <c r="I1252" s="444">
        <f t="shared" ca="1" si="108"/>
        <v>-83834670.249550089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-349311.12603979203</v>
      </c>
      <c r="L1252" s="444">
        <f t="shared" ca="1" si="106"/>
        <v>-84183981.375589877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25">
      <c r="G1253" s="459"/>
      <c r="H1253" s="459">
        <v>1246</v>
      </c>
      <c r="I1253" s="444">
        <f t="shared" ca="1" si="108"/>
        <v>-84183981.375589877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-350766.58906495781</v>
      </c>
      <c r="L1253" s="444">
        <f t="shared" ca="1" si="106"/>
        <v>-84534747.964654833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25">
      <c r="G1254" s="459"/>
      <c r="H1254" s="459">
        <v>1247</v>
      </c>
      <c r="I1254" s="444">
        <f t="shared" ca="1" si="108"/>
        <v>-84534747.964654833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-352228.11651939515</v>
      </c>
      <c r="L1254" s="444">
        <f t="shared" ca="1" si="106"/>
        <v>-84886976.081174225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25">
      <c r="G1255" s="459"/>
      <c r="H1255" s="459">
        <v>1248</v>
      </c>
      <c r="I1255" s="444">
        <f t="shared" ca="1" si="108"/>
        <v>-84886976.081174225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-353695.73367155925</v>
      </c>
      <c r="L1255" s="444">
        <f t="shared" ca="1" si="106"/>
        <v>-85240671.814845785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25">
      <c r="G1256" s="459"/>
      <c r="H1256" s="459">
        <v>1249</v>
      </c>
      <c r="I1256" s="444">
        <f t="shared" ca="1" si="108"/>
        <v>-85240671.814845785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-355169.46589519078</v>
      </c>
      <c r="L1256" s="444">
        <f t="shared" ca="1" si="106"/>
        <v>-85595841.280740976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25">
      <c r="G1257" s="459"/>
      <c r="H1257" s="459">
        <v>1250</v>
      </c>
      <c r="I1257" s="444">
        <f t="shared" ca="1" si="108"/>
        <v>-85595841.280740976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-356649.33866975404</v>
      </c>
      <c r="L1257" s="444">
        <f t="shared" ca="1" si="106"/>
        <v>-85952490.619410723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25">
      <c r="G1258" s="459"/>
      <c r="H1258" s="459">
        <v>1251</v>
      </c>
      <c r="I1258" s="444">
        <f t="shared" ca="1" si="108"/>
        <v>-85952490.619410723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-358135.37758087803</v>
      </c>
      <c r="L1258" s="444">
        <f t="shared" ca="1" si="106"/>
        <v>-86310625.996991605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25">
      <c r="G1259" s="459"/>
      <c r="H1259" s="459">
        <v>1252</v>
      </c>
      <c r="I1259" s="444">
        <f t="shared" ca="1" si="108"/>
        <v>-86310625.996991605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-359627.60832079838</v>
      </c>
      <c r="L1259" s="444">
        <f t="shared" ca="1" si="106"/>
        <v>-86670253.605312407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25">
      <c r="G1260" s="459"/>
      <c r="H1260" s="459">
        <v>1253</v>
      </c>
      <c r="I1260" s="444">
        <f t="shared" ca="1" si="108"/>
        <v>-86670253.605312407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-361126.05668880168</v>
      </c>
      <c r="L1260" s="444">
        <f t="shared" ca="1" si="106"/>
        <v>-87031379.662001207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25">
      <c r="G1261" s="459"/>
      <c r="H1261" s="459">
        <v>1254</v>
      </c>
      <c r="I1261" s="444">
        <f t="shared" ca="1" si="108"/>
        <v>-87031379.662001207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-362630.7485916717</v>
      </c>
      <c r="L1261" s="444">
        <f t="shared" ca="1" si="106"/>
        <v>-87394010.410592884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25">
      <c r="G1262" s="459"/>
      <c r="H1262" s="459">
        <v>1255</v>
      </c>
      <c r="I1262" s="444">
        <f t="shared" ca="1" si="108"/>
        <v>-87394010.410592884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-364141.71004413703</v>
      </c>
      <c r="L1262" s="444">
        <f t="shared" ca="1" si="106"/>
        <v>-87758152.120637015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25">
      <c r="G1263" s="459"/>
      <c r="H1263" s="459">
        <v>1256</v>
      </c>
      <c r="I1263" s="444">
        <f t="shared" ca="1" si="108"/>
        <v>-87758152.120637015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-365658.96716932091</v>
      </c>
      <c r="L1263" s="444">
        <f t="shared" ca="1" si="106"/>
        <v>-88123811.087806329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25">
      <c r="G1264" s="459"/>
      <c r="H1264" s="459">
        <v>1257</v>
      </c>
      <c r="I1264" s="444">
        <f t="shared" ca="1" si="108"/>
        <v>-88123811.087806329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-367182.54619919305</v>
      </c>
      <c r="L1264" s="444">
        <f t="shared" ca="1" si="106"/>
        <v>-88490993.634005517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25">
      <c r="G1265" s="459"/>
      <c r="H1265" s="459">
        <v>1258</v>
      </c>
      <c r="I1265" s="444">
        <f t="shared" ca="1" si="108"/>
        <v>-88490993.634005517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-368712.473475023</v>
      </c>
      <c r="L1265" s="444">
        <f t="shared" ca="1" si="106"/>
        <v>-88859706.107480541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25">
      <c r="G1266" s="459"/>
      <c r="H1266" s="459">
        <v>1259</v>
      </c>
      <c r="I1266" s="444">
        <f t="shared" ca="1" si="108"/>
        <v>-88859706.107480541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-370248.77544783556</v>
      </c>
      <c r="L1266" s="444">
        <f t="shared" ca="1" si="106"/>
        <v>-89229954.882928371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25">
      <c r="G1267" s="459"/>
      <c r="H1267" s="459">
        <v>1260</v>
      </c>
      <c r="I1267" s="444">
        <f t="shared" ca="1" si="108"/>
        <v>-89229954.882928371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-371791.47867886821</v>
      </c>
      <c r="L1267" s="444">
        <f t="shared" ca="1" si="106"/>
        <v>-89601746.361607239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25">
      <c r="G1268" s="459"/>
      <c r="H1268" s="459">
        <v>1261</v>
      </c>
      <c r="I1268" s="444">
        <f t="shared" ca="1" si="108"/>
        <v>-89601746.361607239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-373340.60984003014</v>
      </c>
      <c r="L1268" s="444">
        <f t="shared" ca="1" si="106"/>
        <v>-89975086.971447274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25">
      <c r="G1269" s="459"/>
      <c r="H1269" s="459">
        <v>1262</v>
      </c>
      <c r="I1269" s="444">
        <f t="shared" ca="1" si="108"/>
        <v>-89975086.971447274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-374896.19571436365</v>
      </c>
      <c r="L1269" s="444">
        <f t="shared" ca="1" si="106"/>
        <v>-90349983.167161644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25">
      <c r="G1270" s="459"/>
      <c r="H1270" s="459">
        <v>1263</v>
      </c>
      <c r="I1270" s="444">
        <f t="shared" ca="1" si="108"/>
        <v>-90349983.167161644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-376458.26319650683</v>
      </c>
      <c r="L1270" s="444">
        <f t="shared" ca="1" si="106"/>
        <v>-90726441.430358157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25">
      <c r="G1271" s="459"/>
      <c r="H1271" s="459">
        <v>1264</v>
      </c>
      <c r="I1271" s="444">
        <f t="shared" ca="1" si="108"/>
        <v>-90726441.430358157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-378026.83929315896</v>
      </c>
      <c r="L1271" s="444">
        <f t="shared" ca="1" si="106"/>
        <v>-91104468.269651309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25">
      <c r="G1272" s="459"/>
      <c r="H1272" s="459">
        <v>1265</v>
      </c>
      <c r="I1272" s="444">
        <f t="shared" ca="1" si="108"/>
        <v>-91104468.269651309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-379601.9511235471</v>
      </c>
      <c r="L1272" s="444">
        <f t="shared" ca="1" si="106"/>
        <v>-91484070.220774859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25">
      <c r="G1273" s="459"/>
      <c r="H1273" s="459">
        <v>1266</v>
      </c>
      <c r="I1273" s="444">
        <f t="shared" ca="1" si="108"/>
        <v>-91484070.220774859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-381183.62591989525</v>
      </c>
      <c r="L1273" s="444">
        <f t="shared" ca="1" si="106"/>
        <v>-91865253.846694753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25">
      <c r="G1274" s="459"/>
      <c r="H1274" s="459">
        <v>1267</v>
      </c>
      <c r="I1274" s="444">
        <f t="shared" ca="1" si="108"/>
        <v>-91865253.846694753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-382771.8910278948</v>
      </c>
      <c r="L1274" s="444">
        <f t="shared" ca="1" si="106"/>
        <v>-92248025.73772265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25">
      <c r="G1275" s="459"/>
      <c r="H1275" s="459">
        <v>1268</v>
      </c>
      <c r="I1275" s="444">
        <f t="shared" ca="1" si="108"/>
        <v>-92248025.73772265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-384366.77390717773</v>
      </c>
      <c r="L1275" s="444">
        <f t="shared" ca="1" si="106"/>
        <v>-92632392.511629835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25">
      <c r="G1276" s="459"/>
      <c r="H1276" s="459">
        <v>1269</v>
      </c>
      <c r="I1276" s="444">
        <f t="shared" ca="1" si="108"/>
        <v>-92632392.511629835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-385968.30213179096</v>
      </c>
      <c r="L1276" s="444">
        <f t="shared" ca="1" si="106"/>
        <v>-93018360.813761622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25">
      <c r="G1277" s="459"/>
      <c r="H1277" s="459">
        <v>1270</v>
      </c>
      <c r="I1277" s="444">
        <f t="shared" ca="1" si="108"/>
        <v>-93018360.813761622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-387576.50339067343</v>
      </c>
      <c r="L1277" s="444">
        <f t="shared" ca="1" si="106"/>
        <v>-93405937.317152292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25">
      <c r="G1278" s="459"/>
      <c r="H1278" s="459">
        <v>1271</v>
      </c>
      <c r="I1278" s="444">
        <f t="shared" ca="1" si="108"/>
        <v>-93405937.317152292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-389191.40548813454</v>
      </c>
      <c r="L1278" s="444">
        <f t="shared" ca="1" si="106"/>
        <v>-93795128.722640425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25">
      <c r="G1279" s="459"/>
      <c r="H1279" s="459">
        <v>1272</v>
      </c>
      <c r="I1279" s="444">
        <f t="shared" ca="1" si="108"/>
        <v>-93795128.722640425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-390813.03634433512</v>
      </c>
      <c r="L1279" s="444">
        <f t="shared" ca="1" si="106"/>
        <v>-94185941.758984759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25">
      <c r="G1280" s="459"/>
      <c r="H1280" s="459">
        <v>1273</v>
      </c>
      <c r="I1280" s="444">
        <f t="shared" ca="1" si="108"/>
        <v>-94185941.758984759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-392441.42399576982</v>
      </c>
      <c r="L1280" s="444">
        <f t="shared" ca="1" si="106"/>
        <v>-94578383.182980523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25">
      <c r="G1281" s="459"/>
      <c r="H1281" s="459">
        <v>1274</v>
      </c>
      <c r="I1281" s="444">
        <f t="shared" ca="1" si="108"/>
        <v>-94578383.182980523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-394076.59659575217</v>
      </c>
      <c r="L1281" s="444">
        <f t="shared" ca="1" si="106"/>
        <v>-94972459.779576272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25">
      <c r="G1282" s="459"/>
      <c r="H1282" s="459">
        <v>1275</v>
      </c>
      <c r="I1282" s="444">
        <f t="shared" ca="1" si="108"/>
        <v>-94972459.779576272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-395718.58241490112</v>
      </c>
      <c r="L1282" s="444">
        <f t="shared" ca="1" si="106"/>
        <v>-95368178.361991167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25">
      <c r="G1283" s="459"/>
      <c r="H1283" s="459">
        <v>1276</v>
      </c>
      <c r="I1283" s="444">
        <f t="shared" ca="1" si="108"/>
        <v>-95368178.361991167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-397367.40984162985</v>
      </c>
      <c r="L1283" s="444">
        <f t="shared" ref="L1283:L1537" ca="1" si="127">I1283-J1283+K1283</f>
        <v>-95765545.771832794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25">
      <c r="G1284" s="459"/>
      <c r="H1284" s="459">
        <v>1277</v>
      </c>
      <c r="I1284" s="444">
        <f t="shared" ref="I1284:I1538" ca="1" si="128">L1283</f>
        <v>-95765545.771832794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-399023.10738263663</v>
      </c>
      <c r="L1284" s="444">
        <f t="shared" ca="1" si="127"/>
        <v>-96164568.879215434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25">
      <c r="G1285" s="459"/>
      <c r="H1285" s="459">
        <v>1278</v>
      </c>
      <c r="I1285" s="444">
        <f t="shared" ca="1" si="128"/>
        <v>-96164568.879215434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-400685.70366339764</v>
      </c>
      <c r="L1285" s="444">
        <f t="shared" ca="1" si="127"/>
        <v>-96565254.582878828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25">
      <c r="G1286" s="459"/>
      <c r="H1286" s="459">
        <v>1279</v>
      </c>
      <c r="I1286" s="444">
        <f t="shared" ca="1" si="128"/>
        <v>-96565254.582878828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-402355.22742866178</v>
      </c>
      <c r="L1286" s="444">
        <f t="shared" ca="1" si="127"/>
        <v>-96967609.810307488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25">
      <c r="G1287" s="459"/>
      <c r="H1287" s="459">
        <v>1280</v>
      </c>
      <c r="I1287" s="444">
        <f t="shared" ca="1" si="128"/>
        <v>-96967609.810307488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-404031.70754294784</v>
      </c>
      <c r="L1287" s="444">
        <f t="shared" ca="1" si="127"/>
        <v>-97371641.517850429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25">
      <c r="G1288" s="459"/>
      <c r="H1288" s="459">
        <v>1281</v>
      </c>
      <c r="I1288" s="444">
        <f t="shared" ca="1" si="128"/>
        <v>-97371641.517850429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-405715.17299104342</v>
      </c>
      <c r="L1288" s="444">
        <f t="shared" ca="1" si="127"/>
        <v>-97777356.690841466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25">
      <c r="G1289" s="459"/>
      <c r="H1289" s="459">
        <v>1282</v>
      </c>
      <c r="I1289" s="444">
        <f t="shared" ca="1" si="128"/>
        <v>-97777356.690841466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-407405.65287850611</v>
      </c>
      <c r="L1289" s="444">
        <f t="shared" ca="1" si="127"/>
        <v>-98184762.343719974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25">
      <c r="G1290" s="459"/>
      <c r="H1290" s="459">
        <v>1283</v>
      </c>
      <c r="I1290" s="444">
        <f t="shared" ca="1" si="128"/>
        <v>-98184762.343719974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-409103.17643216654</v>
      </c>
      <c r="L1290" s="444">
        <f t="shared" ca="1" si="127"/>
        <v>-98593865.520152137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25">
      <c r="G1291" s="459"/>
      <c r="H1291" s="459">
        <v>1284</v>
      </c>
      <c r="I1291" s="444">
        <f t="shared" ca="1" si="128"/>
        <v>-98593865.520152137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-410807.77300063393</v>
      </c>
      <c r="L1291" s="444">
        <f t="shared" ca="1" si="127"/>
        <v>-99004673.293152764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25">
      <c r="G1292" s="459"/>
      <c r="H1292" s="459">
        <v>1285</v>
      </c>
      <c r="I1292" s="444">
        <f t="shared" ca="1" si="128"/>
        <v>-99004673.293152764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-412519.47205480316</v>
      </c>
      <c r="L1292" s="444">
        <f t="shared" ca="1" si="127"/>
        <v>-99417192.765207574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25">
      <c r="G1293" s="459"/>
      <c r="H1293" s="459">
        <v>1286</v>
      </c>
      <c r="I1293" s="444">
        <f t="shared" ca="1" si="128"/>
        <v>-99417192.765207574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-414238.30318836489</v>
      </c>
      <c r="L1293" s="444">
        <f t="shared" ca="1" si="127"/>
        <v>-99831431.068395942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25">
      <c r="G1294" s="459"/>
      <c r="H1294" s="459">
        <v>1287</v>
      </c>
      <c r="I1294" s="444">
        <f t="shared" ca="1" si="128"/>
        <v>-99831431.068395942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-415964.29611831642</v>
      </c>
      <c r="L1294" s="444">
        <f t="shared" ca="1" si="127"/>
        <v>-100247395.36451426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25">
      <c r="G1295" s="459"/>
      <c r="H1295" s="459">
        <v>1288</v>
      </c>
      <c r="I1295" s="444">
        <f t="shared" ca="1" si="128"/>
        <v>-100247395.36451426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-417697.4806854761</v>
      </c>
      <c r="L1295" s="444">
        <f t="shared" ca="1" si="127"/>
        <v>-100665092.84519973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25">
      <c r="G1296" s="459"/>
      <c r="H1296" s="459">
        <v>1289</v>
      </c>
      <c r="I1296" s="444">
        <f t="shared" ca="1" si="128"/>
        <v>-100665092.84519973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-419437.88685499888</v>
      </c>
      <c r="L1296" s="444">
        <f t="shared" ca="1" si="127"/>
        <v>-101084530.73205474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25">
      <c r="G1297" s="459"/>
      <c r="H1297" s="459">
        <v>1290</v>
      </c>
      <c r="I1297" s="444">
        <f t="shared" ca="1" si="128"/>
        <v>-101084530.73205474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-421185.54471689474</v>
      </c>
      <c r="L1297" s="444">
        <f t="shared" ca="1" si="127"/>
        <v>-101505716.27677163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25">
      <c r="G1298" s="459"/>
      <c r="H1298" s="459">
        <v>1291</v>
      </c>
      <c r="I1298" s="444">
        <f t="shared" ca="1" si="128"/>
        <v>-101505716.27677163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-422940.48448654846</v>
      </c>
      <c r="L1298" s="444">
        <f t="shared" ca="1" si="127"/>
        <v>-101928656.76125818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25">
      <c r="G1299" s="459"/>
      <c r="H1299" s="459">
        <v>1292</v>
      </c>
      <c r="I1299" s="444">
        <f t="shared" ca="1" si="128"/>
        <v>-101928656.76125818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-424702.73650524241</v>
      </c>
      <c r="L1299" s="444">
        <f t="shared" ca="1" si="127"/>
        <v>-102353359.49776343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25">
      <c r="G1300" s="459"/>
      <c r="H1300" s="459">
        <v>1293</v>
      </c>
      <c r="I1300" s="444">
        <f t="shared" ca="1" si="128"/>
        <v>-102353359.49776343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-426472.33124068094</v>
      </c>
      <c r="L1300" s="444">
        <f t="shared" ca="1" si="127"/>
        <v>-102779831.82900411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25">
      <c r="G1301" s="459"/>
      <c r="H1301" s="459">
        <v>1294</v>
      </c>
      <c r="I1301" s="444">
        <f t="shared" ca="1" si="128"/>
        <v>-102779831.82900411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-428249.29928751709</v>
      </c>
      <c r="L1301" s="444">
        <f t="shared" ca="1" si="127"/>
        <v>-103208081.12829162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25">
      <c r="G1302" s="459"/>
      <c r="H1302" s="459">
        <v>1295</v>
      </c>
      <c r="I1302" s="444">
        <f t="shared" ca="1" si="128"/>
        <v>-103208081.12829162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-430033.67136788176</v>
      </c>
      <c r="L1302" s="444">
        <f t="shared" ca="1" si="127"/>
        <v>-103638114.79965951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25">
      <c r="G1303" s="459"/>
      <c r="H1303" s="459">
        <v>1296</v>
      </c>
      <c r="I1303" s="444">
        <f t="shared" ca="1" si="128"/>
        <v>-103638114.79965951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-431825.47833191458</v>
      </c>
      <c r="L1303" s="444">
        <f t="shared" ca="1" si="127"/>
        <v>-104069940.27799141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25">
      <c r="G1304" s="459"/>
      <c r="H1304" s="459">
        <v>1297</v>
      </c>
      <c r="I1304" s="444">
        <f t="shared" ca="1" si="128"/>
        <v>-104069940.27799141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-433624.75115829753</v>
      </c>
      <c r="L1304" s="444">
        <f t="shared" ca="1" si="127"/>
        <v>-104503565.02914971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25">
      <c r="G1305" s="459"/>
      <c r="H1305" s="459">
        <v>1298</v>
      </c>
      <c r="I1305" s="444">
        <f t="shared" ca="1" si="128"/>
        <v>-104503565.02914971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-435431.52095479047</v>
      </c>
      <c r="L1305" s="444">
        <f t="shared" ca="1" si="127"/>
        <v>-104938996.5501045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25">
      <c r="G1306" s="459"/>
      <c r="H1306" s="459">
        <v>1299</v>
      </c>
      <c r="I1306" s="444">
        <f t="shared" ca="1" si="128"/>
        <v>-104938996.5501045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-437245.81895876868</v>
      </c>
      <c r="L1306" s="444">
        <f t="shared" ca="1" si="127"/>
        <v>-105376242.36906327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25">
      <c r="G1307" s="459"/>
      <c r="H1307" s="459">
        <v>1300</v>
      </c>
      <c r="I1307" s="444">
        <f t="shared" ca="1" si="128"/>
        <v>-105376242.36906327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-439067.67653776362</v>
      </c>
      <c r="L1307" s="444">
        <f t="shared" ca="1" si="127"/>
        <v>-105815310.04560104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25">
      <c r="G1308" s="459"/>
      <c r="H1308" s="459">
        <v>1301</v>
      </c>
      <c r="I1308" s="444">
        <f t="shared" ca="1" si="128"/>
        <v>-105815310.04560104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-440897.1251900043</v>
      </c>
      <c r="L1308" s="444">
        <f t="shared" ca="1" si="127"/>
        <v>-106256207.17079104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25">
      <c r="G1309" s="459"/>
      <c r="H1309" s="459">
        <v>1302</v>
      </c>
      <c r="I1309" s="444">
        <f t="shared" ca="1" si="128"/>
        <v>-106256207.17079104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-442734.19654496264</v>
      </c>
      <c r="L1309" s="444">
        <f t="shared" ca="1" si="127"/>
        <v>-106698941.367336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25">
      <c r="G1310" s="459"/>
      <c r="H1310" s="459">
        <v>1303</v>
      </c>
      <c r="I1310" s="444">
        <f t="shared" ca="1" si="128"/>
        <v>-106698941.367336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-444578.9223639</v>
      </c>
      <c r="L1310" s="444">
        <f t="shared" ca="1" si="127"/>
        <v>-107143520.28969991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25">
      <c r="G1311" s="459"/>
      <c r="H1311" s="459">
        <v>1304</v>
      </c>
      <c r="I1311" s="444">
        <f t="shared" ca="1" si="128"/>
        <v>-107143520.28969991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-446431.33454041631</v>
      </c>
      <c r="L1311" s="444">
        <f t="shared" ca="1" si="127"/>
        <v>-107589951.62424032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25">
      <c r="G1312" s="459"/>
      <c r="H1312" s="459">
        <v>1305</v>
      </c>
      <c r="I1312" s="444">
        <f t="shared" ca="1" si="128"/>
        <v>-107589951.62424032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-448291.46510100132</v>
      </c>
      <c r="L1312" s="444">
        <f t="shared" ca="1" si="127"/>
        <v>-108038243.08934133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25">
      <c r="G1313" s="459"/>
      <c r="H1313" s="459">
        <v>1306</v>
      </c>
      <c r="I1313" s="444">
        <f t="shared" ca="1" si="128"/>
        <v>-108038243.08934133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-450159.34620558884</v>
      </c>
      <c r="L1313" s="444">
        <f t="shared" ca="1" si="127"/>
        <v>-108488402.43554692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25">
      <c r="G1314" s="459"/>
      <c r="H1314" s="459">
        <v>1307</v>
      </c>
      <c r="I1314" s="444">
        <f t="shared" ca="1" si="128"/>
        <v>-108488402.43554692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-452035.0101481122</v>
      </c>
      <c r="L1314" s="444">
        <f t="shared" ca="1" si="127"/>
        <v>-108940437.44569503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25">
      <c r="G1315" s="459"/>
      <c r="H1315" s="459">
        <v>1308</v>
      </c>
      <c r="I1315" s="444">
        <f t="shared" ca="1" si="128"/>
        <v>-108940437.44569503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-453918.48935706256</v>
      </c>
      <c r="L1315" s="444">
        <f t="shared" ca="1" si="127"/>
        <v>-109394355.9350521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25">
      <c r="G1316" s="459"/>
      <c r="H1316" s="459">
        <v>1309</v>
      </c>
      <c r="I1316" s="444">
        <f t="shared" ca="1" si="128"/>
        <v>-109394355.9350521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-455809.81639605039</v>
      </c>
      <c r="L1316" s="444">
        <f t="shared" ca="1" si="127"/>
        <v>-109850165.75144815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25">
      <c r="G1317" s="459"/>
      <c r="H1317" s="459">
        <v>1310</v>
      </c>
      <c r="I1317" s="444">
        <f t="shared" ca="1" si="128"/>
        <v>-109850165.75144815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-457709.02396436734</v>
      </c>
      <c r="L1317" s="444">
        <f t="shared" ca="1" si="127"/>
        <v>-110307874.77541251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25">
      <c r="G1318" s="459"/>
      <c r="H1318" s="459">
        <v>1311</v>
      </c>
      <c r="I1318" s="444">
        <f t="shared" ca="1" si="128"/>
        <v>-110307874.77541251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-459616.14489755215</v>
      </c>
      <c r="L1318" s="444">
        <f t="shared" ca="1" si="127"/>
        <v>-110767490.92031007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25">
      <c r="G1319" s="459"/>
      <c r="H1319" s="459">
        <v>1312</v>
      </c>
      <c r="I1319" s="444">
        <f t="shared" ca="1" si="128"/>
        <v>-110767490.92031007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-461531.21216795855</v>
      </c>
      <c r="L1319" s="444">
        <f t="shared" ca="1" si="127"/>
        <v>-111229022.13247803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25">
      <c r="G1320" s="459"/>
      <c r="H1320" s="459">
        <v>1313</v>
      </c>
      <c r="I1320" s="444">
        <f t="shared" ca="1" si="128"/>
        <v>-111229022.13247803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-463454.25888532505</v>
      </c>
      <c r="L1320" s="444">
        <f t="shared" ca="1" si="127"/>
        <v>-111692476.39136335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25">
      <c r="G1321" s="459"/>
      <c r="H1321" s="459">
        <v>1314</v>
      </c>
      <c r="I1321" s="444">
        <f t="shared" ca="1" si="128"/>
        <v>-111692476.39136335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-465385.31829734723</v>
      </c>
      <c r="L1321" s="444">
        <f t="shared" ca="1" si="127"/>
        <v>-112157861.70966069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25">
      <c r="G1322" s="459"/>
      <c r="H1322" s="459">
        <v>1315</v>
      </c>
      <c r="I1322" s="444">
        <f t="shared" ca="1" si="128"/>
        <v>-112157861.70966069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-467324.42379025294</v>
      </c>
      <c r="L1322" s="444">
        <f t="shared" ca="1" si="127"/>
        <v>-112625186.13345094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25">
      <c r="G1323" s="459"/>
      <c r="H1323" s="459">
        <v>1316</v>
      </c>
      <c r="I1323" s="444">
        <f t="shared" ca="1" si="128"/>
        <v>-112625186.13345094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-469271.60888937896</v>
      </c>
      <c r="L1323" s="444">
        <f t="shared" ca="1" si="127"/>
        <v>-113094457.74234033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25">
      <c r="G1324" s="459"/>
      <c r="H1324" s="459">
        <v>1317</v>
      </c>
      <c r="I1324" s="444">
        <f t="shared" ca="1" si="128"/>
        <v>-113094457.74234033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-471226.9072597514</v>
      </c>
      <c r="L1324" s="444">
        <f t="shared" ca="1" si="127"/>
        <v>-113565684.64960007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25">
      <c r="G1325" s="459"/>
      <c r="H1325" s="459">
        <v>1318</v>
      </c>
      <c r="I1325" s="444">
        <f t="shared" ca="1" si="128"/>
        <v>-113565684.64960007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-473190.35270666698</v>
      </c>
      <c r="L1325" s="444">
        <f t="shared" ca="1" si="127"/>
        <v>-114038875.00230674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25">
      <c r="G1326" s="459"/>
      <c r="H1326" s="459">
        <v>1319</v>
      </c>
      <c r="I1326" s="444">
        <f t="shared" ca="1" si="128"/>
        <v>-114038875.00230674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-475161.97917627811</v>
      </c>
      <c r="L1326" s="444">
        <f t="shared" ca="1" si="127"/>
        <v>-114514036.98148303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25">
      <c r="G1327" s="459"/>
      <c r="H1327" s="459">
        <v>1320</v>
      </c>
      <c r="I1327" s="444">
        <f t="shared" ca="1" si="128"/>
        <v>-114514036.98148303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-477141.82075617928</v>
      </c>
      <c r="L1327" s="444">
        <f t="shared" ca="1" si="127"/>
        <v>-114991178.80223921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25">
      <c r="G1328" s="459"/>
      <c r="H1328" s="459">
        <v>1321</v>
      </c>
      <c r="I1328" s="444">
        <f t="shared" ca="1" si="128"/>
        <v>-114991178.80223921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-479129.91167599679</v>
      </c>
      <c r="L1328" s="444">
        <f t="shared" ca="1" si="127"/>
        <v>-115470308.7139152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25">
      <c r="G1329" s="459"/>
      <c r="H1329" s="459">
        <v>1322</v>
      </c>
      <c r="I1329" s="444">
        <f t="shared" ca="1" si="128"/>
        <v>-115470308.7139152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-481126.28630798002</v>
      </c>
      <c r="L1329" s="444">
        <f t="shared" ca="1" si="127"/>
        <v>-115951435.00022317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25">
      <c r="G1330" s="459"/>
      <c r="H1330" s="459">
        <v>1323</v>
      </c>
      <c r="I1330" s="444">
        <f t="shared" ca="1" si="128"/>
        <v>-115951435.00022317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-483130.97916759655</v>
      </c>
      <c r="L1330" s="444">
        <f t="shared" ca="1" si="127"/>
        <v>-116434565.97939077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25">
      <c r="G1331" s="459"/>
      <c r="H1331" s="459">
        <v>1324</v>
      </c>
      <c r="I1331" s="444">
        <f t="shared" ca="1" si="128"/>
        <v>-116434565.97939077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-485144.02491412812</v>
      </c>
      <c r="L1331" s="444">
        <f t="shared" ca="1" si="127"/>
        <v>-116919710.0043049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25">
      <c r="G1332" s="459"/>
      <c r="H1332" s="459">
        <v>1325</v>
      </c>
      <c r="I1332" s="444">
        <f t="shared" ca="1" si="128"/>
        <v>-116919710.0043049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-487165.45835127041</v>
      </c>
      <c r="L1332" s="444">
        <f t="shared" ca="1" si="127"/>
        <v>-117406875.46265617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25">
      <c r="G1333" s="459"/>
      <c r="H1333" s="459">
        <v>1326</v>
      </c>
      <c r="I1333" s="444">
        <f t="shared" ca="1" si="128"/>
        <v>-117406875.46265617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-489195.31442773395</v>
      </c>
      <c r="L1333" s="444">
        <f t="shared" ca="1" si="127"/>
        <v>-117896070.7770839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25">
      <c r="G1334" s="459"/>
      <c r="H1334" s="459">
        <v>1327</v>
      </c>
      <c r="I1334" s="444">
        <f t="shared" ca="1" si="128"/>
        <v>-117896070.7770839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-491233.62823784951</v>
      </c>
      <c r="L1334" s="444">
        <f t="shared" ca="1" si="127"/>
        <v>-118387304.40532175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25">
      <c r="G1335" s="459"/>
      <c r="H1335" s="459">
        <v>1328</v>
      </c>
      <c r="I1335" s="444">
        <f t="shared" ca="1" si="128"/>
        <v>-118387304.40532175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-493280.43502217392</v>
      </c>
      <c r="L1335" s="444">
        <f t="shared" ca="1" si="127"/>
        <v>-118880584.84034392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25">
      <c r="G1336" s="459"/>
      <c r="H1336" s="459">
        <v>1329</v>
      </c>
      <c r="I1336" s="444">
        <f t="shared" ca="1" si="128"/>
        <v>-118880584.84034392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-495335.77016809967</v>
      </c>
      <c r="L1336" s="444">
        <f t="shared" ca="1" si="127"/>
        <v>-119375920.61051202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25">
      <c r="G1337" s="459"/>
      <c r="H1337" s="459">
        <v>1330</v>
      </c>
      <c r="I1337" s="444">
        <f t="shared" ca="1" si="128"/>
        <v>-119375920.61051202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-497399.66921046667</v>
      </c>
      <c r="L1337" s="444">
        <f t="shared" ca="1" si="127"/>
        <v>-119873320.27972248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25">
      <c r="G1338" s="459"/>
      <c r="H1338" s="459">
        <v>1331</v>
      </c>
      <c r="I1338" s="444">
        <f t="shared" ca="1" si="128"/>
        <v>-119873320.27972248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-499472.16783217702</v>
      </c>
      <c r="L1338" s="444">
        <f t="shared" ca="1" si="127"/>
        <v>-120372792.44755466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25">
      <c r="G1339" s="459"/>
      <c r="H1339" s="459">
        <v>1332</v>
      </c>
      <c r="I1339" s="444">
        <f t="shared" ca="1" si="128"/>
        <v>-120372792.44755466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-501553.3018648111</v>
      </c>
      <c r="L1339" s="444">
        <f t="shared" ca="1" si="127"/>
        <v>-120874345.74941948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25">
      <c r="G1340" s="459"/>
      <c r="H1340" s="459">
        <v>1333</v>
      </c>
      <c r="I1340" s="444">
        <f t="shared" ca="1" si="128"/>
        <v>-120874345.74941948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-503643.10728924791</v>
      </c>
      <c r="L1340" s="444">
        <f t="shared" ca="1" si="127"/>
        <v>-121377988.85670874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25">
      <c r="G1341" s="459"/>
      <c r="H1341" s="459">
        <v>1334</v>
      </c>
      <c r="I1341" s="444">
        <f t="shared" ca="1" si="128"/>
        <v>-121377988.85670874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-505741.62023628631</v>
      </c>
      <c r="L1341" s="444">
        <f t="shared" ca="1" si="127"/>
        <v>-121883730.47694503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25">
      <c r="G1342" s="459"/>
      <c r="H1342" s="459">
        <v>1335</v>
      </c>
      <c r="I1342" s="444">
        <f t="shared" ca="1" si="128"/>
        <v>-121883730.47694503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-507848.87698727101</v>
      </c>
      <c r="L1342" s="444">
        <f t="shared" ca="1" si="127"/>
        <v>-122391579.35393229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25">
      <c r="G1343" s="459"/>
      <c r="H1343" s="459">
        <v>1336</v>
      </c>
      <c r="I1343" s="444">
        <f t="shared" ca="1" si="128"/>
        <v>-122391579.35393229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-509964.91397471796</v>
      </c>
      <c r="L1343" s="444">
        <f t="shared" ca="1" si="127"/>
        <v>-122901544.26790701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25">
      <c r="G1344" s="459"/>
      <c r="H1344" s="459">
        <v>1337</v>
      </c>
      <c r="I1344" s="444">
        <f t="shared" ca="1" si="128"/>
        <v>-122901544.26790701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-512089.76778294588</v>
      </c>
      <c r="L1344" s="444">
        <f t="shared" ca="1" si="127"/>
        <v>-123413634.03568995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25">
      <c r="G1345" s="459"/>
      <c r="H1345" s="459">
        <v>1338</v>
      </c>
      <c r="I1345" s="444">
        <f t="shared" ca="1" si="128"/>
        <v>-123413634.03568995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-514223.47514870815</v>
      </c>
      <c r="L1345" s="444">
        <f t="shared" ca="1" si="127"/>
        <v>-123927857.51083866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25">
      <c r="G1346" s="459"/>
      <c r="H1346" s="459">
        <v>1339</v>
      </c>
      <c r="I1346" s="444">
        <f t="shared" ca="1" si="128"/>
        <v>-123927857.51083866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-516366.07296182774</v>
      </c>
      <c r="L1346" s="444">
        <f t="shared" ca="1" si="127"/>
        <v>-124444223.58380048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25">
      <c r="G1347" s="459"/>
      <c r="H1347" s="459">
        <v>1340</v>
      </c>
      <c r="I1347" s="444">
        <f t="shared" ca="1" si="128"/>
        <v>-124444223.58380048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-518517.59826583532</v>
      </c>
      <c r="L1347" s="444">
        <f t="shared" ca="1" si="127"/>
        <v>-124962741.18206632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25">
      <c r="G1348" s="459"/>
      <c r="H1348" s="459">
        <v>1341</v>
      </c>
      <c r="I1348" s="444">
        <f t="shared" ca="1" si="128"/>
        <v>-124962741.18206632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-520678.08825860964</v>
      </c>
      <c r="L1348" s="444">
        <f t="shared" ca="1" si="127"/>
        <v>-125483419.27032493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25">
      <c r="G1349" s="459"/>
      <c r="H1349" s="459">
        <v>1342</v>
      </c>
      <c r="I1349" s="444">
        <f t="shared" ca="1" si="128"/>
        <v>-125483419.27032493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-522847.58029302052</v>
      </c>
      <c r="L1349" s="444">
        <f t="shared" ca="1" si="127"/>
        <v>-126006266.85061795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25">
      <c r="G1350" s="459"/>
      <c r="H1350" s="459">
        <v>1343</v>
      </c>
      <c r="I1350" s="444">
        <f t="shared" ca="1" si="128"/>
        <v>-126006266.85061795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-525026.1118775747</v>
      </c>
      <c r="L1350" s="444">
        <f t="shared" ca="1" si="127"/>
        <v>-126531292.96249552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25">
      <c r="G1351" s="459"/>
      <c r="H1351" s="459">
        <v>1344</v>
      </c>
      <c r="I1351" s="444">
        <f t="shared" ca="1" si="128"/>
        <v>-126531292.96249552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-527213.72067706462</v>
      </c>
      <c r="L1351" s="444">
        <f t="shared" ca="1" si="127"/>
        <v>-127058506.68317258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25">
      <c r="G1352" s="459"/>
      <c r="H1352" s="459">
        <v>1345</v>
      </c>
      <c r="I1352" s="444">
        <f t="shared" ca="1" si="128"/>
        <v>-127058506.68317258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-529410.44451321906</v>
      </c>
      <c r="L1352" s="444">
        <f t="shared" ca="1" si="127"/>
        <v>-127587917.1276858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25">
      <c r="G1353" s="459"/>
      <c r="H1353" s="459">
        <v>1346</v>
      </c>
      <c r="I1353" s="444">
        <f t="shared" ca="1" si="128"/>
        <v>-127587917.1276858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-531616.32136535738</v>
      </c>
      <c r="L1353" s="444">
        <f t="shared" ca="1" si="127"/>
        <v>-128119533.44905116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25">
      <c r="G1354" s="459"/>
      <c r="H1354" s="459">
        <v>1347</v>
      </c>
      <c r="I1354" s="444">
        <f t="shared" ca="1" si="128"/>
        <v>-128119533.44905116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-533831.38937104645</v>
      </c>
      <c r="L1354" s="444">
        <f t="shared" ca="1" si="127"/>
        <v>-128653364.83842221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25">
      <c r="G1355" s="459"/>
      <c r="H1355" s="459">
        <v>1348</v>
      </c>
      <c r="I1355" s="444">
        <f t="shared" ca="1" si="128"/>
        <v>-128653364.83842221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-536055.68682675925</v>
      </c>
      <c r="L1355" s="444">
        <f t="shared" ca="1" si="127"/>
        <v>-129189420.52524897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25">
      <c r="G1356" s="459"/>
      <c r="H1356" s="459">
        <v>1349</v>
      </c>
      <c r="I1356" s="444">
        <f t="shared" ca="1" si="128"/>
        <v>-129189420.52524897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-538289.25218853739</v>
      </c>
      <c r="L1356" s="444">
        <f t="shared" ca="1" si="127"/>
        <v>-129727709.77743751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25">
      <c r="G1357" s="459"/>
      <c r="H1357" s="459">
        <v>1350</v>
      </c>
      <c r="I1357" s="444">
        <f t="shared" ca="1" si="128"/>
        <v>-129727709.77743751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-540532.12407265627</v>
      </c>
      <c r="L1357" s="444">
        <f t="shared" ca="1" si="127"/>
        <v>-130268241.90151016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25">
      <c r="G1358" s="459"/>
      <c r="H1358" s="459">
        <v>1351</v>
      </c>
      <c r="I1358" s="444">
        <f t="shared" ca="1" si="128"/>
        <v>-130268241.90151016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-542784.34125629242</v>
      </c>
      <c r="L1358" s="444">
        <f t="shared" ca="1" si="127"/>
        <v>-130811026.24276645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25">
      <c r="G1359" s="459"/>
      <c r="H1359" s="459">
        <v>1352</v>
      </c>
      <c r="I1359" s="444">
        <f t="shared" ca="1" si="128"/>
        <v>-130811026.24276645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-545045.94267819345</v>
      </c>
      <c r="L1359" s="444">
        <f t="shared" ca="1" si="127"/>
        <v>-131356072.18544465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25">
      <c r="G1360" s="459"/>
      <c r="H1360" s="459">
        <v>1353</v>
      </c>
      <c r="I1360" s="444">
        <f t="shared" ca="1" si="128"/>
        <v>-131356072.18544465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-547316.96743935277</v>
      </c>
      <c r="L1360" s="444">
        <f t="shared" ca="1" si="127"/>
        <v>-131903389.15288401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25">
      <c r="G1361" s="459"/>
      <c r="H1361" s="459">
        <v>1354</v>
      </c>
      <c r="I1361" s="444">
        <f t="shared" ca="1" si="128"/>
        <v>-131903389.15288401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-549597.45480368333</v>
      </c>
      <c r="L1361" s="444">
        <f t="shared" ca="1" si="127"/>
        <v>-132452986.6076877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25">
      <c r="G1362" s="459"/>
      <c r="H1362" s="459">
        <v>1355</v>
      </c>
      <c r="I1362" s="444">
        <f t="shared" ca="1" si="128"/>
        <v>-132452986.6076877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-551887.44419869874</v>
      </c>
      <c r="L1362" s="444">
        <f t="shared" ca="1" si="127"/>
        <v>-133004874.05188639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25">
      <c r="G1363" s="459"/>
      <c r="H1363" s="459">
        <v>1356</v>
      </c>
      <c r="I1363" s="444">
        <f t="shared" ca="1" si="128"/>
        <v>-133004874.05188639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-554186.97521619336</v>
      </c>
      <c r="L1363" s="444">
        <f t="shared" ca="1" si="127"/>
        <v>-133559061.02710259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25">
      <c r="G1364" s="459"/>
      <c r="H1364" s="459">
        <v>1357</v>
      </c>
      <c r="I1364" s="444">
        <f t="shared" ca="1" si="128"/>
        <v>-133559061.02710259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-556496.08761292743</v>
      </c>
      <c r="L1364" s="444">
        <f t="shared" ca="1" si="127"/>
        <v>-134115557.11471552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25">
      <c r="G1365" s="459"/>
      <c r="H1365" s="459">
        <v>1358</v>
      </c>
      <c r="I1365" s="444">
        <f t="shared" ca="1" si="128"/>
        <v>-134115557.11471552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-558814.82131131459</v>
      </c>
      <c r="L1365" s="444">
        <f t="shared" ca="1" si="127"/>
        <v>-134674371.93602684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25">
      <c r="G1366" s="459"/>
      <c r="H1366" s="459">
        <v>1359</v>
      </c>
      <c r="I1366" s="444">
        <f t="shared" ca="1" si="128"/>
        <v>-134674371.93602684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-561143.21640011179</v>
      </c>
      <c r="L1366" s="444">
        <f t="shared" ca="1" si="127"/>
        <v>-135235515.15242696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25">
      <c r="G1367" s="459"/>
      <c r="H1367" s="459">
        <v>1360</v>
      </c>
      <c r="I1367" s="444">
        <f t="shared" ca="1" si="128"/>
        <v>-135235515.15242696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-563481.31313511229</v>
      </c>
      <c r="L1367" s="444">
        <f t="shared" ca="1" si="127"/>
        <v>-135798996.46556208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25">
      <c r="G1368" s="459"/>
      <c r="H1368" s="459">
        <v>1361</v>
      </c>
      <c r="I1368" s="444">
        <f t="shared" ca="1" si="128"/>
        <v>-135798996.46556208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-565829.15193984192</v>
      </c>
      <c r="L1368" s="444">
        <f t="shared" ca="1" si="127"/>
        <v>-136364825.61750191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25">
      <c r="G1369" s="459"/>
      <c r="H1369" s="459">
        <v>1362</v>
      </c>
      <c r="I1369" s="444">
        <f t="shared" ca="1" si="128"/>
        <v>-136364825.61750191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-568186.77340625797</v>
      </c>
      <c r="L1369" s="444">
        <f t="shared" ca="1" si="127"/>
        <v>-136933012.39090818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25">
      <c r="G1370" s="459"/>
      <c r="H1370" s="459">
        <v>1363</v>
      </c>
      <c r="I1370" s="444">
        <f t="shared" ca="1" si="128"/>
        <v>-136933012.39090818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-570554.21829545079</v>
      </c>
      <c r="L1370" s="444">
        <f t="shared" ca="1" si="127"/>
        <v>-137503566.60920364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25">
      <c r="G1371" s="459"/>
      <c r="H1371" s="459">
        <v>1364</v>
      </c>
      <c r="I1371" s="444">
        <f t="shared" ca="1" si="128"/>
        <v>-137503566.60920364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-572931.52753834845</v>
      </c>
      <c r="L1371" s="444">
        <f t="shared" ca="1" si="127"/>
        <v>-138076498.136742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25">
      <c r="G1372" s="459"/>
      <c r="H1372" s="459">
        <v>1365</v>
      </c>
      <c r="I1372" s="444">
        <f t="shared" ca="1" si="128"/>
        <v>-138076498.136742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-575318.74223642494</v>
      </c>
      <c r="L1372" s="444">
        <f t="shared" ca="1" si="127"/>
        <v>-138651816.87897843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25">
      <c r="G1373" s="459"/>
      <c r="H1373" s="459">
        <v>1366</v>
      </c>
      <c r="I1373" s="444">
        <f t="shared" ca="1" si="128"/>
        <v>-138651816.87897843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-577715.9036624101</v>
      </c>
      <c r="L1373" s="444">
        <f t="shared" ca="1" si="127"/>
        <v>-139229532.78264084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25">
      <c r="G1374" s="459"/>
      <c r="H1374" s="459">
        <v>1367</v>
      </c>
      <c r="I1374" s="444">
        <f t="shared" ca="1" si="128"/>
        <v>-139229532.78264084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-580123.05326100346</v>
      </c>
      <c r="L1374" s="444">
        <f t="shared" ca="1" si="127"/>
        <v>-139809655.83590186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25">
      <c r="G1375" s="459"/>
      <c r="H1375" s="459">
        <v>1368</v>
      </c>
      <c r="I1375" s="444">
        <f t="shared" ca="1" si="128"/>
        <v>-139809655.83590186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-582540.23264959105</v>
      </c>
      <c r="L1375" s="444">
        <f t="shared" ca="1" si="127"/>
        <v>-140392196.06855145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25">
      <c r="G1376" s="459"/>
      <c r="H1376" s="459">
        <v>1369</v>
      </c>
      <c r="I1376" s="444">
        <f t="shared" ca="1" si="128"/>
        <v>-140392196.06855145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-584967.48361896432</v>
      </c>
      <c r="L1376" s="444">
        <f t="shared" ca="1" si="127"/>
        <v>-140977163.55217043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25">
      <c r="G1377" s="459"/>
      <c r="H1377" s="459">
        <v>1370</v>
      </c>
      <c r="I1377" s="444">
        <f t="shared" ca="1" si="128"/>
        <v>-140977163.55217043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-587404.84813404339</v>
      </c>
      <c r="L1377" s="444">
        <f t="shared" ca="1" si="127"/>
        <v>-141564568.40030447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25">
      <c r="G1378" s="459"/>
      <c r="H1378" s="459">
        <v>1371</v>
      </c>
      <c r="I1378" s="444">
        <f t="shared" ca="1" si="128"/>
        <v>-141564568.40030447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-589852.36833460198</v>
      </c>
      <c r="L1378" s="444">
        <f t="shared" ca="1" si="127"/>
        <v>-142154420.76863906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25">
      <c r="G1379" s="459"/>
      <c r="H1379" s="459">
        <v>1372</v>
      </c>
      <c r="I1379" s="444">
        <f t="shared" ca="1" si="128"/>
        <v>-142154420.76863906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-592310.08653599606</v>
      </c>
      <c r="L1379" s="444">
        <f t="shared" ca="1" si="127"/>
        <v>-142746730.85517505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25">
      <c r="G1380" s="459"/>
      <c r="H1380" s="459">
        <v>1373</v>
      </c>
      <c r="I1380" s="444">
        <f t="shared" ca="1" si="128"/>
        <v>-142746730.85517505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-594778.04522989597</v>
      </c>
      <c r="L1380" s="444">
        <f t="shared" ca="1" si="127"/>
        <v>-143341508.90040493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25">
      <c r="G1381" s="459"/>
      <c r="H1381" s="459">
        <v>1374</v>
      </c>
      <c r="I1381" s="444">
        <f t="shared" ca="1" si="128"/>
        <v>-143341508.90040493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-597256.28708502057</v>
      </c>
      <c r="L1381" s="444">
        <f t="shared" ca="1" si="127"/>
        <v>-143938765.18748996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25">
      <c r="G1382" s="459"/>
      <c r="H1382" s="459">
        <v>1375</v>
      </c>
      <c r="I1382" s="444">
        <f t="shared" ca="1" si="128"/>
        <v>-143938765.18748996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-599744.85494787479</v>
      </c>
      <c r="L1382" s="444">
        <f t="shared" ca="1" si="127"/>
        <v>-144538510.04243782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25">
      <c r="G1383" s="459"/>
      <c r="H1383" s="459">
        <v>1376</v>
      </c>
      <c r="I1383" s="444">
        <f t="shared" ca="1" si="128"/>
        <v>-144538510.04243782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-602243.79184349091</v>
      </c>
      <c r="L1383" s="444">
        <f t="shared" ca="1" si="127"/>
        <v>-145140753.83428133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25">
      <c r="G1384" s="459"/>
      <c r="H1384" s="459">
        <v>1377</v>
      </c>
      <c r="I1384" s="444">
        <f t="shared" ca="1" si="128"/>
        <v>-145140753.83428133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-604753.14097617217</v>
      </c>
      <c r="L1384" s="444">
        <f t="shared" ca="1" si="127"/>
        <v>-145745506.97525749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25">
      <c r="G1385" s="459"/>
      <c r="H1385" s="459">
        <v>1378</v>
      </c>
      <c r="I1385" s="444">
        <f t="shared" ca="1" si="128"/>
        <v>-145745506.97525749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-607272.9457302395</v>
      </c>
      <c r="L1385" s="444">
        <f t="shared" ca="1" si="127"/>
        <v>-146352779.92098773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25">
      <c r="G1386" s="459"/>
      <c r="H1386" s="459">
        <v>1379</v>
      </c>
      <c r="I1386" s="444">
        <f t="shared" ca="1" si="128"/>
        <v>-146352779.92098773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-609803.24967078213</v>
      </c>
      <c r="L1386" s="444">
        <f t="shared" ca="1" si="127"/>
        <v>-146962583.1706585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25">
      <c r="G1387" s="459"/>
      <c r="H1387" s="459">
        <v>1380</v>
      </c>
      <c r="I1387" s="444">
        <f t="shared" ca="1" si="128"/>
        <v>-146962583.1706585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-612344.09654441045</v>
      </c>
      <c r="L1387" s="444">
        <f t="shared" ca="1" si="127"/>
        <v>-147574927.26720291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25">
      <c r="G1388" s="459"/>
      <c r="H1388" s="459">
        <v>1381</v>
      </c>
      <c r="I1388" s="444">
        <f t="shared" ca="1" si="128"/>
        <v>-147574927.26720291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-614895.53028001217</v>
      </c>
      <c r="L1388" s="444">
        <f t="shared" ca="1" si="127"/>
        <v>-148189822.79748294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25">
      <c r="G1389" s="459"/>
      <c r="H1389" s="459">
        <v>1382</v>
      </c>
      <c r="I1389" s="444">
        <f t="shared" ca="1" si="128"/>
        <v>-148189822.79748294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-617457.59498951223</v>
      </c>
      <c r="L1389" s="444">
        <f t="shared" ca="1" si="127"/>
        <v>-148807280.39247245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25">
      <c r="G1390" s="459"/>
      <c r="H1390" s="459">
        <v>1383</v>
      </c>
      <c r="I1390" s="444">
        <f t="shared" ca="1" si="128"/>
        <v>-148807280.39247245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-620030.33496863523</v>
      </c>
      <c r="L1390" s="444">
        <f t="shared" ca="1" si="127"/>
        <v>-149427310.72744107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25">
      <c r="G1391" s="459"/>
      <c r="H1391" s="459">
        <v>1384</v>
      </c>
      <c r="I1391" s="444">
        <f t="shared" ca="1" si="128"/>
        <v>-149427310.72744107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-622613.79469767108</v>
      </c>
      <c r="L1391" s="444">
        <f t="shared" ca="1" si="127"/>
        <v>-150049924.52213874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25">
      <c r="G1392" s="459"/>
      <c r="H1392" s="459">
        <v>1385</v>
      </c>
      <c r="I1392" s="444">
        <f t="shared" ca="1" si="128"/>
        <v>-150049924.52213874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-625208.01884224475</v>
      </c>
      <c r="L1392" s="444">
        <f t="shared" ca="1" si="127"/>
        <v>-150675132.54098099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25">
      <c r="G1393" s="459"/>
      <c r="H1393" s="459">
        <v>1386</v>
      </c>
      <c r="I1393" s="444">
        <f t="shared" ca="1" si="128"/>
        <v>-150675132.54098099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-627813.05225408752</v>
      </c>
      <c r="L1393" s="444">
        <f t="shared" ca="1" si="127"/>
        <v>-151302945.59323508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25">
      <c r="G1394" s="459"/>
      <c r="H1394" s="459">
        <v>1387</v>
      </c>
      <c r="I1394" s="444">
        <f t="shared" ca="1" si="128"/>
        <v>-151302945.59323508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-630428.93997181277</v>
      </c>
      <c r="L1394" s="444">
        <f t="shared" ca="1" si="127"/>
        <v>-151933374.53320688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25">
      <c r="G1395" s="459"/>
      <c r="H1395" s="459">
        <v>1388</v>
      </c>
      <c r="I1395" s="444">
        <f t="shared" ca="1" si="128"/>
        <v>-151933374.53320688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-633055.72722169536</v>
      </c>
      <c r="L1395" s="444">
        <f t="shared" ca="1" si="127"/>
        <v>-152566430.26042858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25">
      <c r="G1396" s="459"/>
      <c r="H1396" s="459">
        <v>1389</v>
      </c>
      <c r="I1396" s="444">
        <f t="shared" ca="1" si="128"/>
        <v>-152566430.26042858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-635693.45941845234</v>
      </c>
      <c r="L1396" s="444">
        <f t="shared" ca="1" si="127"/>
        <v>-153202123.71984702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25">
      <c r="G1397" s="459"/>
      <c r="H1397" s="459">
        <v>1390</v>
      </c>
      <c r="I1397" s="444">
        <f t="shared" ca="1" si="128"/>
        <v>-153202123.71984702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-638342.18216602923</v>
      </c>
      <c r="L1397" s="444">
        <f t="shared" ca="1" si="127"/>
        <v>-153840465.90201306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25">
      <c r="G1398" s="459"/>
      <c r="H1398" s="459">
        <v>1391</v>
      </c>
      <c r="I1398" s="444">
        <f t="shared" ca="1" si="128"/>
        <v>-153840465.90201306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-641001.94125838776</v>
      </c>
      <c r="L1398" s="444">
        <f t="shared" ca="1" si="127"/>
        <v>-154481467.84327146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25">
      <c r="G1399" s="459"/>
      <c r="H1399" s="459">
        <v>1392</v>
      </c>
      <c r="I1399" s="444">
        <f t="shared" ca="1" si="128"/>
        <v>-154481467.84327146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-643672.78268029774</v>
      </c>
      <c r="L1399" s="444">
        <f t="shared" ca="1" si="127"/>
        <v>-155125140.62595177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25">
      <c r="G1400" s="459"/>
      <c r="H1400" s="459">
        <v>1393</v>
      </c>
      <c r="I1400" s="444">
        <f t="shared" ca="1" si="128"/>
        <v>-155125140.62595177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-646354.75260813232</v>
      </c>
      <c r="L1400" s="444">
        <f t="shared" ca="1" si="127"/>
        <v>-155771495.37855989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25">
      <c r="G1401" s="459"/>
      <c r="H1401" s="459">
        <v>1394</v>
      </c>
      <c r="I1401" s="444">
        <f t="shared" ca="1" si="128"/>
        <v>-155771495.37855989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-649047.89741066622</v>
      </c>
      <c r="L1401" s="444">
        <f t="shared" ca="1" si="127"/>
        <v>-156420543.27597055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25">
      <c r="G1402" s="459"/>
      <c r="H1402" s="459">
        <v>1395</v>
      </c>
      <c r="I1402" s="444">
        <f t="shared" ca="1" si="128"/>
        <v>-156420543.27597055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-651752.26364987728</v>
      </c>
      <c r="L1402" s="444">
        <f t="shared" ca="1" si="127"/>
        <v>-157072295.53962043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25">
      <c r="G1403" s="459"/>
      <c r="H1403" s="459">
        <v>1396</v>
      </c>
      <c r="I1403" s="444">
        <f t="shared" ca="1" si="128"/>
        <v>-157072295.53962043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-654467.89808175177</v>
      </c>
      <c r="L1403" s="444">
        <f t="shared" ca="1" si="127"/>
        <v>-157726763.43770218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25">
      <c r="G1404" s="459"/>
      <c r="H1404" s="459">
        <v>1397</v>
      </c>
      <c r="I1404" s="444">
        <f t="shared" ca="1" si="128"/>
        <v>-157726763.43770218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-657194.84765709238</v>
      </c>
      <c r="L1404" s="444">
        <f t="shared" ca="1" si="127"/>
        <v>-158383958.28535926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25">
      <c r="G1405" s="459"/>
      <c r="H1405" s="459">
        <v>1398</v>
      </c>
      <c r="I1405" s="444">
        <f t="shared" ca="1" si="128"/>
        <v>-158383958.28535926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-659933.15952233027</v>
      </c>
      <c r="L1405" s="444">
        <f t="shared" ca="1" si="127"/>
        <v>-159043891.44488159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25">
      <c r="G1406" s="459"/>
      <c r="H1406" s="459">
        <v>1399</v>
      </c>
      <c r="I1406" s="444">
        <f t="shared" ca="1" si="128"/>
        <v>-159043891.44488159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-662682.8810203399</v>
      </c>
      <c r="L1406" s="444">
        <f t="shared" ca="1" si="127"/>
        <v>-159706574.32590193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25">
      <c r="G1407" s="459"/>
      <c r="H1407" s="459">
        <v>1400</v>
      </c>
      <c r="I1407" s="444">
        <f t="shared" ca="1" si="128"/>
        <v>-159706574.32590193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-665444.05969125801</v>
      </c>
      <c r="L1407" s="444">
        <f t="shared" ca="1" si="127"/>
        <v>-160372018.38559318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25">
      <c r="G1408" s="459"/>
      <c r="H1408" s="459">
        <v>1401</v>
      </c>
      <c r="I1408" s="444">
        <f t="shared" ca="1" si="128"/>
        <v>-160372018.38559318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-668216.74327330489</v>
      </c>
      <c r="L1408" s="444">
        <f t="shared" ca="1" si="127"/>
        <v>-161040235.12886649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25">
      <c r="G1409" s="459"/>
      <c r="H1409" s="459">
        <v>1402</v>
      </c>
      <c r="I1409" s="444">
        <f t="shared" ca="1" si="128"/>
        <v>-161040235.12886649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-671000.97970361041</v>
      </c>
      <c r="L1409" s="444">
        <f t="shared" ca="1" si="127"/>
        <v>-161711236.1085701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25">
      <c r="G1410" s="459"/>
      <c r="H1410" s="459">
        <v>1403</v>
      </c>
      <c r="I1410" s="444">
        <f t="shared" ca="1" si="128"/>
        <v>-161711236.1085701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-673796.81711904204</v>
      </c>
      <c r="L1410" s="444">
        <f t="shared" ca="1" si="127"/>
        <v>-162385032.92568913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25">
      <c r="G1411" s="459"/>
      <c r="H1411" s="459">
        <v>1404</v>
      </c>
      <c r="I1411" s="444">
        <f t="shared" ca="1" si="128"/>
        <v>-162385032.92568913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-676604.30385703803</v>
      </c>
      <c r="L1411" s="444">
        <f t="shared" ca="1" si="127"/>
        <v>-163061637.22954616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25">
      <c r="G1412" s="459"/>
      <c r="H1412" s="459">
        <v>1405</v>
      </c>
      <c r="I1412" s="444">
        <f t="shared" ca="1" si="128"/>
        <v>-163061637.22954616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-679423.48845644237</v>
      </c>
      <c r="L1412" s="444">
        <f t="shared" ca="1" si="127"/>
        <v>-163741060.71800259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25">
      <c r="G1413" s="459"/>
      <c r="H1413" s="459">
        <v>1406</v>
      </c>
      <c r="I1413" s="444">
        <f t="shared" ca="1" si="128"/>
        <v>-163741060.71800259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-682254.41965834412</v>
      </c>
      <c r="L1413" s="444">
        <f t="shared" ca="1" si="127"/>
        <v>-164423315.13766092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25">
      <c r="G1414" s="459"/>
      <c r="H1414" s="459">
        <v>1407</v>
      </c>
      <c r="I1414" s="444">
        <f t="shared" ca="1" si="128"/>
        <v>-164423315.13766092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-685097.14640692051</v>
      </c>
      <c r="L1414" s="444">
        <f t="shared" ca="1" si="127"/>
        <v>-165108412.28406784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25">
      <c r="G1415" s="459"/>
      <c r="H1415" s="459">
        <v>1408</v>
      </c>
      <c r="I1415" s="444">
        <f t="shared" ca="1" si="128"/>
        <v>-165108412.28406784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-687951.71785028267</v>
      </c>
      <c r="L1415" s="444">
        <f t="shared" ca="1" si="127"/>
        <v>-165796364.00191811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25">
      <c r="G1416" s="459"/>
      <c r="H1416" s="459">
        <v>1409</v>
      </c>
      <c r="I1416" s="444">
        <f t="shared" ca="1" si="128"/>
        <v>-165796364.00191811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-690818.18334132549</v>
      </c>
      <c r="L1416" s="444">
        <f t="shared" ca="1" si="127"/>
        <v>-166487182.18525943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25">
      <c r="G1417" s="459"/>
      <c r="H1417" s="459">
        <v>1410</v>
      </c>
      <c r="I1417" s="444">
        <f t="shared" ca="1" si="128"/>
        <v>-166487182.18525943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-693696.59243858093</v>
      </c>
      <c r="L1417" s="444">
        <f t="shared" ca="1" si="127"/>
        <v>-167180878.77769801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25">
      <c r="G1418" s="459"/>
      <c r="H1418" s="459">
        <v>1411</v>
      </c>
      <c r="I1418" s="444">
        <f t="shared" ca="1" si="128"/>
        <v>-167180878.77769801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-696586.99490707507</v>
      </c>
      <c r="L1418" s="444">
        <f t="shared" ca="1" si="127"/>
        <v>-167877465.77260509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25">
      <c r="G1419" s="459"/>
      <c r="H1419" s="459">
        <v>1412</v>
      </c>
      <c r="I1419" s="444">
        <f t="shared" ca="1" si="128"/>
        <v>-167877465.77260509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-699489.44071918784</v>
      </c>
      <c r="L1419" s="444">
        <f t="shared" ca="1" si="127"/>
        <v>-168576955.21332428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25">
      <c r="G1420" s="459"/>
      <c r="H1420" s="459">
        <v>1413</v>
      </c>
      <c r="I1420" s="444">
        <f t="shared" ca="1" si="128"/>
        <v>-168576955.21332428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-702403.98005551787</v>
      </c>
      <c r="L1420" s="444">
        <f t="shared" ca="1" si="127"/>
        <v>-169279359.19337979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25">
      <c r="G1421" s="459"/>
      <c r="H1421" s="459">
        <v>1414</v>
      </c>
      <c r="I1421" s="444">
        <f t="shared" ca="1" si="128"/>
        <v>-169279359.19337979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-705330.66330574907</v>
      </c>
      <c r="L1421" s="444">
        <f t="shared" ca="1" si="127"/>
        <v>-169984689.85668555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25">
      <c r="G1422" s="459"/>
      <c r="H1422" s="459">
        <v>1415</v>
      </c>
      <c r="I1422" s="444">
        <f t="shared" ca="1" si="128"/>
        <v>-169984689.85668555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-708269.54106952308</v>
      </c>
      <c r="L1422" s="444">
        <f t="shared" ca="1" si="127"/>
        <v>-170692959.39775509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25">
      <c r="G1423" s="459"/>
      <c r="H1423" s="459">
        <v>1416</v>
      </c>
      <c r="I1423" s="444">
        <f t="shared" ca="1" si="128"/>
        <v>-170692959.39775509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-711220.66415731283</v>
      </c>
      <c r="L1423" s="444">
        <f t="shared" ca="1" si="127"/>
        <v>-171404180.06191239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25">
      <c r="G1424" s="459"/>
      <c r="H1424" s="459">
        <v>1417</v>
      </c>
      <c r="I1424" s="444">
        <f t="shared" ca="1" si="128"/>
        <v>-171404180.06191239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-714184.08359130158</v>
      </c>
      <c r="L1424" s="444">
        <f t="shared" ca="1" si="127"/>
        <v>-172118364.1455037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25">
      <c r="G1425" s="459"/>
      <c r="H1425" s="459">
        <v>1418</v>
      </c>
      <c r="I1425" s="444">
        <f t="shared" ca="1" si="128"/>
        <v>-172118364.1455037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-717159.85060626536</v>
      </c>
      <c r="L1425" s="444">
        <f t="shared" ca="1" si="127"/>
        <v>-172835523.99610996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25">
      <c r="G1426" s="459"/>
      <c r="H1426" s="459">
        <v>1419</v>
      </c>
      <c r="I1426" s="444">
        <f t="shared" ca="1" si="128"/>
        <v>-172835523.99610996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-720148.01665045822</v>
      </c>
      <c r="L1426" s="444">
        <f t="shared" ca="1" si="127"/>
        <v>-173555672.01276043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25">
      <c r="G1427" s="459"/>
      <c r="H1427" s="459">
        <v>1420</v>
      </c>
      <c r="I1427" s="444">
        <f t="shared" ca="1" si="128"/>
        <v>-173555672.01276043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-723148.63338650181</v>
      </c>
      <c r="L1427" s="444">
        <f t="shared" ca="1" si="127"/>
        <v>-174278820.64614692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25">
      <c r="G1428" s="459"/>
      <c r="H1428" s="459">
        <v>1421</v>
      </c>
      <c r="I1428" s="444">
        <f t="shared" ca="1" si="128"/>
        <v>-174278820.64614692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-726161.75269227882</v>
      </c>
      <c r="L1428" s="444">
        <f t="shared" ca="1" si="127"/>
        <v>-175004982.39883921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25">
      <c r="G1429" s="459"/>
      <c r="H1429" s="459">
        <v>1422</v>
      </c>
      <c r="I1429" s="444">
        <f t="shared" ca="1" si="128"/>
        <v>-175004982.39883921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-729187.42666183005</v>
      </c>
      <c r="L1429" s="444">
        <f t="shared" ca="1" si="127"/>
        <v>-175734169.82550102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25">
      <c r="G1430" s="459"/>
      <c r="H1430" s="459">
        <v>1423</v>
      </c>
      <c r="I1430" s="444">
        <f t="shared" ca="1" si="128"/>
        <v>-175734169.82550102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-732225.70760625426</v>
      </c>
      <c r="L1430" s="444">
        <f t="shared" ca="1" si="127"/>
        <v>-176466395.53310728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25">
      <c r="G1431" s="459"/>
      <c r="H1431" s="459">
        <v>1424</v>
      </c>
      <c r="I1431" s="444">
        <f t="shared" ca="1" si="128"/>
        <v>-176466395.53310728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-735276.64805461362</v>
      </c>
      <c r="L1431" s="444">
        <f t="shared" ca="1" si="127"/>
        <v>-177201672.18116188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25">
      <c r="G1432" s="459"/>
      <c r="H1432" s="459">
        <v>1425</v>
      </c>
      <c r="I1432" s="444">
        <f t="shared" ca="1" si="128"/>
        <v>-177201672.18116188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-738340.30075484118</v>
      </c>
      <c r="L1432" s="444">
        <f t="shared" ca="1" si="127"/>
        <v>-177940012.48191673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25">
      <c r="G1433" s="459"/>
      <c r="H1433" s="459">
        <v>1426</v>
      </c>
      <c r="I1433" s="444">
        <f t="shared" ca="1" si="128"/>
        <v>-177940012.48191673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-741416.71867465298</v>
      </c>
      <c r="L1433" s="444">
        <f t="shared" ca="1" si="127"/>
        <v>-178681429.20059139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25">
      <c r="G1434" s="459"/>
      <c r="H1434" s="459">
        <v>1427</v>
      </c>
      <c r="I1434" s="444">
        <f t="shared" ca="1" si="128"/>
        <v>-178681429.20059139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-744505.95500246412</v>
      </c>
      <c r="L1434" s="444">
        <f t="shared" ca="1" si="127"/>
        <v>-179425935.15559384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25">
      <c r="G1435" s="459"/>
      <c r="H1435" s="459">
        <v>1428</v>
      </c>
      <c r="I1435" s="444">
        <f t="shared" ca="1" si="128"/>
        <v>-179425935.15559384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-747608.06314830761</v>
      </c>
      <c r="L1435" s="444">
        <f t="shared" ca="1" si="127"/>
        <v>-180173543.21874216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25">
      <c r="G1436" s="459"/>
      <c r="H1436" s="459">
        <v>1429</v>
      </c>
      <c r="I1436" s="444">
        <f t="shared" ca="1" si="128"/>
        <v>-180173543.21874216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-750723.09674475901</v>
      </c>
      <c r="L1436" s="444">
        <f t="shared" ca="1" si="127"/>
        <v>-180924266.31548691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25">
      <c r="G1437" s="459"/>
      <c r="H1437" s="459">
        <v>1430</v>
      </c>
      <c r="I1437" s="444">
        <f t="shared" ca="1" si="128"/>
        <v>-180924266.31548691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-753851.10964786215</v>
      </c>
      <c r="L1437" s="444">
        <f t="shared" ca="1" si="127"/>
        <v>-181678117.42513478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25">
      <c r="G1438" s="459"/>
      <c r="H1438" s="459">
        <v>1431</v>
      </c>
      <c r="I1438" s="444">
        <f t="shared" ca="1" si="128"/>
        <v>-181678117.42513478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-756992.15593806154</v>
      </c>
      <c r="L1438" s="444">
        <f t="shared" ca="1" si="127"/>
        <v>-182435109.58107284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25">
      <c r="G1439" s="459"/>
      <c r="H1439" s="459">
        <v>1432</v>
      </c>
      <c r="I1439" s="444">
        <f t="shared" ca="1" si="128"/>
        <v>-182435109.58107284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-760146.28992113681</v>
      </c>
      <c r="L1439" s="444">
        <f t="shared" ca="1" si="127"/>
        <v>-183195255.87099397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25">
      <c r="G1440" s="459"/>
      <c r="H1440" s="459">
        <v>1433</v>
      </c>
      <c r="I1440" s="444">
        <f t="shared" ca="1" si="128"/>
        <v>-183195255.87099397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-763313.56612914149</v>
      </c>
      <c r="L1440" s="444">
        <f t="shared" ca="1" si="127"/>
        <v>-183958569.43712312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25">
      <c r="G1441" s="459"/>
      <c r="H1441" s="459">
        <v>1434</v>
      </c>
      <c r="I1441" s="444">
        <f t="shared" ca="1" si="128"/>
        <v>-183958569.43712312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-766494.03932134632</v>
      </c>
      <c r="L1441" s="444">
        <f t="shared" ca="1" si="127"/>
        <v>-184725063.47644445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25">
      <c r="G1442" s="459"/>
      <c r="H1442" s="459">
        <v>1435</v>
      </c>
      <c r="I1442" s="444">
        <f t="shared" ca="1" si="128"/>
        <v>-184725063.47644445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-769687.76448518527</v>
      </c>
      <c r="L1442" s="444">
        <f t="shared" ca="1" si="127"/>
        <v>-185494751.24092963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25">
      <c r="G1443" s="459"/>
      <c r="H1443" s="459">
        <v>1436</v>
      </c>
      <c r="I1443" s="444">
        <f t="shared" ca="1" si="128"/>
        <v>-185494751.24092963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-772894.79683720681</v>
      </c>
      <c r="L1443" s="444">
        <f t="shared" ca="1" si="127"/>
        <v>-186267646.03776684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25">
      <c r="G1444" s="459"/>
      <c r="H1444" s="459">
        <v>1437</v>
      </c>
      <c r="I1444" s="444">
        <f t="shared" ca="1" si="128"/>
        <v>-186267646.03776684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-776115.1918240285</v>
      </c>
      <c r="L1444" s="444">
        <f t="shared" ca="1" si="127"/>
        <v>-187043761.22959086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25">
      <c r="G1445" s="459"/>
      <c r="H1445" s="459">
        <v>1438</v>
      </c>
      <c r="I1445" s="444">
        <f t="shared" ca="1" si="128"/>
        <v>-187043761.22959086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-779349.00512329524</v>
      </c>
      <c r="L1445" s="444">
        <f t="shared" ca="1" si="127"/>
        <v>-187823110.23471415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25">
      <c r="G1446" s="459"/>
      <c r="H1446" s="459">
        <v>1439</v>
      </c>
      <c r="I1446" s="444">
        <f t="shared" ca="1" si="128"/>
        <v>-187823110.23471415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-782596.29264464229</v>
      </c>
      <c r="L1446" s="444">
        <f t="shared" ca="1" si="127"/>
        <v>-188605706.5273588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25">
      <c r="G1447" s="459"/>
      <c r="H1447" s="459">
        <v>1440</v>
      </c>
      <c r="I1447" s="444">
        <f t="shared" ca="1" si="128"/>
        <v>-188605706.5273588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-785857.11053066165</v>
      </c>
      <c r="L1447" s="444">
        <f t="shared" ca="1" si="127"/>
        <v>-189391563.63788947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25">
      <c r="G1448" s="459"/>
      <c r="H1448" s="459">
        <v>1441</v>
      </c>
      <c r="I1448" s="444">
        <f t="shared" ca="1" si="128"/>
        <v>-189391563.63788947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-789131.51515787281</v>
      </c>
      <c r="L1448" s="444">
        <f t="shared" ca="1" si="127"/>
        <v>-190180695.15304735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25">
      <c r="G1449" s="459"/>
      <c r="H1449" s="459">
        <v>1442</v>
      </c>
      <c r="I1449" s="444">
        <f t="shared" ca="1" si="128"/>
        <v>-190180695.15304735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-792419.56313769729</v>
      </c>
      <c r="L1449" s="444">
        <f t="shared" ca="1" si="127"/>
        <v>-190973114.71618506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25">
      <c r="G1450" s="459"/>
      <c r="H1450" s="459">
        <v>1443</v>
      </c>
      <c r="I1450" s="444">
        <f t="shared" ca="1" si="128"/>
        <v>-190973114.71618506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-795721.31131743779</v>
      </c>
      <c r="L1450" s="444">
        <f t="shared" ca="1" si="127"/>
        <v>-191768836.02750251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25">
      <c r="G1451" s="459"/>
      <c r="H1451" s="459">
        <v>1444</v>
      </c>
      <c r="I1451" s="444">
        <f t="shared" ca="1" si="128"/>
        <v>-191768836.02750251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-799036.81678126042</v>
      </c>
      <c r="L1451" s="444">
        <f t="shared" ca="1" si="127"/>
        <v>-192567872.84428376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25">
      <c r="G1452" s="459"/>
      <c r="H1452" s="459">
        <v>1445</v>
      </c>
      <c r="I1452" s="444">
        <f t="shared" ca="1" si="128"/>
        <v>-192567872.84428376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-802366.13685118232</v>
      </c>
      <c r="L1452" s="444">
        <f t="shared" ca="1" si="127"/>
        <v>-193370238.98113495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25">
      <c r="G1453" s="459"/>
      <c r="H1453" s="459">
        <v>1446</v>
      </c>
      <c r="I1453" s="444">
        <f t="shared" ca="1" si="128"/>
        <v>-193370238.98113495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-805709.32908806228</v>
      </c>
      <c r="L1453" s="444">
        <f t="shared" ca="1" si="127"/>
        <v>-194175948.31022301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25">
      <c r="G1454" s="459"/>
      <c r="H1454" s="459">
        <v>1447</v>
      </c>
      <c r="I1454" s="444">
        <f t="shared" ca="1" si="128"/>
        <v>-194175948.31022301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-809066.45129259583</v>
      </c>
      <c r="L1454" s="444">
        <f t="shared" ca="1" si="127"/>
        <v>-194985014.76151562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25">
      <c r="G1455" s="459"/>
      <c r="H1455" s="459">
        <v>1448</v>
      </c>
      <c r="I1455" s="444">
        <f t="shared" ca="1" si="128"/>
        <v>-194985014.76151562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-812437.56150631502</v>
      </c>
      <c r="L1455" s="444">
        <f t="shared" ca="1" si="127"/>
        <v>-195797452.32302192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25">
      <c r="G1456" s="459"/>
      <c r="H1456" s="459">
        <v>1449</v>
      </c>
      <c r="I1456" s="444">
        <f t="shared" ca="1" si="128"/>
        <v>-195797452.32302192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-815822.71801259136</v>
      </c>
      <c r="L1456" s="444">
        <f t="shared" ca="1" si="127"/>
        <v>-196613275.04103452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25">
      <c r="G1457" s="459"/>
      <c r="H1457" s="459">
        <v>1450</v>
      </c>
      <c r="I1457" s="444">
        <f t="shared" ca="1" si="128"/>
        <v>-196613275.04103452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-819221.97933764383</v>
      </c>
      <c r="L1457" s="444">
        <f t="shared" ca="1" si="127"/>
        <v>-197432497.02037215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25">
      <c r="G1458" s="459"/>
      <c r="H1458" s="459">
        <v>1451</v>
      </c>
      <c r="I1458" s="444">
        <f t="shared" ca="1" si="128"/>
        <v>-197432497.02037215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-822635.40425155067</v>
      </c>
      <c r="L1458" s="444">
        <f t="shared" ca="1" si="127"/>
        <v>-198255132.4246237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25">
      <c r="G1459" s="459"/>
      <c r="H1459" s="459">
        <v>1452</v>
      </c>
      <c r="I1459" s="444">
        <f t="shared" ca="1" si="128"/>
        <v>-198255132.4246237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-826063.05176926544</v>
      </c>
      <c r="L1459" s="444">
        <f t="shared" ca="1" si="127"/>
        <v>-199081195.47639295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25">
      <c r="G1460" s="459"/>
      <c r="H1460" s="459">
        <v>1453</v>
      </c>
      <c r="I1460" s="444">
        <f t="shared" ca="1" si="128"/>
        <v>-199081195.47639295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-829504.98115163727</v>
      </c>
      <c r="L1460" s="444">
        <f t="shared" ca="1" si="127"/>
        <v>-199910700.4575446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25">
      <c r="G1461" s="459"/>
      <c r="H1461" s="459">
        <v>1454</v>
      </c>
      <c r="I1461" s="444">
        <f t="shared" ca="1" si="128"/>
        <v>-199910700.4575446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-832961.25190643582</v>
      </c>
      <c r="L1461" s="444">
        <f t="shared" ca="1" si="127"/>
        <v>-200743661.70945102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25">
      <c r="G1462" s="459"/>
      <c r="H1462" s="459">
        <v>1455</v>
      </c>
      <c r="I1462" s="444">
        <f t="shared" ca="1" si="128"/>
        <v>-200743661.70945102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-836431.92378937919</v>
      </c>
      <c r="L1462" s="444">
        <f t="shared" ca="1" si="127"/>
        <v>-201580093.6332404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25">
      <c r="G1463" s="459"/>
      <c r="H1463" s="459">
        <v>1456</v>
      </c>
      <c r="I1463" s="444">
        <f t="shared" ca="1" si="128"/>
        <v>-201580093.6332404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-839917.05680516828</v>
      </c>
      <c r="L1463" s="444">
        <f t="shared" ca="1" si="127"/>
        <v>-202420010.69004557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25">
      <c r="G1464" s="459"/>
      <c r="H1464" s="459">
        <v>1457</v>
      </c>
      <c r="I1464" s="444">
        <f t="shared" ca="1" si="128"/>
        <v>-202420010.69004557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-843416.71120852313</v>
      </c>
      <c r="L1464" s="444">
        <f t="shared" ca="1" si="127"/>
        <v>-203263427.40125409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25">
      <c r="G1465" s="459"/>
      <c r="H1465" s="459">
        <v>1458</v>
      </c>
      <c r="I1465" s="444">
        <f t="shared" ca="1" si="128"/>
        <v>-203263427.40125409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-846930.94750522531</v>
      </c>
      <c r="L1465" s="444">
        <f t="shared" ca="1" si="127"/>
        <v>-204110358.34875932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25">
      <c r="G1466" s="459"/>
      <c r="H1466" s="459">
        <v>1459</v>
      </c>
      <c r="I1466" s="444">
        <f t="shared" ca="1" si="128"/>
        <v>-204110358.34875932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-850459.82645316387</v>
      </c>
      <c r="L1466" s="444">
        <f t="shared" ca="1" si="127"/>
        <v>-204960818.17521247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25">
      <c r="G1467" s="459"/>
      <c r="H1467" s="459">
        <v>1460</v>
      </c>
      <c r="I1467" s="444">
        <f t="shared" ca="1" si="128"/>
        <v>-204960818.17521247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-854003.40906338533</v>
      </c>
      <c r="L1467" s="444">
        <f t="shared" ca="1" si="127"/>
        <v>-205814821.58427587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25">
      <c r="G1468" s="459"/>
      <c r="H1468" s="459">
        <v>1461</v>
      </c>
      <c r="I1468" s="444">
        <f t="shared" ca="1" si="128"/>
        <v>-205814821.58427587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-857561.75660114945</v>
      </c>
      <c r="L1468" s="444">
        <f t="shared" ca="1" si="127"/>
        <v>-206672383.34087703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25">
      <c r="G1469" s="459"/>
      <c r="H1469" s="459">
        <v>1462</v>
      </c>
      <c r="I1469" s="444">
        <f t="shared" ca="1" si="128"/>
        <v>-206672383.34087703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-861134.93058698764</v>
      </c>
      <c r="L1469" s="444">
        <f t="shared" ca="1" si="127"/>
        <v>-207533518.27146402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25">
      <c r="G1470" s="459"/>
      <c r="H1470" s="459">
        <v>1463</v>
      </c>
      <c r="I1470" s="444">
        <f t="shared" ca="1" si="128"/>
        <v>-207533518.27146402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-864722.9927977667</v>
      </c>
      <c r="L1470" s="444">
        <f t="shared" ca="1" si="127"/>
        <v>-208398241.26426178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25">
      <c r="G1471" s="459"/>
      <c r="H1471" s="459">
        <v>1464</v>
      </c>
      <c r="I1471" s="444">
        <f t="shared" ca="1" si="128"/>
        <v>-208398241.26426178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-868326.00526775746</v>
      </c>
      <c r="L1471" s="444">
        <f t="shared" ca="1" si="127"/>
        <v>-209266567.26952955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25">
      <c r="G1472" s="459"/>
      <c r="H1472" s="459">
        <v>1465</v>
      </c>
      <c r="I1472" s="444">
        <f t="shared" ca="1" si="128"/>
        <v>-209266567.26952955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-871944.03028970654</v>
      </c>
      <c r="L1472" s="444">
        <f t="shared" ca="1" si="127"/>
        <v>-210138511.29981926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25">
      <c r="G1473" s="459"/>
      <c r="H1473" s="459">
        <v>1466</v>
      </c>
      <c r="I1473" s="444">
        <f t="shared" ca="1" si="128"/>
        <v>-210138511.29981926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-875577.13041591365</v>
      </c>
      <c r="L1473" s="444">
        <f t="shared" ca="1" si="127"/>
        <v>-211014088.43023518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25">
      <c r="G1474" s="459"/>
      <c r="H1474" s="459">
        <v>1467</v>
      </c>
      <c r="I1474" s="444">
        <f t="shared" ca="1" si="128"/>
        <v>-211014088.43023518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-879225.36845931318</v>
      </c>
      <c r="L1474" s="444">
        <f t="shared" ca="1" si="127"/>
        <v>-211893313.79869449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25">
      <c r="G1475" s="459"/>
      <c r="H1475" s="459">
        <v>1468</v>
      </c>
      <c r="I1475" s="444">
        <f t="shared" ca="1" si="128"/>
        <v>-211893313.79869449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-882888.80749456037</v>
      </c>
      <c r="L1475" s="444">
        <f t="shared" ca="1" si="127"/>
        <v>-212776202.60618904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25">
      <c r="G1476" s="459"/>
      <c r="H1476" s="459">
        <v>1469</v>
      </c>
      <c r="I1476" s="444">
        <f t="shared" ca="1" si="128"/>
        <v>-212776202.60618904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-886567.51085912099</v>
      </c>
      <c r="L1476" s="444">
        <f t="shared" ca="1" si="127"/>
        <v>-213662770.11704817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25">
      <c r="G1477" s="459"/>
      <c r="H1477" s="459">
        <v>1470</v>
      </c>
      <c r="I1477" s="444">
        <f t="shared" ca="1" si="128"/>
        <v>-213662770.11704817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-890261.54215436743</v>
      </c>
      <c r="L1477" s="444">
        <f t="shared" ca="1" si="127"/>
        <v>-214553031.65920255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25">
      <c r="G1478" s="459"/>
      <c r="H1478" s="459">
        <v>1471</v>
      </c>
      <c r="I1478" s="444">
        <f t="shared" ca="1" si="128"/>
        <v>-214553031.65920255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-893970.96524667728</v>
      </c>
      <c r="L1478" s="444">
        <f t="shared" ca="1" si="127"/>
        <v>-215447002.62444922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25">
      <c r="G1479" s="459"/>
      <c r="H1479" s="459">
        <v>1472</v>
      </c>
      <c r="I1479" s="444">
        <f t="shared" ca="1" si="128"/>
        <v>-215447002.62444922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-897695.84426853829</v>
      </c>
      <c r="L1479" s="444">
        <f t="shared" ca="1" si="127"/>
        <v>-216344698.46871775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25">
      <c r="G1480" s="459"/>
      <c r="H1480" s="459">
        <v>1473</v>
      </c>
      <c r="I1480" s="444">
        <f t="shared" ca="1" si="128"/>
        <v>-216344698.46871775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-901436.24361965724</v>
      </c>
      <c r="L1480" s="444">
        <f t="shared" ca="1" si="127"/>
        <v>-217246134.7123374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25">
      <c r="G1481" s="459"/>
      <c r="H1481" s="459">
        <v>1474</v>
      </c>
      <c r="I1481" s="444">
        <f t="shared" ca="1" si="128"/>
        <v>-217246134.7123374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-905192.2279680724</v>
      </c>
      <c r="L1481" s="444">
        <f t="shared" ca="1" si="127"/>
        <v>-218151326.94030547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25">
      <c r="G1482" s="459"/>
      <c r="H1482" s="459">
        <v>1475</v>
      </c>
      <c r="I1482" s="444">
        <f t="shared" ca="1" si="128"/>
        <v>-218151326.94030547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-908963.86225127277</v>
      </c>
      <c r="L1482" s="444">
        <f t="shared" ca="1" si="127"/>
        <v>-219060290.80255675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25">
      <c r="G1483" s="459"/>
      <c r="H1483" s="459">
        <v>1476</v>
      </c>
      <c r="I1483" s="444">
        <f t="shared" ca="1" si="128"/>
        <v>-219060290.80255675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-912751.21167731972</v>
      </c>
      <c r="L1483" s="444">
        <f t="shared" ca="1" si="127"/>
        <v>-219973042.01423407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25">
      <c r="G1484" s="459"/>
      <c r="H1484" s="459">
        <v>1477</v>
      </c>
      <c r="I1484" s="444">
        <f t="shared" ca="1" si="128"/>
        <v>-219973042.01423407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-916554.34172597528</v>
      </c>
      <c r="L1484" s="444">
        <f t="shared" ca="1" si="127"/>
        <v>-220889596.35596004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25">
      <c r="G1485" s="459"/>
      <c r="H1485" s="459">
        <v>1478</v>
      </c>
      <c r="I1485" s="444">
        <f t="shared" ca="1" si="128"/>
        <v>-220889596.35596004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-920373.31814983359</v>
      </c>
      <c r="L1485" s="444">
        <f t="shared" ca="1" si="127"/>
        <v>-221809969.67410988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25">
      <c r="G1486" s="459"/>
      <c r="H1486" s="459">
        <v>1479</v>
      </c>
      <c r="I1486" s="444">
        <f t="shared" ca="1" si="128"/>
        <v>-221809969.67410988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-924208.20697545784</v>
      </c>
      <c r="L1486" s="444">
        <f t="shared" ca="1" si="127"/>
        <v>-222734177.88108534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25">
      <c r="G1487" s="459"/>
      <c r="H1487" s="459">
        <v>1480</v>
      </c>
      <c r="I1487" s="444">
        <f t="shared" ca="1" si="128"/>
        <v>-222734177.88108534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-928059.07450452226</v>
      </c>
      <c r="L1487" s="444">
        <f t="shared" ca="1" si="127"/>
        <v>-223662236.95558986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25">
      <c r="G1488" s="459"/>
      <c r="H1488" s="459">
        <v>1481</v>
      </c>
      <c r="I1488" s="444">
        <f t="shared" ca="1" si="128"/>
        <v>-223662236.95558986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-931925.98731495766</v>
      </c>
      <c r="L1488" s="444">
        <f t="shared" ca="1" si="127"/>
        <v>-224594162.94290483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25">
      <c r="G1489" s="459"/>
      <c r="H1489" s="459">
        <v>1482</v>
      </c>
      <c r="I1489" s="444">
        <f t="shared" ca="1" si="128"/>
        <v>-224594162.94290483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-935809.01226210361</v>
      </c>
      <c r="L1489" s="444">
        <f t="shared" ca="1" si="127"/>
        <v>-225529971.95516694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25">
      <c r="G1490" s="459"/>
      <c r="H1490" s="459">
        <v>1483</v>
      </c>
      <c r="I1490" s="444">
        <f t="shared" ca="1" si="128"/>
        <v>-225529971.95516694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-939708.21647986223</v>
      </c>
      <c r="L1490" s="444">
        <f t="shared" ca="1" si="127"/>
        <v>-226469680.1716468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25">
      <c r="G1491" s="459"/>
      <c r="H1491" s="459">
        <v>1484</v>
      </c>
      <c r="I1491" s="444">
        <f t="shared" ca="1" si="128"/>
        <v>-226469680.1716468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-943623.66738186171</v>
      </c>
      <c r="L1491" s="444">
        <f t="shared" ca="1" si="127"/>
        <v>-227413303.83902866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25">
      <c r="G1492" s="459"/>
      <c r="H1492" s="459">
        <v>1485</v>
      </c>
      <c r="I1492" s="444">
        <f t="shared" ca="1" si="128"/>
        <v>-227413303.83902866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-947555.43266261939</v>
      </c>
      <c r="L1492" s="444">
        <f t="shared" ca="1" si="127"/>
        <v>-228360859.27169126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25">
      <c r="G1493" s="459"/>
      <c r="H1493" s="459">
        <v>1486</v>
      </c>
      <c r="I1493" s="444">
        <f t="shared" ca="1" si="128"/>
        <v>-228360859.27169126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-951503.58029871341</v>
      </c>
      <c r="L1493" s="444">
        <f t="shared" ca="1" si="127"/>
        <v>-229312362.85198998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25">
      <c r="G1494" s="459"/>
      <c r="H1494" s="459">
        <v>1487</v>
      </c>
      <c r="I1494" s="444">
        <f t="shared" ca="1" si="128"/>
        <v>-229312362.85198998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-955468.17854995816</v>
      </c>
      <c r="L1494" s="444">
        <f t="shared" ca="1" si="127"/>
        <v>-230267831.03053993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25">
      <c r="G1495" s="459"/>
      <c r="H1495" s="459">
        <v>1488</v>
      </c>
      <c r="I1495" s="444">
        <f t="shared" ca="1" si="128"/>
        <v>-230267831.03053993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-959449.29596058314</v>
      </c>
      <c r="L1495" s="444">
        <f t="shared" ca="1" si="127"/>
        <v>-231227280.32650051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25">
      <c r="G1496" s="459"/>
      <c r="H1496" s="459">
        <v>1489</v>
      </c>
      <c r="I1496" s="444">
        <f t="shared" ca="1" si="128"/>
        <v>-231227280.32650051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-963447.00136041862</v>
      </c>
      <c r="L1496" s="444">
        <f t="shared" ca="1" si="127"/>
        <v>-232190727.32786092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25">
      <c r="G1497" s="459"/>
      <c r="H1497" s="459">
        <v>1490</v>
      </c>
      <c r="I1497" s="444">
        <f t="shared" ca="1" si="128"/>
        <v>-232190727.32786092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-967461.36386608728</v>
      </c>
      <c r="L1497" s="444">
        <f t="shared" ca="1" si="127"/>
        <v>-233158188.69172701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25">
      <c r="G1498" s="459"/>
      <c r="H1498" s="459">
        <v>1491</v>
      </c>
      <c r="I1498" s="444">
        <f t="shared" ca="1" si="128"/>
        <v>-233158188.69172701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-971492.45288219582</v>
      </c>
      <c r="L1498" s="444">
        <f t="shared" ca="1" si="127"/>
        <v>-234129681.14460921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25">
      <c r="G1499" s="459"/>
      <c r="H1499" s="459">
        <v>1492</v>
      </c>
      <c r="I1499" s="444">
        <f t="shared" ca="1" si="128"/>
        <v>-234129681.14460921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-975540.33810253837</v>
      </c>
      <c r="L1499" s="444">
        <f t="shared" ca="1" si="127"/>
        <v>-235105221.48271176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25">
      <c r="G1500" s="459"/>
      <c r="H1500" s="459">
        <v>1493</v>
      </c>
      <c r="I1500" s="444">
        <f t="shared" ca="1" si="128"/>
        <v>-235105221.48271176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-979605.08951129892</v>
      </c>
      <c r="L1500" s="444">
        <f t="shared" ca="1" si="127"/>
        <v>-236084826.57222307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25">
      <c r="G1501" s="459"/>
      <c r="H1501" s="459">
        <v>1494</v>
      </c>
      <c r="I1501" s="444">
        <f t="shared" ca="1" si="128"/>
        <v>-236084826.57222307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-983686.77738426276</v>
      </c>
      <c r="L1501" s="444">
        <f t="shared" ca="1" si="127"/>
        <v>-237068513.34960732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25">
      <c r="G1502" s="459"/>
      <c r="H1502" s="459">
        <v>1495</v>
      </c>
      <c r="I1502" s="444">
        <f t="shared" ca="1" si="128"/>
        <v>-237068513.34960732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-987785.47229003045</v>
      </c>
      <c r="L1502" s="444">
        <f t="shared" ca="1" si="127"/>
        <v>-238056298.82189736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25">
      <c r="G1503" s="459"/>
      <c r="H1503" s="459">
        <v>1496</v>
      </c>
      <c r="I1503" s="444">
        <f t="shared" ca="1" si="128"/>
        <v>-238056298.82189736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-991901.24509123899</v>
      </c>
      <c r="L1503" s="444">
        <f t="shared" ca="1" si="127"/>
        <v>-239048200.06698859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25">
      <c r="G1504" s="459"/>
      <c r="H1504" s="459">
        <v>1497</v>
      </c>
      <c r="I1504" s="444">
        <f t="shared" ca="1" si="128"/>
        <v>-239048200.06698859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-996034.16694578587</v>
      </c>
      <c r="L1504" s="444">
        <f t="shared" ca="1" si="127"/>
        <v>-240044234.23393437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25">
      <c r="G1505" s="459"/>
      <c r="H1505" s="459">
        <v>1498</v>
      </c>
      <c r="I1505" s="444">
        <f t="shared" ca="1" si="128"/>
        <v>-240044234.23393437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-1000184.3093080597</v>
      </c>
      <c r="L1505" s="444">
        <f t="shared" ca="1" si="127"/>
        <v>-241044418.54324242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25">
      <c r="G1506" s="459"/>
      <c r="H1506" s="459">
        <v>1499</v>
      </c>
      <c r="I1506" s="444">
        <f t="shared" ca="1" si="128"/>
        <v>-241044418.54324242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-1004351.7439301767</v>
      </c>
      <c r="L1506" s="444">
        <f t="shared" ca="1" si="127"/>
        <v>-242048770.28717262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25">
      <c r="G1507" s="459"/>
      <c r="H1507" s="459">
        <v>1500</v>
      </c>
      <c r="I1507" s="444">
        <f t="shared" ca="1" si="128"/>
        <v>-242048770.28717262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-1008536.5428632192</v>
      </c>
      <c r="L1507" s="444">
        <f t="shared" ca="1" si="127"/>
        <v>-243057306.83003584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25">
      <c r="G1508" s="459"/>
      <c r="H1508" s="459">
        <v>1501</v>
      </c>
      <c r="I1508" s="444">
        <f t="shared" ca="1" si="128"/>
        <v>-243057306.83003584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-1012738.7784584827</v>
      </c>
      <c r="L1508" s="444">
        <f t="shared" ca="1" si="127"/>
        <v>-244070045.60849431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25">
      <c r="G1509" s="459"/>
      <c r="H1509" s="459">
        <v>1502</v>
      </c>
      <c r="I1509" s="444">
        <f t="shared" ca="1" si="128"/>
        <v>-244070045.60849431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-1016958.5233687261</v>
      </c>
      <c r="L1509" s="444">
        <f t="shared" ca="1" si="127"/>
        <v>-245087004.13186303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25">
      <c r="G1510" s="459"/>
      <c r="H1510" s="459">
        <v>1503</v>
      </c>
      <c r="I1510" s="444">
        <f t="shared" ca="1" si="128"/>
        <v>-245087004.13186303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-1021195.8505494293</v>
      </c>
      <c r="L1510" s="444">
        <f t="shared" ca="1" si="127"/>
        <v>-246108199.98241246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25">
      <c r="G1511" s="459"/>
      <c r="H1511" s="459">
        <v>1504</v>
      </c>
      <c r="I1511" s="444">
        <f t="shared" ca="1" si="128"/>
        <v>-246108199.98241246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-1025450.8332600519</v>
      </c>
      <c r="L1511" s="444">
        <f t="shared" ca="1" si="127"/>
        <v>-247133650.81567252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25">
      <c r="G1512" s="459"/>
      <c r="H1512" s="459">
        <v>1505</v>
      </c>
      <c r="I1512" s="444">
        <f t="shared" ca="1" si="128"/>
        <v>-247133650.81567252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-1029723.5450653022</v>
      </c>
      <c r="L1512" s="444">
        <f t="shared" ca="1" si="127"/>
        <v>-248163374.36073783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25">
      <c r="G1513" s="459"/>
      <c r="H1513" s="459">
        <v>1506</v>
      </c>
      <c r="I1513" s="444">
        <f t="shared" ca="1" si="128"/>
        <v>-248163374.36073783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-1034014.0598364077</v>
      </c>
      <c r="L1513" s="444">
        <f t="shared" ca="1" si="127"/>
        <v>-249197388.42057425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25">
      <c r="G1514" s="459"/>
      <c r="H1514" s="459">
        <v>1507</v>
      </c>
      <c r="I1514" s="444">
        <f t="shared" ca="1" si="128"/>
        <v>-249197388.42057425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-1038322.4517523927</v>
      </c>
      <c r="L1514" s="444">
        <f t="shared" ca="1" si="127"/>
        <v>-250235710.87232664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25">
      <c r="G1515" s="459"/>
      <c r="H1515" s="459">
        <v>1508</v>
      </c>
      <c r="I1515" s="444">
        <f t="shared" ca="1" si="128"/>
        <v>-250235710.87232664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-1042648.795301361</v>
      </c>
      <c r="L1515" s="444">
        <f t="shared" ca="1" si="127"/>
        <v>-251278359.66762799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25">
      <c r="G1516" s="459"/>
      <c r="H1516" s="459">
        <v>1509</v>
      </c>
      <c r="I1516" s="444">
        <f t="shared" ca="1" si="128"/>
        <v>-251278359.66762799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-1046993.1652817832</v>
      </c>
      <c r="L1516" s="444">
        <f t="shared" ca="1" si="127"/>
        <v>-252325352.83290976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25">
      <c r="G1517" s="459"/>
      <c r="H1517" s="459">
        <v>1510</v>
      </c>
      <c r="I1517" s="444">
        <f t="shared" ca="1" si="128"/>
        <v>-252325352.83290976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-1051355.6368037907</v>
      </c>
      <c r="L1517" s="444">
        <f t="shared" ca="1" si="127"/>
        <v>-253376708.46971354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25">
      <c r="G1518" s="459"/>
      <c r="H1518" s="459">
        <v>1511</v>
      </c>
      <c r="I1518" s="444">
        <f t="shared" ca="1" si="128"/>
        <v>-253376708.46971354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-1055736.2852904731</v>
      </c>
      <c r="L1518" s="444">
        <f t="shared" ca="1" si="127"/>
        <v>-254432444.75500402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25">
      <c r="G1519" s="459"/>
      <c r="H1519" s="459">
        <v>1512</v>
      </c>
      <c r="I1519" s="444">
        <f t="shared" ca="1" si="128"/>
        <v>-254432444.75500402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-1060135.1864791834</v>
      </c>
      <c r="L1519" s="444">
        <f t="shared" ca="1" si="127"/>
        <v>-255492579.9414832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25">
      <c r="G1520" s="459"/>
      <c r="H1520" s="459">
        <v>1513</v>
      </c>
      <c r="I1520" s="444">
        <f t="shared" ca="1" si="128"/>
        <v>-255492579.9414832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-1064552.4164228467</v>
      </c>
      <c r="L1520" s="444">
        <f t="shared" ca="1" si="127"/>
        <v>-256557132.35790604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25">
      <c r="G1521" s="459"/>
      <c r="H1521" s="459">
        <v>1514</v>
      </c>
      <c r="I1521" s="444">
        <f t="shared" ca="1" si="128"/>
        <v>-256557132.35790604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-1068988.0514912752</v>
      </c>
      <c r="L1521" s="444">
        <f t="shared" ca="1" si="127"/>
        <v>-257626120.4093973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25">
      <c r="G1522" s="459"/>
      <c r="H1522" s="459">
        <v>1515</v>
      </c>
      <c r="I1522" s="444">
        <f t="shared" ca="1" si="128"/>
        <v>-257626120.4093973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-1073442.1683724888</v>
      </c>
      <c r="L1522" s="444">
        <f t="shared" ca="1" si="127"/>
        <v>-258699562.57776979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25">
      <c r="G1523" s="459"/>
      <c r="H1523" s="459">
        <v>1516</v>
      </c>
      <c r="I1523" s="444">
        <f t="shared" ca="1" si="128"/>
        <v>-258699562.57776979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-1077914.8440740407</v>
      </c>
      <c r="L1523" s="444">
        <f t="shared" ca="1" si="127"/>
        <v>-259777477.42184383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25">
      <c r="G1524" s="459"/>
      <c r="H1524" s="459">
        <v>1517</v>
      </c>
      <c r="I1524" s="444">
        <f t="shared" ca="1" si="128"/>
        <v>-259777477.42184383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-1082406.1559243493</v>
      </c>
      <c r="L1524" s="444">
        <f t="shared" ca="1" si="127"/>
        <v>-260859883.57776818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25">
      <c r="G1525" s="459"/>
      <c r="H1525" s="459">
        <v>1518</v>
      </c>
      <c r="I1525" s="444">
        <f t="shared" ca="1" si="128"/>
        <v>-260859883.57776818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-1086916.181574034</v>
      </c>
      <c r="L1525" s="444">
        <f t="shared" ca="1" si="127"/>
        <v>-261946799.75934222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25">
      <c r="G1526" s="459"/>
      <c r="H1526" s="459">
        <v>1519</v>
      </c>
      <c r="I1526" s="444">
        <f t="shared" ca="1" si="128"/>
        <v>-261946799.75934222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-1091444.9989972592</v>
      </c>
      <c r="L1526" s="444">
        <f t="shared" ca="1" si="127"/>
        <v>-263038244.75833949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25">
      <c r="G1527" s="459"/>
      <c r="H1527" s="459">
        <v>1520</v>
      </c>
      <c r="I1527" s="444">
        <f t="shared" ca="1" si="128"/>
        <v>-263038244.75833949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-1095992.6864930813</v>
      </c>
      <c r="L1527" s="444">
        <f t="shared" ca="1" si="127"/>
        <v>-264134237.44483256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25">
      <c r="G1528" s="459"/>
      <c r="H1528" s="459">
        <v>1521</v>
      </c>
      <c r="I1528" s="444">
        <f t="shared" ca="1" si="128"/>
        <v>-264134237.44483256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-1100559.3226868024</v>
      </c>
      <c r="L1528" s="444">
        <f t="shared" ca="1" si="127"/>
        <v>-265234796.76751935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25">
      <c r="G1529" s="459"/>
      <c r="H1529" s="459">
        <v>1522</v>
      </c>
      <c r="I1529" s="444">
        <f t="shared" ca="1" si="128"/>
        <v>-265234796.76751935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-1105144.9865313307</v>
      </c>
      <c r="L1529" s="444">
        <f t="shared" ca="1" si="127"/>
        <v>-266339941.75405067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25">
      <c r="G1530" s="459"/>
      <c r="H1530" s="459">
        <v>1523</v>
      </c>
      <c r="I1530" s="444">
        <f t="shared" ca="1" si="128"/>
        <v>-266339941.75405067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-1109749.7573085444</v>
      </c>
      <c r="L1530" s="444">
        <f t="shared" ca="1" si="127"/>
        <v>-267449691.51135921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25">
      <c r="G1531" s="459"/>
      <c r="H1531" s="459">
        <v>1524</v>
      </c>
      <c r="I1531" s="444">
        <f t="shared" ca="1" si="128"/>
        <v>-267449691.51135921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-1114373.7146306634</v>
      </c>
      <c r="L1531" s="444">
        <f t="shared" ca="1" si="127"/>
        <v>-268564065.22598988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25">
      <c r="G1532" s="459"/>
      <c r="H1532" s="459">
        <v>1525</v>
      </c>
      <c r="I1532" s="444">
        <f t="shared" ca="1" si="128"/>
        <v>-268564065.22598988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-1119016.9384416244</v>
      </c>
      <c r="L1532" s="444">
        <f t="shared" ca="1" si="127"/>
        <v>-269683082.16443151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25">
      <c r="G1533" s="459"/>
      <c r="H1533" s="459">
        <v>1526</v>
      </c>
      <c r="I1533" s="444">
        <f t="shared" ca="1" si="128"/>
        <v>-269683082.16443151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-1123679.5090184647</v>
      </c>
      <c r="L1533" s="444">
        <f t="shared" ca="1" si="127"/>
        <v>-270806761.67344999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25">
      <c r="G1534" s="459"/>
      <c r="H1534" s="459">
        <v>1527</v>
      </c>
      <c r="I1534" s="444">
        <f t="shared" ca="1" si="128"/>
        <v>-270806761.67344999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-1128361.5069727083</v>
      </c>
      <c r="L1534" s="444">
        <f t="shared" ca="1" si="127"/>
        <v>-271935123.18042272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25">
      <c r="G1535" s="459"/>
      <c r="H1535" s="459">
        <v>1528</v>
      </c>
      <c r="I1535" s="444">
        <f t="shared" ca="1" si="128"/>
        <v>-271935123.18042272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-1133063.0132517614</v>
      </c>
      <c r="L1535" s="444">
        <f t="shared" ca="1" si="127"/>
        <v>-273068186.1936745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25">
      <c r="G1536" s="459"/>
      <c r="H1536" s="459">
        <v>1529</v>
      </c>
      <c r="I1536" s="444">
        <f t="shared" ca="1" si="128"/>
        <v>-273068186.1936745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-1137784.1091403104</v>
      </c>
      <c r="L1536" s="444">
        <f t="shared" ca="1" si="127"/>
        <v>-274205970.30281484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25">
      <c r="G1537" s="459"/>
      <c r="H1537" s="459">
        <v>1530</v>
      </c>
      <c r="I1537" s="444">
        <f t="shared" ca="1" si="128"/>
        <v>-274205970.30281484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-1142524.8762617286</v>
      </c>
      <c r="L1537" s="444">
        <f t="shared" ca="1" si="127"/>
        <v>-275348495.17907655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25">
      <c r="G1538" s="459"/>
      <c r="H1538" s="459">
        <v>1531</v>
      </c>
      <c r="I1538" s="444">
        <f t="shared" ca="1" si="128"/>
        <v>-275348495.17907655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-1147285.3965794856</v>
      </c>
      <c r="L1538" s="444">
        <f t="shared" ref="L1538:L1792" ca="1" si="132">I1538-J1538+K1538</f>
        <v>-276495780.57565606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25">
      <c r="G1539" s="459"/>
      <c r="H1539" s="459">
        <v>1532</v>
      </c>
      <c r="I1539" s="444">
        <f t="shared" ref="I1539:I1793" ca="1" si="133">L1538</f>
        <v>-276495780.57565606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-1152065.7523985668</v>
      </c>
      <c r="L1539" s="444">
        <f t="shared" ca="1" si="132"/>
        <v>-277647846.32805461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25">
      <c r="G1540" s="459"/>
      <c r="H1540" s="459">
        <v>1533</v>
      </c>
      <c r="I1540" s="444">
        <f t="shared" ca="1" si="133"/>
        <v>-277647846.32805461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-1156866.0263668941</v>
      </c>
      <c r="L1540" s="444">
        <f t="shared" ca="1" si="132"/>
        <v>-278804712.3544215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25">
      <c r="G1541" s="459"/>
      <c r="H1541" s="459">
        <v>1534</v>
      </c>
      <c r="I1541" s="444">
        <f t="shared" ca="1" si="133"/>
        <v>-278804712.3544215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-1161686.3014767561</v>
      </c>
      <c r="L1541" s="444">
        <f t="shared" ca="1" si="132"/>
        <v>-279966398.65589827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25">
      <c r="G1542" s="459"/>
      <c r="H1542" s="459">
        <v>1535</v>
      </c>
      <c r="I1542" s="444">
        <f t="shared" ca="1" si="133"/>
        <v>-279966398.65589827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-1166526.6610662427</v>
      </c>
      <c r="L1542" s="444">
        <f t="shared" ca="1" si="132"/>
        <v>-281132925.31696451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25">
      <c r="G1543" s="459"/>
      <c r="H1543" s="459">
        <v>1536</v>
      </c>
      <c r="I1543" s="444">
        <f t="shared" ca="1" si="133"/>
        <v>-281132925.31696451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-1171387.1888206855</v>
      </c>
      <c r="L1543" s="444">
        <f t="shared" ca="1" si="132"/>
        <v>-282304312.50578517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25">
      <c r="G1544" s="459"/>
      <c r="H1544" s="459">
        <v>1537</v>
      </c>
      <c r="I1544" s="444">
        <f t="shared" ca="1" si="133"/>
        <v>-282304312.50578517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-1176267.968774105</v>
      </c>
      <c r="L1544" s="444">
        <f t="shared" ca="1" si="132"/>
        <v>-283480580.47455925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25">
      <c r="G1545" s="459"/>
      <c r="H1545" s="459">
        <v>1538</v>
      </c>
      <c r="I1545" s="444">
        <f t="shared" ca="1" si="133"/>
        <v>-283480580.47455925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-1181169.0853106636</v>
      </c>
      <c r="L1545" s="444">
        <f t="shared" ca="1" si="132"/>
        <v>-284661749.55986989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25">
      <c r="G1546" s="459"/>
      <c r="H1546" s="459">
        <v>1539</v>
      </c>
      <c r="I1546" s="444">
        <f t="shared" ca="1" si="133"/>
        <v>-284661749.55986989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-1186090.6231661246</v>
      </c>
      <c r="L1546" s="444">
        <f t="shared" ca="1" si="132"/>
        <v>-285847840.18303603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25">
      <c r="G1547" s="459"/>
      <c r="H1547" s="459">
        <v>1540</v>
      </c>
      <c r="I1547" s="444">
        <f t="shared" ca="1" si="133"/>
        <v>-285847840.18303603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-1191032.6674293168</v>
      </c>
      <c r="L1547" s="444">
        <f t="shared" ca="1" si="132"/>
        <v>-287038872.85046536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25">
      <c r="G1548" s="459"/>
      <c r="H1548" s="459">
        <v>1541</v>
      </c>
      <c r="I1548" s="444">
        <f t="shared" ca="1" si="133"/>
        <v>-287038872.85046536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-1195995.3035436056</v>
      </c>
      <c r="L1548" s="444">
        <f t="shared" ca="1" si="132"/>
        <v>-288234868.15400898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25">
      <c r="G1549" s="459"/>
      <c r="H1549" s="459">
        <v>1542</v>
      </c>
      <c r="I1549" s="444">
        <f t="shared" ca="1" si="133"/>
        <v>-288234868.15400898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-1200978.6173083708</v>
      </c>
      <c r="L1549" s="444">
        <f t="shared" ca="1" si="132"/>
        <v>-289435846.77131736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25">
      <c r="G1550" s="459"/>
      <c r="H1550" s="459">
        <v>1543</v>
      </c>
      <c r="I1550" s="444">
        <f t="shared" ca="1" si="133"/>
        <v>-289435846.77131736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-1205982.694880489</v>
      </c>
      <c r="L1550" s="444">
        <f t="shared" ca="1" si="132"/>
        <v>-290641829.46619785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25">
      <c r="G1551" s="459"/>
      <c r="H1551" s="459">
        <v>1544</v>
      </c>
      <c r="I1551" s="444">
        <f t="shared" ca="1" si="133"/>
        <v>-290641829.46619785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-1211007.6227758243</v>
      </c>
      <c r="L1551" s="444">
        <f t="shared" ca="1" si="132"/>
        <v>-291852837.0889737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25">
      <c r="G1552" s="459"/>
      <c r="H1552" s="459">
        <v>1545</v>
      </c>
      <c r="I1552" s="444">
        <f t="shared" ca="1" si="133"/>
        <v>-291852837.0889737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-1216053.4878707237</v>
      </c>
      <c r="L1552" s="444">
        <f t="shared" ca="1" si="132"/>
        <v>-293068890.57684445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25">
      <c r="G1553" s="459"/>
      <c r="H1553" s="459">
        <v>1546</v>
      </c>
      <c r="I1553" s="444">
        <f t="shared" ca="1" si="133"/>
        <v>-293068890.57684445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-1221120.3774035187</v>
      </c>
      <c r="L1553" s="444">
        <f t="shared" ca="1" si="132"/>
        <v>-294290010.95424795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25">
      <c r="G1554" s="459"/>
      <c r="H1554" s="459">
        <v>1547</v>
      </c>
      <c r="I1554" s="444">
        <f t="shared" ca="1" si="133"/>
        <v>-294290010.95424795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-1226208.3789760331</v>
      </c>
      <c r="L1554" s="444">
        <f t="shared" ca="1" si="132"/>
        <v>-295516219.333224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25">
      <c r="G1555" s="459"/>
      <c r="H1555" s="459">
        <v>1548</v>
      </c>
      <c r="I1555" s="444">
        <f t="shared" ca="1" si="133"/>
        <v>-295516219.333224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-1231317.5805551</v>
      </c>
      <c r="L1555" s="444">
        <f t="shared" ca="1" si="132"/>
        <v>-296747536.91377908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25">
      <c r="G1556" s="459"/>
      <c r="H1556" s="459">
        <v>1549</v>
      </c>
      <c r="I1556" s="444">
        <f t="shared" ca="1" si="133"/>
        <v>-296747536.91377908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-1236448.0704740796</v>
      </c>
      <c r="L1556" s="444">
        <f t="shared" ca="1" si="132"/>
        <v>-297983984.98425317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25">
      <c r="G1557" s="459"/>
      <c r="H1557" s="459">
        <v>1550</v>
      </c>
      <c r="I1557" s="444">
        <f t="shared" ca="1" si="133"/>
        <v>-297983984.98425317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-1241599.9374343881</v>
      </c>
      <c r="L1557" s="444">
        <f t="shared" ca="1" si="132"/>
        <v>-299225584.92168754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25">
      <c r="G1558" s="459"/>
      <c r="H1558" s="459">
        <v>1551</v>
      </c>
      <c r="I1558" s="444">
        <f t="shared" ca="1" si="133"/>
        <v>-299225584.92168754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-1246773.2705070314</v>
      </c>
      <c r="L1558" s="444">
        <f t="shared" ca="1" si="132"/>
        <v>-300472358.19219458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25">
      <c r="G1559" s="459"/>
      <c r="H1559" s="459">
        <v>1552</v>
      </c>
      <c r="I1559" s="444">
        <f t="shared" ca="1" si="133"/>
        <v>-300472358.19219458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-1251968.159134144</v>
      </c>
      <c r="L1559" s="444">
        <f t="shared" ca="1" si="132"/>
        <v>-301724326.35132873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25">
      <c r="G1560" s="459"/>
      <c r="H1560" s="459">
        <v>1553</v>
      </c>
      <c r="I1560" s="444">
        <f t="shared" ca="1" si="133"/>
        <v>-301724326.35132873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-1257184.6931305365</v>
      </c>
      <c r="L1560" s="444">
        <f t="shared" ca="1" si="132"/>
        <v>-302981511.04445928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25">
      <c r="G1561" s="459"/>
      <c r="H1561" s="459">
        <v>1554</v>
      </c>
      <c r="I1561" s="444">
        <f t="shared" ca="1" si="133"/>
        <v>-302981511.04445928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-1262422.962685247</v>
      </c>
      <c r="L1561" s="444">
        <f t="shared" ca="1" si="132"/>
        <v>-304243934.00714451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25">
      <c r="G1562" s="459"/>
      <c r="H1562" s="459">
        <v>1555</v>
      </c>
      <c r="I1562" s="444">
        <f t="shared" ca="1" si="133"/>
        <v>-304243934.00714451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-1267683.0583631021</v>
      </c>
      <c r="L1562" s="444">
        <f t="shared" ca="1" si="132"/>
        <v>-305511617.06550759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25">
      <c r="G1563" s="459"/>
      <c r="H1563" s="459">
        <v>1556</v>
      </c>
      <c r="I1563" s="444">
        <f t="shared" ca="1" si="133"/>
        <v>-305511617.06550759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-1272965.0711062816</v>
      </c>
      <c r="L1563" s="444">
        <f t="shared" ca="1" si="132"/>
        <v>-306784582.13661385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25">
      <c r="G1564" s="459"/>
      <c r="H1564" s="459">
        <v>1557</v>
      </c>
      <c r="I1564" s="444">
        <f t="shared" ca="1" si="133"/>
        <v>-306784582.13661385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-1278269.0922358909</v>
      </c>
      <c r="L1564" s="444">
        <f t="shared" ca="1" si="132"/>
        <v>-308062851.22884971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25">
      <c r="G1565" s="459"/>
      <c r="H1565" s="459">
        <v>1558</v>
      </c>
      <c r="I1565" s="444">
        <f t="shared" ca="1" si="133"/>
        <v>-308062851.22884971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-1283595.2134535403</v>
      </c>
      <c r="L1565" s="444">
        <f t="shared" ca="1" si="132"/>
        <v>-309346446.44230324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25">
      <c r="G1566" s="459"/>
      <c r="H1566" s="459">
        <v>1559</v>
      </c>
      <c r="I1566" s="444">
        <f t="shared" ca="1" si="133"/>
        <v>-309346446.44230324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-1288943.5268429301</v>
      </c>
      <c r="L1566" s="444">
        <f t="shared" ca="1" si="132"/>
        <v>-310635389.96914619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25">
      <c r="G1567" s="459"/>
      <c r="H1567" s="459">
        <v>1560</v>
      </c>
      <c r="I1567" s="444">
        <f t="shared" ca="1" si="133"/>
        <v>-310635389.96914619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-1294314.1248714426</v>
      </c>
      <c r="L1567" s="444">
        <f t="shared" ca="1" si="132"/>
        <v>-311929704.09401762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25">
      <c r="G1568" s="459"/>
      <c r="H1568" s="459">
        <v>1561</v>
      </c>
      <c r="I1568" s="444">
        <f t="shared" ca="1" si="133"/>
        <v>-311929704.09401762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-1299707.10039174</v>
      </c>
      <c r="L1568" s="444">
        <f t="shared" ca="1" si="132"/>
        <v>-313229411.19440937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25">
      <c r="G1569" s="459"/>
      <c r="H1569" s="459">
        <v>1562</v>
      </c>
      <c r="I1569" s="444">
        <f t="shared" ca="1" si="133"/>
        <v>-313229411.19440937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-1305122.5466433724</v>
      </c>
      <c r="L1569" s="444">
        <f t="shared" ca="1" si="132"/>
        <v>-314534533.74105275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25">
      <c r="G1570" s="459"/>
      <c r="H1570" s="459">
        <v>1563</v>
      </c>
      <c r="I1570" s="444">
        <f t="shared" ca="1" si="133"/>
        <v>-314534533.74105275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-1310560.5572543864</v>
      </c>
      <c r="L1570" s="444">
        <f t="shared" ca="1" si="132"/>
        <v>-315845094.29830712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25">
      <c r="G1571" s="459"/>
      <c r="H1571" s="459">
        <v>1564</v>
      </c>
      <c r="I1571" s="444">
        <f t="shared" ca="1" si="133"/>
        <v>-315845094.29830712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-1316021.2262429462</v>
      </c>
      <c r="L1571" s="444">
        <f t="shared" ca="1" si="132"/>
        <v>-317161115.52455008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25">
      <c r="G1572" s="459"/>
      <c r="H1572" s="459">
        <v>1565</v>
      </c>
      <c r="I1572" s="444">
        <f t="shared" ca="1" si="133"/>
        <v>-317161115.52455008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-1321504.6480189587</v>
      </c>
      <c r="L1572" s="444">
        <f t="shared" ca="1" si="132"/>
        <v>-318482620.17256904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25">
      <c r="G1573" s="459"/>
      <c r="H1573" s="459">
        <v>1566</v>
      </c>
      <c r="I1573" s="444">
        <f t="shared" ca="1" si="133"/>
        <v>-318482620.17256904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-1327010.9173857043</v>
      </c>
      <c r="L1573" s="444">
        <f t="shared" ca="1" si="132"/>
        <v>-319809631.08995473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25">
      <c r="G1574" s="459"/>
      <c r="H1574" s="459">
        <v>1567</v>
      </c>
      <c r="I1574" s="444">
        <f t="shared" ca="1" si="133"/>
        <v>-319809631.08995473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-1332540.1295414781</v>
      </c>
      <c r="L1574" s="444">
        <f t="shared" ca="1" si="132"/>
        <v>-321142171.21949619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25">
      <c r="G1575" s="459"/>
      <c r="H1575" s="459">
        <v>1568</v>
      </c>
      <c r="I1575" s="444">
        <f t="shared" ca="1" si="133"/>
        <v>-321142171.21949619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-1338092.380081234</v>
      </c>
      <c r="L1575" s="444">
        <f t="shared" ca="1" si="132"/>
        <v>-322480263.59957743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25">
      <c r="G1576" s="459"/>
      <c r="H1576" s="459">
        <v>1569</v>
      </c>
      <c r="I1576" s="444">
        <f t="shared" ca="1" si="133"/>
        <v>-322480263.59957743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-1343667.7649982392</v>
      </c>
      <c r="L1576" s="444">
        <f t="shared" ca="1" si="132"/>
        <v>-323823931.36457568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25">
      <c r="G1577" s="459"/>
      <c r="H1577" s="459">
        <v>1570</v>
      </c>
      <c r="I1577" s="444">
        <f t="shared" ca="1" si="133"/>
        <v>-323823931.36457568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-1349266.380685732</v>
      </c>
      <c r="L1577" s="444">
        <f t="shared" ca="1" si="132"/>
        <v>-325173197.74526143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25">
      <c r="G1578" s="459"/>
      <c r="H1578" s="459">
        <v>1571</v>
      </c>
      <c r="I1578" s="444">
        <f t="shared" ca="1" si="133"/>
        <v>-325173197.74526143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-1354888.3239385893</v>
      </c>
      <c r="L1578" s="444">
        <f t="shared" ca="1" si="132"/>
        <v>-326528086.06920004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25">
      <c r="G1579" s="459"/>
      <c r="H1579" s="459">
        <v>1572</v>
      </c>
      <c r="I1579" s="444">
        <f t="shared" ca="1" si="133"/>
        <v>-326528086.06920004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-1360533.6919550002</v>
      </c>
      <c r="L1579" s="444">
        <f t="shared" ca="1" si="132"/>
        <v>-327888619.76115501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25">
      <c r="G1580" s="459"/>
      <c r="H1580" s="459">
        <v>1573</v>
      </c>
      <c r="I1580" s="444">
        <f t="shared" ca="1" si="133"/>
        <v>-327888619.76115501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-1366202.5823381459</v>
      </c>
      <c r="L1580" s="444">
        <f t="shared" ca="1" si="132"/>
        <v>-329254822.34349316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25">
      <c r="G1581" s="459"/>
      <c r="H1581" s="459">
        <v>1574</v>
      </c>
      <c r="I1581" s="444">
        <f t="shared" ca="1" si="133"/>
        <v>-329254822.34349316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-1371895.0930978882</v>
      </c>
      <c r="L1581" s="444">
        <f t="shared" ca="1" si="132"/>
        <v>-330626717.43659103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25">
      <c r="G1582" s="459"/>
      <c r="H1582" s="459">
        <v>1575</v>
      </c>
      <c r="I1582" s="444">
        <f t="shared" ca="1" si="133"/>
        <v>-330626717.43659103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-1377611.3226524626</v>
      </c>
      <c r="L1582" s="444">
        <f t="shared" ca="1" si="132"/>
        <v>-332004328.75924349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25">
      <c r="G1583" s="459"/>
      <c r="H1583" s="459">
        <v>1576</v>
      </c>
      <c r="I1583" s="444">
        <f t="shared" ca="1" si="133"/>
        <v>-332004328.75924349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-1383351.3698301811</v>
      </c>
      <c r="L1583" s="444">
        <f t="shared" ca="1" si="132"/>
        <v>-333387680.12907368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25">
      <c r="G1584" s="459"/>
      <c r="H1584" s="459">
        <v>1577</v>
      </c>
      <c r="I1584" s="444">
        <f t="shared" ca="1" si="133"/>
        <v>-333387680.12907368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-1389115.3338711404</v>
      </c>
      <c r="L1584" s="444">
        <f t="shared" ca="1" si="132"/>
        <v>-334776795.46294481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25">
      <c r="G1585" s="459"/>
      <c r="H1585" s="459">
        <v>1578</v>
      </c>
      <c r="I1585" s="444">
        <f t="shared" ca="1" si="133"/>
        <v>-334776795.46294481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-1394903.3144289367</v>
      </c>
      <c r="L1585" s="444">
        <f t="shared" ca="1" si="132"/>
        <v>-336171698.77737373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25">
      <c r="G1586" s="459"/>
      <c r="H1586" s="459">
        <v>1579</v>
      </c>
      <c r="I1586" s="444">
        <f t="shared" ca="1" si="133"/>
        <v>-336171698.77737373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-1400715.4115723905</v>
      </c>
      <c r="L1586" s="444">
        <f t="shared" ca="1" si="132"/>
        <v>-337572414.18894613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25">
      <c r="G1587" s="459"/>
      <c r="H1587" s="459">
        <v>1580</v>
      </c>
      <c r="I1587" s="444">
        <f t="shared" ca="1" si="133"/>
        <v>-337572414.18894613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-1406551.7257872755</v>
      </c>
      <c r="L1587" s="444">
        <f t="shared" ca="1" si="132"/>
        <v>-338978965.91473341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25">
      <c r="G1588" s="459"/>
      <c r="H1588" s="459">
        <v>1581</v>
      </c>
      <c r="I1588" s="444">
        <f t="shared" ca="1" si="133"/>
        <v>-338978965.91473341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-1412412.357978056</v>
      </c>
      <c r="L1588" s="444">
        <f t="shared" ca="1" si="132"/>
        <v>-340391378.27271146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25">
      <c r="G1589" s="459"/>
      <c r="H1589" s="459">
        <v>1582</v>
      </c>
      <c r="I1589" s="444">
        <f t="shared" ca="1" si="133"/>
        <v>-340391378.27271146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-1418297.409469631</v>
      </c>
      <c r="L1589" s="444">
        <f t="shared" ca="1" si="132"/>
        <v>-341809675.68218106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25">
      <c r="G1590" s="459"/>
      <c r="H1590" s="459">
        <v>1583</v>
      </c>
      <c r="I1590" s="444">
        <f t="shared" ca="1" si="133"/>
        <v>-341809675.68218106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-1424206.9820090877</v>
      </c>
      <c r="L1590" s="444">
        <f t="shared" ca="1" si="132"/>
        <v>-343233882.66419017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25">
      <c r="G1591" s="459"/>
      <c r="H1591" s="459">
        <v>1584</v>
      </c>
      <c r="I1591" s="444">
        <f t="shared" ca="1" si="133"/>
        <v>-343233882.66419017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-1430141.1777674591</v>
      </c>
      <c r="L1591" s="444">
        <f t="shared" ca="1" si="132"/>
        <v>-344664023.84195763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25">
      <c r="G1592" s="459"/>
      <c r="H1592" s="459">
        <v>1585</v>
      </c>
      <c r="I1592" s="444">
        <f t="shared" ca="1" si="133"/>
        <v>-344664023.84195763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-1436100.0993414901</v>
      </c>
      <c r="L1592" s="444">
        <f t="shared" ca="1" si="132"/>
        <v>-346100123.94129914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25">
      <c r="G1593" s="459"/>
      <c r="H1593" s="459">
        <v>1586</v>
      </c>
      <c r="I1593" s="444">
        <f t="shared" ca="1" si="133"/>
        <v>-346100123.94129914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-1442083.8497554131</v>
      </c>
      <c r="L1593" s="444">
        <f t="shared" ca="1" si="132"/>
        <v>-347542207.79105455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25">
      <c r="G1594" s="459"/>
      <c r="H1594" s="459">
        <v>1587</v>
      </c>
      <c r="I1594" s="444">
        <f t="shared" ca="1" si="133"/>
        <v>-347542207.79105455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-1448092.5324627273</v>
      </c>
      <c r="L1594" s="444">
        <f t="shared" ca="1" si="132"/>
        <v>-348990300.32351726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25">
      <c r="G1595" s="459"/>
      <c r="H1595" s="459">
        <v>1588</v>
      </c>
      <c r="I1595" s="444">
        <f t="shared" ca="1" si="133"/>
        <v>-348990300.32351726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-1454126.2513479886</v>
      </c>
      <c r="L1595" s="444">
        <f t="shared" ca="1" si="132"/>
        <v>-350444426.57486522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25">
      <c r="G1596" s="459"/>
      <c r="H1596" s="459">
        <v>1589</v>
      </c>
      <c r="I1596" s="444">
        <f t="shared" ca="1" si="133"/>
        <v>-350444426.57486522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-1460185.1107286052</v>
      </c>
      <c r="L1596" s="444">
        <f t="shared" ca="1" si="132"/>
        <v>-351904611.68559384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25">
      <c r="G1597" s="459"/>
      <c r="H1597" s="459">
        <v>1590</v>
      </c>
      <c r="I1597" s="444">
        <f t="shared" ca="1" si="133"/>
        <v>-351904611.68559384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-1466269.215356641</v>
      </c>
      <c r="L1597" s="444">
        <f t="shared" ca="1" si="132"/>
        <v>-353370880.90095049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25">
      <c r="G1598" s="459"/>
      <c r="H1598" s="459">
        <v>1591</v>
      </c>
      <c r="I1598" s="444">
        <f t="shared" ca="1" si="133"/>
        <v>-353370880.90095049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-1472378.6704206271</v>
      </c>
      <c r="L1598" s="444">
        <f t="shared" ca="1" si="132"/>
        <v>-354843259.57137114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25">
      <c r="G1599" s="459"/>
      <c r="H1599" s="459">
        <v>1592</v>
      </c>
      <c r="I1599" s="444">
        <f t="shared" ca="1" si="133"/>
        <v>-354843259.57137114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-1478513.5815473797</v>
      </c>
      <c r="L1599" s="444">
        <f t="shared" ca="1" si="132"/>
        <v>-356321773.15291852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25">
      <c r="G1600" s="459"/>
      <c r="H1600" s="459">
        <v>1593</v>
      </c>
      <c r="I1600" s="444">
        <f t="shared" ca="1" si="133"/>
        <v>-356321773.15291852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-1484674.0548038271</v>
      </c>
      <c r="L1600" s="444">
        <f t="shared" ca="1" si="132"/>
        <v>-357806447.20772237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25">
      <c r="G1601" s="459"/>
      <c r="H1601" s="459">
        <v>1594</v>
      </c>
      <c r="I1601" s="444">
        <f t="shared" ca="1" si="133"/>
        <v>-357806447.20772237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-1490860.1966988433</v>
      </c>
      <c r="L1601" s="444">
        <f t="shared" ca="1" si="132"/>
        <v>-359297307.40442121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25">
      <c r="G1602" s="459"/>
      <c r="H1602" s="459">
        <v>1595</v>
      </c>
      <c r="I1602" s="444">
        <f t="shared" ca="1" si="133"/>
        <v>-359297307.40442121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-1497072.1141850883</v>
      </c>
      <c r="L1602" s="444">
        <f t="shared" ca="1" si="132"/>
        <v>-360794379.51860631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25">
      <c r="G1603" s="459"/>
      <c r="H1603" s="459">
        <v>1596</v>
      </c>
      <c r="I1603" s="444">
        <f t="shared" ca="1" si="133"/>
        <v>-360794379.51860631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-1503309.9146608596</v>
      </c>
      <c r="L1603" s="444">
        <f t="shared" ca="1" si="132"/>
        <v>-362297689.43326718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25">
      <c r="G1604" s="459"/>
      <c r="H1604" s="459">
        <v>1597</v>
      </c>
      <c r="I1604" s="444">
        <f t="shared" ca="1" si="133"/>
        <v>-362297689.43326718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-1509573.7059719465</v>
      </c>
      <c r="L1604" s="444">
        <f t="shared" ca="1" si="132"/>
        <v>-363807263.13923913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25">
      <c r="G1605" s="459"/>
      <c r="H1605" s="459">
        <v>1598</v>
      </c>
      <c r="I1605" s="444">
        <f t="shared" ca="1" si="133"/>
        <v>-363807263.13923913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-1515863.5964134964</v>
      </c>
      <c r="L1605" s="444">
        <f t="shared" ca="1" si="132"/>
        <v>-365323126.73565263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25">
      <c r="G1606" s="459"/>
      <c r="H1606" s="459">
        <v>1599</v>
      </c>
      <c r="I1606" s="444">
        <f t="shared" ca="1" si="133"/>
        <v>-365323126.73565263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-1522179.694731886</v>
      </c>
      <c r="L1606" s="444">
        <f t="shared" ca="1" si="132"/>
        <v>-366845306.43038452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25">
      <c r="G1607" s="459"/>
      <c r="H1607" s="459">
        <v>1600</v>
      </c>
      <c r="I1607" s="444">
        <f t="shared" ca="1" si="133"/>
        <v>-366845306.43038452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-1528522.1101266022</v>
      </c>
      <c r="L1607" s="444">
        <f t="shared" ca="1" si="132"/>
        <v>-368373828.54051113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25">
      <c r="G1608" s="459"/>
      <c r="H1608" s="459">
        <v>1601</v>
      </c>
      <c r="I1608" s="444">
        <f t="shared" ca="1" si="133"/>
        <v>-368373828.54051113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-1534890.9522521298</v>
      </c>
      <c r="L1608" s="444">
        <f t="shared" ca="1" si="132"/>
        <v>-369908719.49276328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25">
      <c r="G1609" s="459"/>
      <c r="H1609" s="459">
        <v>1602</v>
      </c>
      <c r="I1609" s="444">
        <f t="shared" ca="1" si="133"/>
        <v>-369908719.49276328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-1541286.3312198471</v>
      </c>
      <c r="L1609" s="444">
        <f t="shared" ca="1" si="132"/>
        <v>-371450005.82398313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25">
      <c r="G1610" s="459"/>
      <c r="H1610" s="459">
        <v>1603</v>
      </c>
      <c r="I1610" s="444">
        <f t="shared" ca="1" si="133"/>
        <v>-371450005.82398313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-1547708.3575999297</v>
      </c>
      <c r="L1610" s="444">
        <f t="shared" ca="1" si="132"/>
        <v>-372997714.18158305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25">
      <c r="G1611" s="459"/>
      <c r="H1611" s="459">
        <v>1604</v>
      </c>
      <c r="I1611" s="444">
        <f t="shared" ca="1" si="133"/>
        <v>-372997714.18158305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-1554157.1424232626</v>
      </c>
      <c r="L1611" s="444">
        <f t="shared" ca="1" si="132"/>
        <v>-374551871.32400632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25">
      <c r="G1612" s="459"/>
      <c r="H1612" s="459">
        <v>1605</v>
      </c>
      <c r="I1612" s="444">
        <f t="shared" ca="1" si="133"/>
        <v>-374551871.32400632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-1560632.7971833597</v>
      </c>
      <c r="L1612" s="444">
        <f t="shared" ca="1" si="132"/>
        <v>-376112504.12118965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25">
      <c r="G1613" s="459"/>
      <c r="H1613" s="459">
        <v>1606</v>
      </c>
      <c r="I1613" s="444">
        <f t="shared" ca="1" si="133"/>
        <v>-376112504.12118965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-1567135.4338382902</v>
      </c>
      <c r="L1613" s="444">
        <f t="shared" ca="1" si="132"/>
        <v>-377679639.55502796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25">
      <c r="G1614" s="459"/>
      <c r="H1614" s="459">
        <v>1607</v>
      </c>
      <c r="I1614" s="444">
        <f t="shared" ca="1" si="133"/>
        <v>-377679639.55502796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-1573665.1648126165</v>
      </c>
      <c r="L1614" s="444">
        <f t="shared" ca="1" si="132"/>
        <v>-379253304.71984059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25">
      <c r="G1615" s="459"/>
      <c r="H1615" s="459">
        <v>1608</v>
      </c>
      <c r="I1615" s="444">
        <f t="shared" ca="1" si="133"/>
        <v>-379253304.71984059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-1580222.1029993359</v>
      </c>
      <c r="L1615" s="444">
        <f t="shared" ca="1" si="132"/>
        <v>-380833526.82283992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25">
      <c r="G1616" s="459"/>
      <c r="H1616" s="459">
        <v>1609</v>
      </c>
      <c r="I1616" s="444">
        <f t="shared" ca="1" si="133"/>
        <v>-380833526.82283992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-1586806.3617618331</v>
      </c>
      <c r="L1616" s="444">
        <f t="shared" ca="1" si="132"/>
        <v>-382420333.18460172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25">
      <c r="G1617" s="459"/>
      <c r="H1617" s="459">
        <v>1610</v>
      </c>
      <c r="I1617" s="444">
        <f t="shared" ca="1" si="133"/>
        <v>-382420333.18460172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-1593418.0549358404</v>
      </c>
      <c r="L1617" s="444">
        <f t="shared" ca="1" si="132"/>
        <v>-384013751.23953754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25">
      <c r="G1618" s="459"/>
      <c r="H1618" s="459">
        <v>1611</v>
      </c>
      <c r="I1618" s="444">
        <f t="shared" ca="1" si="133"/>
        <v>-384013751.23953754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-1600057.2968314064</v>
      </c>
      <c r="L1618" s="444">
        <f t="shared" ca="1" si="132"/>
        <v>-385613808.53636897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25">
      <c r="G1619" s="459"/>
      <c r="H1619" s="459">
        <v>1612</v>
      </c>
      <c r="I1619" s="444">
        <f t="shared" ca="1" si="133"/>
        <v>-385613808.53636897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-1606724.2022348708</v>
      </c>
      <c r="L1619" s="444">
        <f t="shared" ca="1" si="132"/>
        <v>-387220532.73860383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25">
      <c r="G1620" s="459"/>
      <c r="H1620" s="459">
        <v>1613</v>
      </c>
      <c r="I1620" s="444">
        <f t="shared" ca="1" si="133"/>
        <v>-387220532.73860383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-1613418.8864108492</v>
      </c>
      <c r="L1620" s="444">
        <f t="shared" ca="1" si="132"/>
        <v>-388833951.62501466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25">
      <c r="G1621" s="459"/>
      <c r="H1621" s="459">
        <v>1614</v>
      </c>
      <c r="I1621" s="444">
        <f t="shared" ca="1" si="133"/>
        <v>-388833951.62501466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-1620141.4651042277</v>
      </c>
      <c r="L1621" s="444">
        <f t="shared" ca="1" si="132"/>
        <v>-390454093.09011889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25">
      <c r="G1622" s="459"/>
      <c r="H1622" s="459">
        <v>1615</v>
      </c>
      <c r="I1622" s="444">
        <f t="shared" ca="1" si="133"/>
        <v>-390454093.09011889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-1626892.054542162</v>
      </c>
      <c r="L1622" s="444">
        <f t="shared" ca="1" si="132"/>
        <v>-392080985.14466107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25">
      <c r="G1623" s="459"/>
      <c r="H1623" s="459">
        <v>1616</v>
      </c>
      <c r="I1623" s="444">
        <f t="shared" ca="1" si="133"/>
        <v>-392080985.14466107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-1633670.7714360878</v>
      </c>
      <c r="L1623" s="444">
        <f t="shared" ca="1" si="132"/>
        <v>-393714655.91609716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25">
      <c r="G1624" s="459"/>
      <c r="H1624" s="459">
        <v>1617</v>
      </c>
      <c r="I1624" s="444">
        <f t="shared" ca="1" si="133"/>
        <v>-393714655.91609716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-1640477.7329837382</v>
      </c>
      <c r="L1624" s="444">
        <f t="shared" ca="1" si="132"/>
        <v>-395355133.64908087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25">
      <c r="G1625" s="459"/>
      <c r="H1625" s="459">
        <v>1618</v>
      </c>
      <c r="I1625" s="444">
        <f t="shared" ca="1" si="133"/>
        <v>-395355133.64908087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-1647313.0568711702</v>
      </c>
      <c r="L1625" s="444">
        <f t="shared" ca="1" si="132"/>
        <v>-397002446.70595205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25">
      <c r="G1626" s="459"/>
      <c r="H1626" s="459">
        <v>1619</v>
      </c>
      <c r="I1626" s="444">
        <f t="shared" ca="1" si="133"/>
        <v>-397002446.70595205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-1654176.8612748003</v>
      </c>
      <c r="L1626" s="444">
        <f t="shared" ca="1" si="132"/>
        <v>-398656623.56722683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25">
      <c r="G1627" s="459"/>
      <c r="H1627" s="459">
        <v>1620</v>
      </c>
      <c r="I1627" s="444">
        <f t="shared" ca="1" si="133"/>
        <v>-398656623.56722683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-1661069.2648634452</v>
      </c>
      <c r="L1627" s="444">
        <f t="shared" ca="1" si="132"/>
        <v>-400317692.83209026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25">
      <c r="G1628" s="459"/>
      <c r="H1628" s="459">
        <v>1621</v>
      </c>
      <c r="I1628" s="444">
        <f t="shared" ca="1" si="133"/>
        <v>-400317692.83209026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-1667990.386800376</v>
      </c>
      <c r="L1628" s="444">
        <f t="shared" ca="1" si="132"/>
        <v>-401985683.21889061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25">
      <c r="G1629" s="459"/>
      <c r="H1629" s="459">
        <v>1622</v>
      </c>
      <c r="I1629" s="444">
        <f t="shared" ca="1" si="133"/>
        <v>-401985683.21889061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-1674940.3467453774</v>
      </c>
      <c r="L1629" s="444">
        <f t="shared" ca="1" si="132"/>
        <v>-403660623.56563598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25">
      <c r="G1630" s="459"/>
      <c r="H1630" s="459">
        <v>1623</v>
      </c>
      <c r="I1630" s="444">
        <f t="shared" ca="1" si="133"/>
        <v>-403660623.56563598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-1681919.2648568165</v>
      </c>
      <c r="L1630" s="444">
        <f t="shared" ca="1" si="132"/>
        <v>-405342542.83049279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25">
      <c r="G1631" s="459"/>
      <c r="H1631" s="459">
        <v>1624</v>
      </c>
      <c r="I1631" s="444">
        <f t="shared" ca="1" si="133"/>
        <v>-405342542.83049279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-1688927.2617937198</v>
      </c>
      <c r="L1631" s="444">
        <f t="shared" ca="1" si="132"/>
        <v>-407031470.09228653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25">
      <c r="G1632" s="459"/>
      <c r="H1632" s="459">
        <v>1625</v>
      </c>
      <c r="I1632" s="444">
        <f t="shared" ca="1" si="133"/>
        <v>-407031470.09228653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-1695964.4587178605</v>
      </c>
      <c r="L1632" s="444">
        <f t="shared" ca="1" si="132"/>
        <v>-408727434.55100441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25">
      <c r="G1633" s="459"/>
      <c r="H1633" s="459">
        <v>1626</v>
      </c>
      <c r="I1633" s="444">
        <f t="shared" ca="1" si="133"/>
        <v>-408727434.55100441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-1703030.9772958516</v>
      </c>
      <c r="L1633" s="444">
        <f t="shared" ca="1" si="132"/>
        <v>-410430465.52830029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25">
      <c r="G1634" s="459"/>
      <c r="H1634" s="459">
        <v>1627</v>
      </c>
      <c r="I1634" s="444">
        <f t="shared" ca="1" si="133"/>
        <v>-410430465.52830029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-1710126.9397012512</v>
      </c>
      <c r="L1634" s="444">
        <f t="shared" ca="1" si="132"/>
        <v>-412140592.46800154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25">
      <c r="G1635" s="459"/>
      <c r="H1635" s="459">
        <v>1628</v>
      </c>
      <c r="I1635" s="444">
        <f t="shared" ca="1" si="133"/>
        <v>-412140592.46800154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-1717252.468616673</v>
      </c>
      <c r="L1635" s="444">
        <f t="shared" ca="1" si="132"/>
        <v>-413857844.93661821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25">
      <c r="G1636" s="459"/>
      <c r="H1636" s="459">
        <v>1629</v>
      </c>
      <c r="I1636" s="444">
        <f t="shared" ca="1" si="133"/>
        <v>-413857844.93661821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-1724407.6872359093</v>
      </c>
      <c r="L1636" s="444">
        <f t="shared" ca="1" si="132"/>
        <v>-415582252.6238541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25">
      <c r="G1637" s="459"/>
      <c r="H1637" s="459">
        <v>1630</v>
      </c>
      <c r="I1637" s="444">
        <f t="shared" ca="1" si="133"/>
        <v>-415582252.6238541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-1731592.7192660586</v>
      </c>
      <c r="L1637" s="444">
        <f t="shared" ca="1" si="132"/>
        <v>-417313845.34312016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25">
      <c r="G1638" s="459"/>
      <c r="H1638" s="459">
        <v>1631</v>
      </c>
      <c r="I1638" s="444">
        <f t="shared" ca="1" si="133"/>
        <v>-417313845.34312016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-1738807.6889296672</v>
      </c>
      <c r="L1638" s="444">
        <f t="shared" ca="1" si="132"/>
        <v>-419052653.03204983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25">
      <c r="G1639" s="459"/>
      <c r="H1639" s="459">
        <v>1632</v>
      </c>
      <c r="I1639" s="444">
        <f t="shared" ca="1" si="133"/>
        <v>-419052653.03204983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-1746052.7209668739</v>
      </c>
      <c r="L1639" s="444">
        <f t="shared" ca="1" si="132"/>
        <v>-420798705.75301671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25">
      <c r="G1640" s="459"/>
      <c r="H1640" s="459">
        <v>1633</v>
      </c>
      <c r="I1640" s="444">
        <f t="shared" ca="1" si="133"/>
        <v>-420798705.75301671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-1753327.9406375696</v>
      </c>
      <c r="L1640" s="444">
        <f t="shared" ca="1" si="132"/>
        <v>-422552033.6936543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25">
      <c r="G1641" s="459"/>
      <c r="H1641" s="459">
        <v>1634</v>
      </c>
      <c r="I1641" s="444">
        <f t="shared" ca="1" si="133"/>
        <v>-422552033.6936543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-1760633.4737235594</v>
      </c>
      <c r="L1641" s="444">
        <f t="shared" ca="1" si="132"/>
        <v>-424312667.16737783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25">
      <c r="G1642" s="459"/>
      <c r="H1642" s="459">
        <v>1635</v>
      </c>
      <c r="I1642" s="444">
        <f t="shared" ca="1" si="133"/>
        <v>-424312667.16737783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-1767969.4465307409</v>
      </c>
      <c r="L1642" s="444">
        <f t="shared" ca="1" si="132"/>
        <v>-426080636.61390859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25">
      <c r="G1643" s="459"/>
      <c r="H1643" s="459">
        <v>1636</v>
      </c>
      <c r="I1643" s="444">
        <f t="shared" ca="1" si="133"/>
        <v>-426080636.61390859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-1775335.9858912858</v>
      </c>
      <c r="L1643" s="444">
        <f t="shared" ca="1" si="132"/>
        <v>-427855972.59979987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25">
      <c r="G1644" s="459"/>
      <c r="H1644" s="459">
        <v>1637</v>
      </c>
      <c r="I1644" s="444">
        <f t="shared" ca="1" si="133"/>
        <v>-427855972.59979987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-1782733.2191658327</v>
      </c>
      <c r="L1644" s="444">
        <f t="shared" ca="1" si="132"/>
        <v>-429638705.81896573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25">
      <c r="G1645" s="459"/>
      <c r="H1645" s="459">
        <v>1638</v>
      </c>
      <c r="I1645" s="444">
        <f t="shared" ca="1" si="133"/>
        <v>-429638705.81896573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-1790161.2742456906</v>
      </c>
      <c r="L1645" s="444">
        <f t="shared" ca="1" si="132"/>
        <v>-431428867.09321141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25">
      <c r="G1646" s="459"/>
      <c r="H1646" s="459">
        <v>1639</v>
      </c>
      <c r="I1646" s="444">
        <f t="shared" ca="1" si="133"/>
        <v>-431428867.09321141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-1797620.2795550476</v>
      </c>
      <c r="L1646" s="444">
        <f t="shared" ca="1" si="132"/>
        <v>-433226487.37276644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25">
      <c r="G1647" s="459"/>
      <c r="H1647" s="459">
        <v>1640</v>
      </c>
      <c r="I1647" s="444">
        <f t="shared" ca="1" si="133"/>
        <v>-433226487.37276644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-1805110.3640531935</v>
      </c>
      <c r="L1647" s="444">
        <f t="shared" ca="1" si="132"/>
        <v>-435031597.73681962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25">
      <c r="G1648" s="459"/>
      <c r="H1648" s="459">
        <v>1641</v>
      </c>
      <c r="I1648" s="444">
        <f t="shared" ca="1" si="133"/>
        <v>-435031597.73681962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-1812631.6572367484</v>
      </c>
      <c r="L1648" s="444">
        <f t="shared" ca="1" si="132"/>
        <v>-436844229.39405638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25">
      <c r="G1649" s="459"/>
      <c r="H1649" s="459">
        <v>1642</v>
      </c>
      <c r="I1649" s="444">
        <f t="shared" ca="1" si="133"/>
        <v>-436844229.39405638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-1820184.2891419013</v>
      </c>
      <c r="L1649" s="444">
        <f t="shared" ca="1" si="132"/>
        <v>-438664413.68319827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25">
      <c r="G1650" s="459"/>
      <c r="H1650" s="459">
        <v>1643</v>
      </c>
      <c r="I1650" s="444">
        <f t="shared" ca="1" si="133"/>
        <v>-438664413.68319827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-1827768.3903466591</v>
      </c>
      <c r="L1650" s="444">
        <f t="shared" ca="1" si="132"/>
        <v>-440492182.07354492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25">
      <c r="G1651" s="459"/>
      <c r="H1651" s="459">
        <v>1644</v>
      </c>
      <c r="I1651" s="444">
        <f t="shared" ca="1" si="133"/>
        <v>-440492182.07354492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-1835384.0919731038</v>
      </c>
      <c r="L1651" s="444">
        <f t="shared" ca="1" si="132"/>
        <v>-442327566.16551805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25">
      <c r="G1652" s="459"/>
      <c r="H1652" s="459">
        <v>1645</v>
      </c>
      <c r="I1652" s="444">
        <f t="shared" ca="1" si="133"/>
        <v>-442327566.16551805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-1843031.5256896582</v>
      </c>
      <c r="L1652" s="444">
        <f t="shared" ca="1" si="132"/>
        <v>-444170597.69120771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25">
      <c r="G1653" s="459"/>
      <c r="H1653" s="459">
        <v>1646</v>
      </c>
      <c r="I1653" s="444">
        <f t="shared" ca="1" si="133"/>
        <v>-444170597.69120771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-1850710.8237133655</v>
      </c>
      <c r="L1653" s="444">
        <f t="shared" ca="1" si="132"/>
        <v>-446021308.51492107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25">
      <c r="G1654" s="459"/>
      <c r="H1654" s="459">
        <v>1647</v>
      </c>
      <c r="I1654" s="444">
        <f t="shared" ca="1" si="133"/>
        <v>-446021308.51492107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-1858422.118812171</v>
      </c>
      <c r="L1654" s="444">
        <f t="shared" ca="1" si="132"/>
        <v>-447879730.63373321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25">
      <c r="G1655" s="459"/>
      <c r="H1655" s="459">
        <v>1648</v>
      </c>
      <c r="I1655" s="444">
        <f t="shared" ca="1" si="133"/>
        <v>-447879730.63373321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-1866165.5443072219</v>
      </c>
      <c r="L1655" s="444">
        <f t="shared" ca="1" si="132"/>
        <v>-449745896.17804044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25">
      <c r="G1656" s="459"/>
      <c r="H1656" s="459">
        <v>1649</v>
      </c>
      <c r="I1656" s="444">
        <f t="shared" ca="1" si="133"/>
        <v>-449745896.17804044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-1873941.2340751684</v>
      </c>
      <c r="L1656" s="444">
        <f t="shared" ca="1" si="132"/>
        <v>-451619837.41211563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25">
      <c r="G1657" s="459"/>
      <c r="H1657" s="459">
        <v>1650</v>
      </c>
      <c r="I1657" s="444">
        <f t="shared" ca="1" si="133"/>
        <v>-451619837.41211563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-1881749.3225504819</v>
      </c>
      <c r="L1657" s="444">
        <f t="shared" ca="1" si="132"/>
        <v>-453501586.73466611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25">
      <c r="G1658" s="459"/>
      <c r="H1658" s="459">
        <v>1651</v>
      </c>
      <c r="I1658" s="444">
        <f t="shared" ca="1" si="133"/>
        <v>-453501586.73466611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-1889589.9447277754</v>
      </c>
      <c r="L1658" s="444">
        <f t="shared" ca="1" si="132"/>
        <v>-455391176.67939389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25">
      <c r="G1659" s="459"/>
      <c r="H1659" s="459">
        <v>1652</v>
      </c>
      <c r="I1659" s="444">
        <f t="shared" ca="1" si="133"/>
        <v>-455391176.67939389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-1897463.2361641412</v>
      </c>
      <c r="L1659" s="444">
        <f t="shared" ca="1" si="132"/>
        <v>-457288639.91555804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25">
      <c r="G1660" s="459"/>
      <c r="H1660" s="459">
        <v>1653</v>
      </c>
      <c r="I1660" s="444">
        <f t="shared" ca="1" si="133"/>
        <v>-457288639.91555804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-1905369.3329814917</v>
      </c>
      <c r="L1660" s="444">
        <f t="shared" ca="1" si="132"/>
        <v>-459194009.24853951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25">
      <c r="G1661" s="459"/>
      <c r="H1661" s="459">
        <v>1654</v>
      </c>
      <c r="I1661" s="444">
        <f t="shared" ca="1" si="133"/>
        <v>-459194009.24853951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-1913308.3718689149</v>
      </c>
      <c r="L1661" s="444">
        <f t="shared" ca="1" si="132"/>
        <v>-461107317.62040842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25">
      <c r="G1662" s="459"/>
      <c r="H1662" s="459">
        <v>1655</v>
      </c>
      <c r="I1662" s="444">
        <f t="shared" ca="1" si="133"/>
        <v>-461107317.62040842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-1921280.4900850351</v>
      </c>
      <c r="L1662" s="444">
        <f t="shared" ca="1" si="132"/>
        <v>-463028598.11049342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25">
      <c r="G1663" s="459"/>
      <c r="H1663" s="459">
        <v>1656</v>
      </c>
      <c r="I1663" s="444">
        <f t="shared" ca="1" si="133"/>
        <v>-463028598.11049342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-1929285.8254603893</v>
      </c>
      <c r="L1663" s="444">
        <f t="shared" ca="1" si="132"/>
        <v>-464957883.9359538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25">
      <c r="G1664" s="459"/>
      <c r="H1664" s="459">
        <v>1657</v>
      </c>
      <c r="I1664" s="444">
        <f t="shared" ca="1" si="133"/>
        <v>-464957883.9359538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-1937324.5163998075</v>
      </c>
      <c r="L1664" s="444">
        <f t="shared" ca="1" si="132"/>
        <v>-466895208.4523536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25">
      <c r="G1665" s="459"/>
      <c r="H1665" s="459">
        <v>1658</v>
      </c>
      <c r="I1665" s="444">
        <f t="shared" ca="1" si="133"/>
        <v>-466895208.4523536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-1945396.7018848066</v>
      </c>
      <c r="L1665" s="444">
        <f t="shared" ca="1" si="132"/>
        <v>-468840605.1542384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25">
      <c r="G1666" s="459"/>
      <c r="H1666" s="459">
        <v>1659</v>
      </c>
      <c r="I1666" s="444">
        <f t="shared" ca="1" si="133"/>
        <v>-468840605.1542384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-1953502.5214759936</v>
      </c>
      <c r="L1666" s="444">
        <f t="shared" ca="1" si="132"/>
        <v>-470794107.67571437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25">
      <c r="G1667" s="459"/>
      <c r="H1667" s="459">
        <v>1660</v>
      </c>
      <c r="I1667" s="444">
        <f t="shared" ca="1" si="133"/>
        <v>-470794107.67571437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-1961642.1153154764</v>
      </c>
      <c r="L1667" s="444">
        <f t="shared" ca="1" si="132"/>
        <v>-472755749.79102987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25">
      <c r="G1668" s="459"/>
      <c r="H1668" s="459">
        <v>1661</v>
      </c>
      <c r="I1668" s="444">
        <f t="shared" ca="1" si="133"/>
        <v>-472755749.79102987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-1969815.6241292912</v>
      </c>
      <c r="L1668" s="444">
        <f t="shared" ca="1" si="132"/>
        <v>-474725565.41515917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25">
      <c r="G1669" s="459"/>
      <c r="H1669" s="459">
        <v>1662</v>
      </c>
      <c r="I1669" s="444">
        <f t="shared" ca="1" si="133"/>
        <v>-474725565.41515917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-1978023.1892298299</v>
      </c>
      <c r="L1669" s="444">
        <f t="shared" ca="1" si="132"/>
        <v>-476703588.60438901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25">
      <c r="G1670" s="459"/>
      <c r="H1670" s="459">
        <v>1663</v>
      </c>
      <c r="I1670" s="444">
        <f t="shared" ca="1" si="133"/>
        <v>-476703588.60438901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-1986264.9525182878</v>
      </c>
      <c r="L1670" s="444">
        <f t="shared" ca="1" si="132"/>
        <v>-478689853.5569073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25">
      <c r="G1671" s="459"/>
      <c r="H1671" s="459">
        <v>1664</v>
      </c>
      <c r="I1671" s="444">
        <f t="shared" ca="1" si="133"/>
        <v>-478689853.5569073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-1994541.0564871139</v>
      </c>
      <c r="L1671" s="444">
        <f t="shared" ca="1" si="132"/>
        <v>-480684394.61339444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25">
      <c r="G1672" s="459"/>
      <c r="H1672" s="459">
        <v>1665</v>
      </c>
      <c r="I1672" s="444">
        <f t="shared" ca="1" si="133"/>
        <v>-480684394.61339444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-2002851.6442224768</v>
      </c>
      <c r="L1672" s="444">
        <f t="shared" ca="1" si="132"/>
        <v>-482687246.25761694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25">
      <c r="G1673" s="459"/>
      <c r="H1673" s="459">
        <v>1666</v>
      </c>
      <c r="I1673" s="444">
        <f t="shared" ca="1" si="133"/>
        <v>-482687246.25761694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-2011196.8594067371</v>
      </c>
      <c r="L1673" s="444">
        <f t="shared" ca="1" si="132"/>
        <v>-484698443.11702365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25">
      <c r="G1674" s="459"/>
      <c r="H1674" s="459">
        <v>1667</v>
      </c>
      <c r="I1674" s="444">
        <f t="shared" ca="1" si="133"/>
        <v>-484698443.11702365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-2019576.8463209318</v>
      </c>
      <c r="L1674" s="444">
        <f t="shared" ca="1" si="132"/>
        <v>-486718019.96334457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25">
      <c r="G1675" s="459"/>
      <c r="H1675" s="459">
        <v>1668</v>
      </c>
      <c r="I1675" s="444">
        <f t="shared" ca="1" si="133"/>
        <v>-486718019.96334457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-2027991.7498472689</v>
      </c>
      <c r="L1675" s="444">
        <f t="shared" ca="1" si="132"/>
        <v>-488746011.71319187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25">
      <c r="G1676" s="459"/>
      <c r="H1676" s="459">
        <v>1669</v>
      </c>
      <c r="I1676" s="444">
        <f t="shared" ca="1" si="133"/>
        <v>-488746011.71319187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-2036441.7154716328</v>
      </c>
      <c r="L1676" s="444">
        <f t="shared" ca="1" si="132"/>
        <v>-490782453.42866349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25">
      <c r="G1677" s="459"/>
      <c r="H1677" s="459">
        <v>1670</v>
      </c>
      <c r="I1677" s="444">
        <f t="shared" ca="1" si="133"/>
        <v>-490782453.42866349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-2044926.8892860978</v>
      </c>
      <c r="L1677" s="444">
        <f t="shared" ca="1" si="132"/>
        <v>-492827380.31794959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25">
      <c r="G1678" s="459"/>
      <c r="H1678" s="459">
        <v>1671</v>
      </c>
      <c r="I1678" s="444">
        <f t="shared" ca="1" si="133"/>
        <v>-492827380.31794959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-2053447.4179914566</v>
      </c>
      <c r="L1678" s="444">
        <f t="shared" ca="1" si="132"/>
        <v>-494880827.73594105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25">
      <c r="G1679" s="459"/>
      <c r="H1679" s="459">
        <v>1672</v>
      </c>
      <c r="I1679" s="444">
        <f t="shared" ca="1" si="133"/>
        <v>-494880827.73594105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-2062003.4488997543</v>
      </c>
      <c r="L1679" s="444">
        <f t="shared" ca="1" si="132"/>
        <v>-496942831.1848408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25">
      <c r="G1680" s="459"/>
      <c r="H1680" s="459">
        <v>1673</v>
      </c>
      <c r="I1680" s="444">
        <f t="shared" ca="1" si="133"/>
        <v>-496942831.1848408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-2070595.1299368369</v>
      </c>
      <c r="L1680" s="444">
        <f t="shared" ca="1" si="132"/>
        <v>-499013426.31477761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25">
      <c r="G1681" s="459"/>
      <c r="H1681" s="459">
        <v>1674</v>
      </c>
      <c r="I1681" s="444">
        <f t="shared" ca="1" si="133"/>
        <v>-499013426.31477761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-2079222.6096449064</v>
      </c>
      <c r="L1681" s="444">
        <f t="shared" ca="1" si="132"/>
        <v>-501092648.9244225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25">
      <c r="G1682" s="459"/>
      <c r="H1682" s="459">
        <v>1675</v>
      </c>
      <c r="I1682" s="444">
        <f t="shared" ca="1" si="133"/>
        <v>-501092648.9244225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-2087886.0371850936</v>
      </c>
      <c r="L1682" s="444">
        <f t="shared" ca="1" si="132"/>
        <v>-503180534.96160758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25">
      <c r="G1683" s="459"/>
      <c r="H1683" s="459">
        <v>1676</v>
      </c>
      <c r="I1683" s="444">
        <f t="shared" ca="1" si="133"/>
        <v>-503180534.96160758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-2096585.5623400318</v>
      </c>
      <c r="L1683" s="444">
        <f t="shared" ca="1" si="132"/>
        <v>-505277120.5239476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25">
      <c r="G1684" s="459"/>
      <c r="H1684" s="459">
        <v>1677</v>
      </c>
      <c r="I1684" s="444">
        <f t="shared" ca="1" si="133"/>
        <v>-505277120.5239476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-2105321.3355164481</v>
      </c>
      <c r="L1684" s="444">
        <f t="shared" ca="1" si="132"/>
        <v>-507382441.85946405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25">
      <c r="G1685" s="459"/>
      <c r="H1685" s="459">
        <v>1678</v>
      </c>
      <c r="I1685" s="444">
        <f t="shared" ca="1" si="133"/>
        <v>-507382441.85946405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-2114093.507747767</v>
      </c>
      <c r="L1685" s="444">
        <f t="shared" ca="1" si="132"/>
        <v>-509496535.36721182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25">
      <c r="G1686" s="459"/>
      <c r="H1686" s="459">
        <v>1679</v>
      </c>
      <c r="I1686" s="444">
        <f t="shared" ca="1" si="133"/>
        <v>-509496535.36721182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-2122902.2306967159</v>
      </c>
      <c r="L1686" s="444">
        <f t="shared" ca="1" si="132"/>
        <v>-511619437.59790856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25">
      <c r="G1687" s="459"/>
      <c r="H1687" s="459">
        <v>1680</v>
      </c>
      <c r="I1687" s="444">
        <f t="shared" ca="1" si="133"/>
        <v>-511619437.59790856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-2131747.6566579523</v>
      </c>
      <c r="L1687" s="444">
        <f t="shared" ca="1" si="132"/>
        <v>-513751185.25456649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25">
      <c r="G1688" s="459"/>
      <c r="H1688" s="459">
        <v>1681</v>
      </c>
      <c r="I1688" s="444">
        <f t="shared" ca="1" si="133"/>
        <v>-513751185.25456649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-2140629.9385606935</v>
      </c>
      <c r="L1688" s="444">
        <f t="shared" ca="1" si="132"/>
        <v>-515891815.19312716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25">
      <c r="G1689" s="459"/>
      <c r="H1689" s="459">
        <v>1682</v>
      </c>
      <c r="I1689" s="444">
        <f t="shared" ca="1" si="133"/>
        <v>-515891815.19312716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-2149549.2299713632</v>
      </c>
      <c r="L1689" s="444">
        <f t="shared" ca="1" si="132"/>
        <v>-518041364.4230985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25">
      <c r="G1690" s="459"/>
      <c r="H1690" s="459">
        <v>1683</v>
      </c>
      <c r="I1690" s="444">
        <f t="shared" ca="1" si="133"/>
        <v>-518041364.4230985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-2158505.6850962439</v>
      </c>
      <c r="L1690" s="444">
        <f t="shared" ca="1" si="132"/>
        <v>-520199870.10819477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25">
      <c r="G1691" s="459"/>
      <c r="H1691" s="459">
        <v>1684</v>
      </c>
      <c r="I1691" s="444">
        <f t="shared" ca="1" si="133"/>
        <v>-520199870.10819477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-2167499.4587841448</v>
      </c>
      <c r="L1691" s="444">
        <f t="shared" ca="1" si="132"/>
        <v>-522367369.56697893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25">
      <c r="G1692" s="459"/>
      <c r="H1692" s="459">
        <v>1685</v>
      </c>
      <c r="I1692" s="444">
        <f t="shared" ca="1" si="133"/>
        <v>-522367369.56697893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-2176530.706529079</v>
      </c>
      <c r="L1692" s="444">
        <f t="shared" ca="1" si="132"/>
        <v>-524543900.27350801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25">
      <c r="G1693" s="459"/>
      <c r="H1693" s="459">
        <v>1686</v>
      </c>
      <c r="I1693" s="444">
        <f t="shared" ca="1" si="133"/>
        <v>-524543900.27350801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-2185599.5844729501</v>
      </c>
      <c r="L1693" s="444">
        <f t="shared" ca="1" si="132"/>
        <v>-526729499.85798097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25">
      <c r="G1694" s="459"/>
      <c r="H1694" s="459">
        <v>1687</v>
      </c>
      <c r="I1694" s="444">
        <f t="shared" ca="1" si="133"/>
        <v>-526729499.85798097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-2194706.2494082539</v>
      </c>
      <c r="L1694" s="444">
        <f t="shared" ca="1" si="132"/>
        <v>-528924206.10738921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25">
      <c r="G1695" s="459"/>
      <c r="H1695" s="459">
        <v>1688</v>
      </c>
      <c r="I1695" s="444">
        <f t="shared" ca="1" si="133"/>
        <v>-528924206.10738921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-2203850.8587807883</v>
      </c>
      <c r="L1695" s="444">
        <f t="shared" ca="1" si="132"/>
        <v>-531128056.96617001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25">
      <c r="G1696" s="459"/>
      <c r="H1696" s="459">
        <v>1689</v>
      </c>
      <c r="I1696" s="444">
        <f t="shared" ca="1" si="133"/>
        <v>-531128056.96617001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-2213033.5706923753</v>
      </c>
      <c r="L1696" s="444">
        <f t="shared" ca="1" si="132"/>
        <v>-533341090.53686237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25">
      <c r="G1697" s="459"/>
      <c r="H1697" s="459">
        <v>1690</v>
      </c>
      <c r="I1697" s="444">
        <f t="shared" ca="1" si="133"/>
        <v>-533341090.53686237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-2222254.5439035934</v>
      </c>
      <c r="L1697" s="444">
        <f t="shared" ca="1" si="132"/>
        <v>-535563345.08076596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25">
      <c r="G1698" s="459"/>
      <c r="H1698" s="459">
        <v>1691</v>
      </c>
      <c r="I1698" s="444">
        <f t="shared" ca="1" si="133"/>
        <v>-535563345.08076596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-2231513.937836525</v>
      </c>
      <c r="L1698" s="444">
        <f t="shared" ca="1" si="132"/>
        <v>-537794859.01860249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25">
      <c r="G1699" s="459"/>
      <c r="H1699" s="459">
        <v>1692</v>
      </c>
      <c r="I1699" s="444">
        <f t="shared" ca="1" si="133"/>
        <v>-537794859.01860249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-2240811.9125775103</v>
      </c>
      <c r="L1699" s="444">
        <f t="shared" ca="1" si="132"/>
        <v>-540035670.93118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25">
      <c r="G1700" s="459"/>
      <c r="H1700" s="459">
        <v>1693</v>
      </c>
      <c r="I1700" s="444">
        <f t="shared" ca="1" si="133"/>
        <v>-540035670.93118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-2250148.6288799169</v>
      </c>
      <c r="L1700" s="444">
        <f t="shared" ca="1" si="132"/>
        <v>-542285819.56005991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25">
      <c r="G1701" s="459"/>
      <c r="H1701" s="459">
        <v>1694</v>
      </c>
      <c r="I1701" s="444">
        <f t="shared" ca="1" si="133"/>
        <v>-542285819.56005991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-2259524.2481669164</v>
      </c>
      <c r="L1701" s="444">
        <f t="shared" ca="1" si="132"/>
        <v>-544545343.80822682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25">
      <c r="G1702" s="459"/>
      <c r="H1702" s="459">
        <v>1695</v>
      </c>
      <c r="I1702" s="444">
        <f t="shared" ca="1" si="133"/>
        <v>-544545343.80822682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-2268938.9325342784</v>
      </c>
      <c r="L1702" s="444">
        <f t="shared" ca="1" si="132"/>
        <v>-546814282.74076116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25">
      <c r="G1703" s="459"/>
      <c r="H1703" s="459">
        <v>1696</v>
      </c>
      <c r="I1703" s="444">
        <f t="shared" ca="1" si="133"/>
        <v>-546814282.74076116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-2278392.8447531713</v>
      </c>
      <c r="L1703" s="444">
        <f t="shared" ca="1" si="132"/>
        <v>-549092675.58551431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25">
      <c r="G1704" s="459"/>
      <c r="H1704" s="459">
        <v>1697</v>
      </c>
      <c r="I1704" s="444">
        <f t="shared" ca="1" si="133"/>
        <v>-549092675.58551431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-2287886.1482729763</v>
      </c>
      <c r="L1704" s="444">
        <f t="shared" ca="1" si="132"/>
        <v>-551380561.7337873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25">
      <c r="G1705" s="459"/>
      <c r="H1705" s="459">
        <v>1698</v>
      </c>
      <c r="I1705" s="444">
        <f t="shared" ca="1" si="133"/>
        <v>-551380561.7337873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-2297419.0072241137</v>
      </c>
      <c r="L1705" s="444">
        <f t="shared" ca="1" si="132"/>
        <v>-553677980.74101138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25">
      <c r="G1706" s="459"/>
      <c r="H1706" s="459">
        <v>1699</v>
      </c>
      <c r="I1706" s="444">
        <f t="shared" ca="1" si="133"/>
        <v>-553677980.74101138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-2306991.5864208806</v>
      </c>
      <c r="L1706" s="444">
        <f t="shared" ca="1" si="132"/>
        <v>-555984972.32743227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25">
      <c r="G1707" s="459"/>
      <c r="H1707" s="459">
        <v>1700</v>
      </c>
      <c r="I1707" s="444">
        <f t="shared" ca="1" si="133"/>
        <v>-555984972.32743227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-2316604.0513643012</v>
      </c>
      <c r="L1707" s="444">
        <f t="shared" ca="1" si="132"/>
        <v>-558301576.37879658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25">
      <c r="G1708" s="459"/>
      <c r="H1708" s="459">
        <v>1701</v>
      </c>
      <c r="I1708" s="444">
        <f t="shared" ca="1" si="133"/>
        <v>-558301576.37879658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-2326256.5682449858</v>
      </c>
      <c r="L1708" s="444">
        <f t="shared" ca="1" si="132"/>
        <v>-560627832.94704151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25">
      <c r="G1709" s="459"/>
      <c r="H1709" s="459">
        <v>1702</v>
      </c>
      <c r="I1709" s="444">
        <f t="shared" ca="1" si="133"/>
        <v>-560627832.94704151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-2335949.3039460061</v>
      </c>
      <c r="L1709" s="444">
        <f t="shared" ca="1" si="132"/>
        <v>-562963782.25098753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25">
      <c r="G1710" s="459"/>
      <c r="H1710" s="459">
        <v>1703</v>
      </c>
      <c r="I1710" s="444">
        <f t="shared" ca="1" si="133"/>
        <v>-562963782.25098753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-2345682.4260457815</v>
      </c>
      <c r="L1710" s="444">
        <f t="shared" ca="1" si="132"/>
        <v>-565309464.67703331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25">
      <c r="G1711" s="459"/>
      <c r="H1711" s="459">
        <v>1704</v>
      </c>
      <c r="I1711" s="444">
        <f t="shared" ca="1" si="133"/>
        <v>-565309464.67703331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-2355456.102820972</v>
      </c>
      <c r="L1711" s="444">
        <f t="shared" ca="1" si="132"/>
        <v>-567664920.7798543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25">
      <c r="G1712" s="459"/>
      <c r="H1712" s="459">
        <v>1705</v>
      </c>
      <c r="I1712" s="444">
        <f t="shared" ca="1" si="133"/>
        <v>-567664920.7798543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-2365270.5032493928</v>
      </c>
      <c r="L1712" s="444">
        <f t="shared" ca="1" si="132"/>
        <v>-570030191.2831037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25">
      <c r="G1713" s="459"/>
      <c r="H1713" s="459">
        <v>1706</v>
      </c>
      <c r="I1713" s="444">
        <f t="shared" ca="1" si="133"/>
        <v>-570030191.2831037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-2375125.7970129321</v>
      </c>
      <c r="L1713" s="444">
        <f t="shared" ca="1" si="132"/>
        <v>-572405317.08011663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25">
      <c r="G1714" s="459"/>
      <c r="H1714" s="459">
        <v>1707</v>
      </c>
      <c r="I1714" s="444">
        <f t="shared" ca="1" si="133"/>
        <v>-572405317.08011663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-2385022.1545004859</v>
      </c>
      <c r="L1714" s="444">
        <f t="shared" ca="1" si="132"/>
        <v>-574790339.23461711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25">
      <c r="G1715" s="459"/>
      <c r="H1715" s="459">
        <v>1708</v>
      </c>
      <c r="I1715" s="444">
        <f t="shared" ca="1" si="133"/>
        <v>-574790339.23461711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-2394959.7468109047</v>
      </c>
      <c r="L1715" s="444">
        <f t="shared" ca="1" si="132"/>
        <v>-577185298.98142803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25">
      <c r="G1716" s="459"/>
      <c r="H1716" s="459">
        <v>1709</v>
      </c>
      <c r="I1716" s="444">
        <f t="shared" ca="1" si="133"/>
        <v>-577185298.98142803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-2404938.74575595</v>
      </c>
      <c r="L1716" s="444">
        <f t="shared" ca="1" si="132"/>
        <v>-579590237.72718394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25">
      <c r="G1717" s="459"/>
      <c r="H1717" s="459">
        <v>1710</v>
      </c>
      <c r="I1717" s="444">
        <f t="shared" ca="1" si="133"/>
        <v>-579590237.72718394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-2414959.3238632665</v>
      </c>
      <c r="L1717" s="444">
        <f t="shared" ca="1" si="132"/>
        <v>-582005197.05104721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25">
      <c r="G1718" s="459"/>
      <c r="H1718" s="459">
        <v>1711</v>
      </c>
      <c r="I1718" s="444">
        <f t="shared" ca="1" si="133"/>
        <v>-582005197.05104721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-2425021.6543793632</v>
      </c>
      <c r="L1718" s="444">
        <f t="shared" ca="1" si="132"/>
        <v>-584430218.70542657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25">
      <c r="G1719" s="459"/>
      <c r="H1719" s="459">
        <v>1712</v>
      </c>
      <c r="I1719" s="444">
        <f t="shared" ca="1" si="133"/>
        <v>-584430218.70542657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-2435125.9112726105</v>
      </c>
      <c r="L1719" s="444">
        <f t="shared" ca="1" si="132"/>
        <v>-586865344.61669922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25">
      <c r="G1720" s="459"/>
      <c r="H1720" s="459">
        <v>1713</v>
      </c>
      <c r="I1720" s="444">
        <f t="shared" ca="1" si="133"/>
        <v>-586865344.61669922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-2445272.2692362466</v>
      </c>
      <c r="L1720" s="444">
        <f t="shared" ca="1" si="132"/>
        <v>-589310616.88593543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25">
      <c r="G1721" s="459"/>
      <c r="H1721" s="459">
        <v>1714</v>
      </c>
      <c r="I1721" s="444">
        <f t="shared" ca="1" si="133"/>
        <v>-589310616.88593543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-2455460.9036913975</v>
      </c>
      <c r="L1721" s="444">
        <f t="shared" ca="1" si="132"/>
        <v>-591766077.78962684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25">
      <c r="G1722" s="459"/>
      <c r="H1722" s="459">
        <v>1715</v>
      </c>
      <c r="I1722" s="444">
        <f t="shared" ca="1" si="133"/>
        <v>-591766077.78962684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-2465691.9907901119</v>
      </c>
      <c r="L1722" s="444">
        <f t="shared" ca="1" si="132"/>
        <v>-594231769.78041697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25">
      <c r="G1723" s="459"/>
      <c r="H1723" s="459">
        <v>1716</v>
      </c>
      <c r="I1723" s="444">
        <f t="shared" ca="1" si="133"/>
        <v>-594231769.78041697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-2475965.7074184041</v>
      </c>
      <c r="L1723" s="444">
        <f t="shared" ca="1" si="132"/>
        <v>-596707735.48783541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25">
      <c r="G1724" s="459"/>
      <c r="H1724" s="459">
        <v>1717</v>
      </c>
      <c r="I1724" s="444">
        <f t="shared" ca="1" si="133"/>
        <v>-596707735.48783541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-2486282.2311993144</v>
      </c>
      <c r="L1724" s="444">
        <f t="shared" ca="1" si="132"/>
        <v>-599194017.71903467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25">
      <c r="G1725" s="459"/>
      <c r="H1725" s="459">
        <v>1718</v>
      </c>
      <c r="I1725" s="444">
        <f t="shared" ca="1" si="133"/>
        <v>-599194017.71903467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-2496641.7404959779</v>
      </c>
      <c r="L1725" s="444">
        <f t="shared" ca="1" si="132"/>
        <v>-601690659.45953059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25">
      <c r="G1726" s="459"/>
      <c r="H1726" s="459">
        <v>1719</v>
      </c>
      <c r="I1726" s="444">
        <f t="shared" ca="1" si="133"/>
        <v>-601690659.45953059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-2507044.4144147108</v>
      </c>
      <c r="L1726" s="444">
        <f t="shared" ca="1" si="132"/>
        <v>-604197703.87394536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25">
      <c r="G1727" s="459"/>
      <c r="H1727" s="459">
        <v>1720</v>
      </c>
      <c r="I1727" s="444">
        <f t="shared" ca="1" si="133"/>
        <v>-604197703.87394536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-2517490.4328081058</v>
      </c>
      <c r="L1727" s="444">
        <f t="shared" ca="1" si="132"/>
        <v>-606715194.30675352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25">
      <c r="G1728" s="459"/>
      <c r="H1728" s="459">
        <v>1721</v>
      </c>
      <c r="I1728" s="444">
        <f t="shared" ca="1" si="133"/>
        <v>-606715194.30675352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-2527979.9762781397</v>
      </c>
      <c r="L1728" s="444">
        <f t="shared" ca="1" si="132"/>
        <v>-609243174.2830317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25">
      <c r="G1729" s="459"/>
      <c r="H1729" s="459">
        <v>1722</v>
      </c>
      <c r="I1729" s="444">
        <f t="shared" ca="1" si="133"/>
        <v>-609243174.2830317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-2538513.2261792989</v>
      </c>
      <c r="L1729" s="444">
        <f t="shared" ca="1" si="132"/>
        <v>-611781687.50921094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25">
      <c r="G1730" s="459"/>
      <c r="H1730" s="459">
        <v>1723</v>
      </c>
      <c r="I1730" s="444">
        <f t="shared" ca="1" si="133"/>
        <v>-611781687.50921094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-2549090.3646217124</v>
      </c>
      <c r="L1730" s="444">
        <f t="shared" ca="1" si="132"/>
        <v>-614330777.8738327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25">
      <c r="G1731" s="459"/>
      <c r="H1731" s="459">
        <v>1724</v>
      </c>
      <c r="I1731" s="444">
        <f t="shared" ca="1" si="133"/>
        <v>-614330777.8738327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-2559711.5744743031</v>
      </c>
      <c r="L1731" s="444">
        <f t="shared" ca="1" si="132"/>
        <v>-616890489.44830704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25">
      <c r="G1732" s="459"/>
      <c r="H1732" s="459">
        <v>1725</v>
      </c>
      <c r="I1732" s="444">
        <f t="shared" ca="1" si="133"/>
        <v>-616890489.44830704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-2570377.0393679459</v>
      </c>
      <c r="L1732" s="444">
        <f t="shared" ca="1" si="132"/>
        <v>-619460866.48767495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25">
      <c r="G1733" s="459"/>
      <c r="H1733" s="459">
        <v>1726</v>
      </c>
      <c r="I1733" s="444">
        <f t="shared" ca="1" si="133"/>
        <v>-619460866.48767495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-2581086.9436986456</v>
      </c>
      <c r="L1733" s="444">
        <f t="shared" ca="1" si="132"/>
        <v>-622041953.4313736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25">
      <c r="G1734" s="459"/>
      <c r="H1734" s="459">
        <v>1727</v>
      </c>
      <c r="I1734" s="444">
        <f t="shared" ca="1" si="133"/>
        <v>-622041953.4313736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-2591841.4726307234</v>
      </c>
      <c r="L1734" s="444">
        <f t="shared" ca="1" si="132"/>
        <v>-624633794.90400434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25">
      <c r="G1735" s="459"/>
      <c r="H1735" s="459">
        <v>1728</v>
      </c>
      <c r="I1735" s="444">
        <f t="shared" ca="1" si="133"/>
        <v>-624633794.90400434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-2602640.8121000179</v>
      </c>
      <c r="L1735" s="444">
        <f t="shared" ca="1" si="132"/>
        <v>-627236435.71610439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25">
      <c r="G1736" s="459"/>
      <c r="H1736" s="459">
        <v>1729</v>
      </c>
      <c r="I1736" s="444">
        <f t="shared" ca="1" si="133"/>
        <v>-627236435.71610439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-2613485.1488171015</v>
      </c>
      <c r="L1736" s="444">
        <f t="shared" ca="1" si="132"/>
        <v>-629849920.86492145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25">
      <c r="G1737" s="459"/>
      <c r="H1737" s="459">
        <v>1730</v>
      </c>
      <c r="I1737" s="444">
        <f t="shared" ca="1" si="133"/>
        <v>-629849920.86492145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-2624374.6702705058</v>
      </c>
      <c r="L1737" s="444">
        <f t="shared" ca="1" si="132"/>
        <v>-632474295.53519201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25">
      <c r="G1738" s="459"/>
      <c r="H1738" s="459">
        <v>1731</v>
      </c>
      <c r="I1738" s="444">
        <f t="shared" ca="1" si="133"/>
        <v>-632474295.53519201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-2635309.5647299667</v>
      </c>
      <c r="L1738" s="444">
        <f t="shared" ca="1" si="132"/>
        <v>-635109605.09992194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25">
      <c r="G1739" s="459"/>
      <c r="H1739" s="459">
        <v>1732</v>
      </c>
      <c r="I1739" s="444">
        <f t="shared" ca="1" si="133"/>
        <v>-635109605.09992194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-2646290.0212496747</v>
      </c>
      <c r="L1739" s="444">
        <f t="shared" ca="1" si="132"/>
        <v>-637755895.12117159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25">
      <c r="G1740" s="459"/>
      <c r="H1740" s="459">
        <v>1733</v>
      </c>
      <c r="I1740" s="444">
        <f t="shared" ca="1" si="133"/>
        <v>-637755895.12117159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-2657316.2296715481</v>
      </c>
      <c r="L1740" s="444">
        <f t="shared" ca="1" si="132"/>
        <v>-640413211.35084319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25">
      <c r="G1741" s="459"/>
      <c r="H1741" s="459">
        <v>1734</v>
      </c>
      <c r="I1741" s="444">
        <f t="shared" ca="1" si="133"/>
        <v>-640413211.35084319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-2668388.3806285132</v>
      </c>
      <c r="L1741" s="444">
        <f t="shared" ca="1" si="132"/>
        <v>-643081599.73147166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25">
      <c r="G1742" s="459"/>
      <c r="H1742" s="459">
        <v>1735</v>
      </c>
      <c r="I1742" s="444">
        <f t="shared" ca="1" si="133"/>
        <v>-643081599.73147166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-2679506.6655477984</v>
      </c>
      <c r="L1742" s="444">
        <f t="shared" ca="1" si="132"/>
        <v>-645761106.39701951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25">
      <c r="G1743" s="459"/>
      <c r="H1743" s="459">
        <v>1736</v>
      </c>
      <c r="I1743" s="444">
        <f t="shared" ca="1" si="133"/>
        <v>-645761106.39701951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-2690671.2766542481</v>
      </c>
      <c r="L1743" s="444">
        <f t="shared" ca="1" si="132"/>
        <v>-648451777.67367375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25">
      <c r="G1744" s="459"/>
      <c r="H1744" s="459">
        <v>1737</v>
      </c>
      <c r="I1744" s="444">
        <f t="shared" ca="1" si="133"/>
        <v>-648451777.67367375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-2701882.4069736404</v>
      </c>
      <c r="L1744" s="444">
        <f t="shared" ca="1" si="132"/>
        <v>-651153660.08064735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25">
      <c r="G1745" s="459"/>
      <c r="H1745" s="459">
        <v>1738</v>
      </c>
      <c r="I1745" s="444">
        <f t="shared" ca="1" si="133"/>
        <v>-651153660.08064735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-2713140.2503360305</v>
      </c>
      <c r="L1745" s="444">
        <f t="shared" ca="1" si="132"/>
        <v>-653866800.3309834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25">
      <c r="G1746" s="459"/>
      <c r="H1746" s="459">
        <v>1739</v>
      </c>
      <c r="I1746" s="444">
        <f t="shared" ca="1" si="133"/>
        <v>-653866800.3309834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-2724445.0013790973</v>
      </c>
      <c r="L1746" s="444">
        <f t="shared" ca="1" si="132"/>
        <v>-656591245.33236253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25">
      <c r="G1747" s="459"/>
      <c r="H1747" s="459">
        <v>1740</v>
      </c>
      <c r="I1747" s="444">
        <f t="shared" ca="1" si="133"/>
        <v>-656591245.33236253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-2735796.8555515106</v>
      </c>
      <c r="L1747" s="444">
        <f t="shared" ca="1" si="132"/>
        <v>-659327042.18791401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25">
      <c r="G1748" s="459"/>
      <c r="H1748" s="459">
        <v>1741</v>
      </c>
      <c r="I1748" s="444">
        <f t="shared" ca="1" si="133"/>
        <v>-659327042.18791401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-2747196.0091163083</v>
      </c>
      <c r="L1748" s="444">
        <f t="shared" ca="1" si="132"/>
        <v>-662074238.19703031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25">
      <c r="G1749" s="459"/>
      <c r="H1749" s="459">
        <v>1742</v>
      </c>
      <c r="I1749" s="444">
        <f t="shared" ca="1" si="133"/>
        <v>-662074238.19703031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-2758642.6591542931</v>
      </c>
      <c r="L1749" s="444">
        <f t="shared" ca="1" si="132"/>
        <v>-664832880.8561846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25">
      <c r="G1750" s="459"/>
      <c r="H1750" s="459">
        <v>1743</v>
      </c>
      <c r="I1750" s="444">
        <f t="shared" ca="1" si="133"/>
        <v>-664832880.8561846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-2770137.0035674358</v>
      </c>
      <c r="L1750" s="444">
        <f t="shared" ca="1" si="132"/>
        <v>-667603017.85975206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25">
      <c r="G1751" s="459"/>
      <c r="H1751" s="459">
        <v>1744</v>
      </c>
      <c r="I1751" s="444">
        <f t="shared" ca="1" si="133"/>
        <v>-667603017.85975206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-2781679.2410823004</v>
      </c>
      <c r="L1751" s="444">
        <f t="shared" ca="1" si="132"/>
        <v>-670384697.10083437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25">
      <c r="G1752" s="459"/>
      <c r="H1752" s="459">
        <v>1745</v>
      </c>
      <c r="I1752" s="444">
        <f t="shared" ca="1" si="133"/>
        <v>-670384697.10083437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-2793269.5712534767</v>
      </c>
      <c r="L1752" s="444">
        <f t="shared" ca="1" si="132"/>
        <v>-673177966.67208779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25">
      <c r="G1753" s="459"/>
      <c r="H1753" s="459">
        <v>1746</v>
      </c>
      <c r="I1753" s="444">
        <f t="shared" ca="1" si="133"/>
        <v>-673177966.67208779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-2804908.1944670323</v>
      </c>
      <c r="L1753" s="444">
        <f t="shared" ca="1" si="132"/>
        <v>-675982874.86655486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25">
      <c r="G1754" s="459"/>
      <c r="H1754" s="459">
        <v>1747</v>
      </c>
      <c r="I1754" s="444">
        <f t="shared" ca="1" si="133"/>
        <v>-675982874.86655486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-2816595.3119439785</v>
      </c>
      <c r="L1754" s="444">
        <f t="shared" ca="1" si="132"/>
        <v>-678799470.17849886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25">
      <c r="G1755" s="459"/>
      <c r="H1755" s="459">
        <v>1748</v>
      </c>
      <c r="I1755" s="444">
        <f t="shared" ca="1" si="133"/>
        <v>-678799470.17849886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-2828331.1257437454</v>
      </c>
      <c r="L1755" s="444">
        <f t="shared" ca="1" si="132"/>
        <v>-681627801.30424261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25">
      <c r="G1756" s="459"/>
      <c r="H1756" s="459">
        <v>1749</v>
      </c>
      <c r="I1756" s="444">
        <f t="shared" ca="1" si="133"/>
        <v>-681627801.30424261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-2840115.8387676775</v>
      </c>
      <c r="L1756" s="444">
        <f t="shared" ca="1" si="132"/>
        <v>-684467917.14301026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25">
      <c r="G1757" s="459"/>
      <c r="H1757" s="459">
        <v>1750</v>
      </c>
      <c r="I1757" s="444">
        <f t="shared" ca="1" si="133"/>
        <v>-684467917.14301026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-2851949.6547625428</v>
      </c>
      <c r="L1757" s="444">
        <f t="shared" ca="1" si="132"/>
        <v>-687319866.79777277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25">
      <c r="G1758" s="459"/>
      <c r="H1758" s="459">
        <v>1751</v>
      </c>
      <c r="I1758" s="444">
        <f t="shared" ca="1" si="133"/>
        <v>-687319866.79777277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-2863832.7783240532</v>
      </c>
      <c r="L1758" s="444">
        <f t="shared" ca="1" si="132"/>
        <v>-690183699.57609677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25">
      <c r="G1759" s="459"/>
      <c r="H1759" s="459">
        <v>1752</v>
      </c>
      <c r="I1759" s="444">
        <f t="shared" ca="1" si="133"/>
        <v>-690183699.57609677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-2875765.414900403</v>
      </c>
      <c r="L1759" s="444">
        <f t="shared" ca="1" si="132"/>
        <v>-693059464.9909972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25">
      <c r="G1760" s="459"/>
      <c r="H1760" s="459">
        <v>1753</v>
      </c>
      <c r="I1760" s="444">
        <f t="shared" ca="1" si="133"/>
        <v>-693059464.9909972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-2887747.7707958217</v>
      </c>
      <c r="L1760" s="444">
        <f t="shared" ca="1" si="132"/>
        <v>-695947212.76179302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25">
      <c r="G1761" s="459"/>
      <c r="H1761" s="459">
        <v>1754</v>
      </c>
      <c r="I1761" s="444">
        <f t="shared" ca="1" si="133"/>
        <v>-695947212.76179302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-2899780.0531741376</v>
      </c>
      <c r="L1761" s="444">
        <f t="shared" ca="1" si="132"/>
        <v>-698846992.81496716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25">
      <c r="G1762" s="459"/>
      <c r="H1762" s="459">
        <v>1755</v>
      </c>
      <c r="I1762" s="444">
        <f t="shared" ca="1" si="133"/>
        <v>-698846992.81496716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-2911862.470062363</v>
      </c>
      <c r="L1762" s="444">
        <f t="shared" ca="1" si="132"/>
        <v>-701758855.28502953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25">
      <c r="G1763" s="459"/>
      <c r="H1763" s="459">
        <v>1756</v>
      </c>
      <c r="I1763" s="444">
        <f t="shared" ca="1" si="133"/>
        <v>-701758855.28502953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-2923995.2303542895</v>
      </c>
      <c r="L1763" s="444">
        <f t="shared" ca="1" si="132"/>
        <v>-704682850.51538384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25">
      <c r="G1764" s="459"/>
      <c r="H1764" s="459">
        <v>1757</v>
      </c>
      <c r="I1764" s="444">
        <f t="shared" ca="1" si="133"/>
        <v>-704682850.51538384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-2936178.5438140994</v>
      </c>
      <c r="L1764" s="444">
        <f t="shared" ca="1" si="132"/>
        <v>-707619029.0591979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25">
      <c r="G1765" s="459"/>
      <c r="H1765" s="459">
        <v>1758</v>
      </c>
      <c r="I1765" s="444">
        <f t="shared" ca="1" si="133"/>
        <v>-707619029.0591979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-2948412.6210799911</v>
      </c>
      <c r="L1765" s="444">
        <f t="shared" ca="1" si="132"/>
        <v>-710567441.68027794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25">
      <c r="G1766" s="459"/>
      <c r="H1766" s="459">
        <v>1759</v>
      </c>
      <c r="I1766" s="444">
        <f t="shared" ca="1" si="133"/>
        <v>-710567441.68027794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-2960697.6736678248</v>
      </c>
      <c r="L1766" s="444">
        <f t="shared" ca="1" si="132"/>
        <v>-713528139.35394573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25">
      <c r="G1767" s="459"/>
      <c r="H1767" s="459">
        <v>1760</v>
      </c>
      <c r="I1767" s="444">
        <f t="shared" ca="1" si="133"/>
        <v>-713528139.35394573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-2973033.9139747741</v>
      </c>
      <c r="L1767" s="444">
        <f t="shared" ca="1" si="132"/>
        <v>-716501173.26792049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25">
      <c r="G1768" s="459"/>
      <c r="H1768" s="459">
        <v>1761</v>
      </c>
      <c r="I1768" s="444">
        <f t="shared" ca="1" si="133"/>
        <v>-716501173.26792049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-2985421.5552830021</v>
      </c>
      <c r="L1768" s="444">
        <f t="shared" ca="1" si="132"/>
        <v>-719486594.82320344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25">
      <c r="G1769" s="459"/>
      <c r="H1769" s="459">
        <v>1762</v>
      </c>
      <c r="I1769" s="444">
        <f t="shared" ca="1" si="133"/>
        <v>-719486594.82320344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-2997860.8117633476</v>
      </c>
      <c r="L1769" s="444">
        <f t="shared" ca="1" si="132"/>
        <v>-722484455.63496685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25">
      <c r="G1770" s="459"/>
      <c r="H1770" s="459">
        <v>1763</v>
      </c>
      <c r="I1770" s="444">
        <f t="shared" ca="1" si="133"/>
        <v>-722484455.63496685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-3010351.8984790286</v>
      </c>
      <c r="L1770" s="444">
        <f t="shared" ca="1" si="132"/>
        <v>-725494807.53344584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25">
      <c r="G1771" s="459"/>
      <c r="H1771" s="459">
        <v>1764</v>
      </c>
      <c r="I1771" s="444">
        <f t="shared" ca="1" si="133"/>
        <v>-725494807.53344584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-3022895.0313893575</v>
      </c>
      <c r="L1771" s="444">
        <f t="shared" ca="1" si="132"/>
        <v>-728517702.56483519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25">
      <c r="G1772" s="459"/>
      <c r="H1772" s="459">
        <v>1765</v>
      </c>
      <c r="I1772" s="444">
        <f t="shared" ca="1" si="133"/>
        <v>-728517702.56483519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-3035490.4273534799</v>
      </c>
      <c r="L1772" s="444">
        <f t="shared" ca="1" si="132"/>
        <v>-731553192.99218869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25">
      <c r="G1773" s="459"/>
      <c r="H1773" s="459">
        <v>1766</v>
      </c>
      <c r="I1773" s="444">
        <f t="shared" ca="1" si="133"/>
        <v>-731553192.99218869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-3048138.3041341193</v>
      </c>
      <c r="L1773" s="444">
        <f t="shared" ca="1" si="132"/>
        <v>-734601331.29632282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25">
      <c r="G1774" s="459"/>
      <c r="H1774" s="459">
        <v>1767</v>
      </c>
      <c r="I1774" s="444">
        <f t="shared" ca="1" si="133"/>
        <v>-734601331.29632282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-3060838.880401345</v>
      </c>
      <c r="L1774" s="444">
        <f t="shared" ca="1" si="132"/>
        <v>-737662170.1767242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25">
      <c r="G1775" s="459"/>
      <c r="H1775" s="459">
        <v>1768</v>
      </c>
      <c r="I1775" s="444">
        <f t="shared" ca="1" si="133"/>
        <v>-737662170.1767242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-3073592.3757363507</v>
      </c>
      <c r="L1775" s="444">
        <f t="shared" ca="1" si="132"/>
        <v>-740735762.55246055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25">
      <c r="G1776" s="459"/>
      <c r="H1776" s="459">
        <v>1769</v>
      </c>
      <c r="I1776" s="444">
        <f t="shared" ca="1" si="133"/>
        <v>-740735762.55246055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-3086399.0106352521</v>
      </c>
      <c r="L1776" s="444">
        <f t="shared" ca="1" si="132"/>
        <v>-743822161.56309581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25">
      <c r="G1777" s="459"/>
      <c r="H1777" s="459">
        <v>1770</v>
      </c>
      <c r="I1777" s="444">
        <f t="shared" ca="1" si="133"/>
        <v>-743822161.56309581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-3099259.006512899</v>
      </c>
      <c r="L1777" s="444">
        <f t="shared" ca="1" si="132"/>
        <v>-746921420.56960869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25">
      <c r="G1778" s="459"/>
      <c r="H1778" s="459">
        <v>1771</v>
      </c>
      <c r="I1778" s="444">
        <f t="shared" ca="1" si="133"/>
        <v>-746921420.56960869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-3112172.5857067029</v>
      </c>
      <c r="L1778" s="444">
        <f t="shared" ca="1" si="132"/>
        <v>-750033593.1553154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25">
      <c r="G1779" s="459"/>
      <c r="H1779" s="459">
        <v>1772</v>
      </c>
      <c r="I1779" s="444">
        <f t="shared" ca="1" si="133"/>
        <v>-750033593.1553154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-3125139.9714804809</v>
      </c>
      <c r="L1779" s="444">
        <f t="shared" ca="1" si="132"/>
        <v>-753158733.12679589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25">
      <c r="G1780" s="459"/>
      <c r="H1780" s="459">
        <v>1773</v>
      </c>
      <c r="I1780" s="444">
        <f t="shared" ca="1" si="133"/>
        <v>-753158733.12679589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-3138161.3880283162</v>
      </c>
      <c r="L1780" s="444">
        <f t="shared" ca="1" si="132"/>
        <v>-756296894.51482415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25">
      <c r="G1781" s="459"/>
      <c r="H1781" s="459">
        <v>1774</v>
      </c>
      <c r="I1781" s="444">
        <f t="shared" ca="1" si="133"/>
        <v>-756296894.51482415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-3151237.060478434</v>
      </c>
      <c r="L1781" s="444">
        <f t="shared" ca="1" si="132"/>
        <v>-759448131.5753026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25">
      <c r="G1782" s="459"/>
      <c r="H1782" s="459">
        <v>1775</v>
      </c>
      <c r="I1782" s="444">
        <f t="shared" ca="1" si="133"/>
        <v>-759448131.5753026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-3164367.2148970943</v>
      </c>
      <c r="L1782" s="444">
        <f t="shared" ca="1" si="132"/>
        <v>-762612498.79019964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25">
      <c r="G1783" s="459"/>
      <c r="H1783" s="459">
        <v>1776</v>
      </c>
      <c r="I1783" s="444">
        <f t="shared" ca="1" si="133"/>
        <v>-762612498.79019964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-3177552.0782924984</v>
      </c>
      <c r="L1783" s="444">
        <f t="shared" ca="1" si="132"/>
        <v>-765790050.86849213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25">
      <c r="G1784" s="459"/>
      <c r="H1784" s="459">
        <v>1777</v>
      </c>
      <c r="I1784" s="444">
        <f t="shared" ca="1" si="133"/>
        <v>-765790050.86849213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-3190791.8786187172</v>
      </c>
      <c r="L1784" s="444">
        <f t="shared" ca="1" si="132"/>
        <v>-768980842.74711084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25">
      <c r="G1785" s="459"/>
      <c r="H1785" s="459">
        <v>1778</v>
      </c>
      <c r="I1785" s="444">
        <f t="shared" ca="1" si="133"/>
        <v>-768980842.74711084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-3204086.8447796283</v>
      </c>
      <c r="L1785" s="444">
        <f t="shared" ca="1" si="132"/>
        <v>-772184929.59189045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25">
      <c r="G1786" s="459"/>
      <c r="H1786" s="459">
        <v>1779</v>
      </c>
      <c r="I1786" s="444">
        <f t="shared" ca="1" si="133"/>
        <v>-772184929.59189045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-3217437.2066328768</v>
      </c>
      <c r="L1786" s="444">
        <f t="shared" ca="1" si="132"/>
        <v>-775402366.79852331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25">
      <c r="G1787" s="459"/>
      <c r="H1787" s="459">
        <v>1780</v>
      </c>
      <c r="I1787" s="444">
        <f t="shared" ca="1" si="133"/>
        <v>-775402366.79852331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-3230843.194993847</v>
      </c>
      <c r="L1787" s="444">
        <f t="shared" ca="1" si="132"/>
        <v>-778633209.99351716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25">
      <c r="G1788" s="459"/>
      <c r="H1788" s="459">
        <v>1781</v>
      </c>
      <c r="I1788" s="444">
        <f t="shared" ca="1" si="133"/>
        <v>-778633209.99351716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-3244305.0416396549</v>
      </c>
      <c r="L1788" s="444">
        <f t="shared" ca="1" si="132"/>
        <v>-781877515.03515685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25">
      <c r="G1789" s="459"/>
      <c r="H1789" s="459">
        <v>1782</v>
      </c>
      <c r="I1789" s="444">
        <f t="shared" ca="1" si="133"/>
        <v>-781877515.03515685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-3257822.9793131533</v>
      </c>
      <c r="L1789" s="444">
        <f t="shared" ca="1" si="132"/>
        <v>-785135338.01446998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25">
      <c r="G1790" s="459"/>
      <c r="H1790" s="459">
        <v>1783</v>
      </c>
      <c r="I1790" s="444">
        <f t="shared" ca="1" si="133"/>
        <v>-785135338.01446998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-3271397.2417269582</v>
      </c>
      <c r="L1790" s="444">
        <f t="shared" ca="1" si="132"/>
        <v>-788406735.25619698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25">
      <c r="G1791" s="459"/>
      <c r="H1791" s="459">
        <v>1784</v>
      </c>
      <c r="I1791" s="444">
        <f t="shared" ca="1" si="133"/>
        <v>-788406735.25619698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-3285028.0635674875</v>
      </c>
      <c r="L1791" s="444">
        <f t="shared" ca="1" si="132"/>
        <v>-791691763.31976449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25">
      <c r="G1792" s="459"/>
      <c r="H1792" s="459">
        <v>1785</v>
      </c>
      <c r="I1792" s="444">
        <f t="shared" ca="1" si="133"/>
        <v>-791691763.31976449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-3298715.6804990186</v>
      </c>
      <c r="L1792" s="444">
        <f t="shared" ca="1" si="132"/>
        <v>-794990479.00026357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25">
      <c r="G1793" s="459"/>
      <c r="H1793" s="459">
        <v>1786</v>
      </c>
      <c r="I1793" s="444">
        <f t="shared" ca="1" si="133"/>
        <v>-794990479.00026357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-3312460.3291677646</v>
      </c>
      <c r="L1793" s="444">
        <f t="shared" ref="L1793:L2047" ca="1" si="137">I1793-J1793+K1793</f>
        <v>-798302939.3294313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25">
      <c r="G1794" s="459"/>
      <c r="H1794" s="459">
        <v>1787</v>
      </c>
      <c r="I1794" s="444">
        <f t="shared" ref="I1794:I2048" ca="1" si="138">L1793</f>
        <v>-798302939.3294313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-3326262.2472059638</v>
      </c>
      <c r="L1794" s="444">
        <f t="shared" ca="1" si="137"/>
        <v>-801629201.57663727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25">
      <c r="G1795" s="459"/>
      <c r="H1795" s="459">
        <v>1788</v>
      </c>
      <c r="I1795" s="444">
        <f t="shared" ca="1" si="138"/>
        <v>-801629201.57663727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-3340121.6732359887</v>
      </c>
      <c r="L1795" s="444">
        <f t="shared" ca="1" si="137"/>
        <v>-804969323.24987328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25">
      <c r="G1796" s="459"/>
      <c r="H1796" s="459">
        <v>1789</v>
      </c>
      <c r="I1796" s="444">
        <f t="shared" ca="1" si="138"/>
        <v>-804969323.24987328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-3354038.8468744718</v>
      </c>
      <c r="L1796" s="444">
        <f t="shared" ca="1" si="137"/>
        <v>-808323362.09674776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25">
      <c r="G1797" s="459"/>
      <c r="H1797" s="459">
        <v>1790</v>
      </c>
      <c r="I1797" s="444">
        <f t="shared" ca="1" si="138"/>
        <v>-808323362.09674776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-3368014.0087364488</v>
      </c>
      <c r="L1797" s="444">
        <f t="shared" ca="1" si="137"/>
        <v>-811691376.10548425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25">
      <c r="G1798" s="459"/>
      <c r="H1798" s="459">
        <v>1791</v>
      </c>
      <c r="I1798" s="444">
        <f t="shared" ca="1" si="138"/>
        <v>-811691376.10548425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-3382047.4004395176</v>
      </c>
      <c r="L1798" s="444">
        <f t="shared" ca="1" si="137"/>
        <v>-815073423.50592375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25">
      <c r="G1799" s="459"/>
      <c r="H1799" s="459">
        <v>1792</v>
      </c>
      <c r="I1799" s="444">
        <f t="shared" ca="1" si="138"/>
        <v>-815073423.50592375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-3396139.2646080158</v>
      </c>
      <c r="L1799" s="444">
        <f t="shared" ca="1" si="137"/>
        <v>-818469562.77053177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25">
      <c r="G1800" s="459"/>
      <c r="H1800" s="459">
        <v>1793</v>
      </c>
      <c r="I1800" s="444">
        <f t="shared" ca="1" si="138"/>
        <v>-818469562.77053177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-3410289.8448772156</v>
      </c>
      <c r="L1800" s="444">
        <f t="shared" ca="1" si="137"/>
        <v>-821879852.61540902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25">
      <c r="G1801" s="459"/>
      <c r="H1801" s="459">
        <v>1794</v>
      </c>
      <c r="I1801" s="444">
        <f t="shared" ca="1" si="138"/>
        <v>-821879852.61540902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-3424499.3858975377</v>
      </c>
      <c r="L1801" s="444">
        <f t="shared" ca="1" si="137"/>
        <v>-825304352.00130653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25">
      <c r="G1802" s="459"/>
      <c r="H1802" s="459">
        <v>1795</v>
      </c>
      <c r="I1802" s="444">
        <f t="shared" ca="1" si="138"/>
        <v>-825304352.00130653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-3438768.1333387773</v>
      </c>
      <c r="L1802" s="444">
        <f t="shared" ca="1" si="137"/>
        <v>-828743120.13464534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25">
      <c r="G1803" s="459"/>
      <c r="H1803" s="459">
        <v>1796</v>
      </c>
      <c r="I1803" s="444">
        <f t="shared" ca="1" si="138"/>
        <v>-828743120.13464534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-3453096.3338943557</v>
      </c>
      <c r="L1803" s="444">
        <f t="shared" ca="1" si="137"/>
        <v>-832196216.46853971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25">
      <c r="G1804" s="459"/>
      <c r="H1804" s="459">
        <v>1797</v>
      </c>
      <c r="I1804" s="444">
        <f t="shared" ca="1" si="138"/>
        <v>-832196216.46853971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-3467484.235285582</v>
      </c>
      <c r="L1804" s="444">
        <f t="shared" ca="1" si="137"/>
        <v>-835663700.70382535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25">
      <c r="G1805" s="459"/>
      <c r="H1805" s="459">
        <v>1798</v>
      </c>
      <c r="I1805" s="444">
        <f t="shared" ca="1" si="138"/>
        <v>-835663700.70382535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-3481932.0862659388</v>
      </c>
      <c r="L1805" s="444">
        <f t="shared" ca="1" si="137"/>
        <v>-839145632.79009128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25">
      <c r="G1806" s="459"/>
      <c r="H1806" s="459">
        <v>1799</v>
      </c>
      <c r="I1806" s="444">
        <f t="shared" ca="1" si="138"/>
        <v>-839145632.79009128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-3496440.1366253803</v>
      </c>
      <c r="L1806" s="444">
        <f t="shared" ca="1" si="137"/>
        <v>-842642072.92671669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25">
      <c r="G1807" s="459"/>
      <c r="H1807" s="459">
        <v>1800</v>
      </c>
      <c r="I1807" s="444">
        <f t="shared" ca="1" si="138"/>
        <v>-842642072.92671669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-3511008.6371946526</v>
      </c>
      <c r="L1807" s="444">
        <f t="shared" ca="1" si="137"/>
        <v>-846153081.56391132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25">
      <c r="G1808" s="459"/>
      <c r="H1808" s="459">
        <v>1801</v>
      </c>
      <c r="I1808" s="444">
        <f t="shared" ca="1" si="138"/>
        <v>-846153081.56391132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-3525637.8398496304</v>
      </c>
      <c r="L1808" s="444">
        <f t="shared" ca="1" si="137"/>
        <v>-849678719.40376091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25">
      <c r="G1809" s="459"/>
      <c r="H1809" s="459">
        <v>1802</v>
      </c>
      <c r="I1809" s="444">
        <f t="shared" ca="1" si="138"/>
        <v>-849678719.40376091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-3540327.99751567</v>
      </c>
      <c r="L1809" s="444">
        <f t="shared" ca="1" si="137"/>
        <v>-853219047.40127659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25">
      <c r="G1810" s="459"/>
      <c r="H1810" s="459">
        <v>1803</v>
      </c>
      <c r="I1810" s="444">
        <f t="shared" ca="1" si="138"/>
        <v>-853219047.40127659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-3555079.3641719855</v>
      </c>
      <c r="L1810" s="444">
        <f t="shared" ca="1" si="137"/>
        <v>-856774126.76544857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25">
      <c r="G1811" s="459"/>
      <c r="H1811" s="459">
        <v>1804</v>
      </c>
      <c r="I1811" s="444">
        <f t="shared" ca="1" si="138"/>
        <v>-856774126.76544857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-3569892.1948560351</v>
      </c>
      <c r="L1811" s="444">
        <f t="shared" ca="1" si="137"/>
        <v>-860344018.96030462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25">
      <c r="G1812" s="459"/>
      <c r="H1812" s="459">
        <v>1805</v>
      </c>
      <c r="I1812" s="444">
        <f t="shared" ca="1" si="138"/>
        <v>-860344018.96030462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-3584766.7456679353</v>
      </c>
      <c r="L1812" s="444">
        <f t="shared" ca="1" si="137"/>
        <v>-863928785.70597255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25">
      <c r="G1813" s="459"/>
      <c r="H1813" s="459">
        <v>1806</v>
      </c>
      <c r="I1813" s="444">
        <f t="shared" ca="1" si="138"/>
        <v>-863928785.70597255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-3599703.2737748856</v>
      </c>
      <c r="L1813" s="444">
        <f t="shared" ca="1" si="137"/>
        <v>-867528488.97974741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25">
      <c r="G1814" s="459"/>
      <c r="H1814" s="459">
        <v>1807</v>
      </c>
      <c r="I1814" s="444">
        <f t="shared" ca="1" si="138"/>
        <v>-867528488.97974741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-3614702.0374156148</v>
      </c>
      <c r="L1814" s="444">
        <f t="shared" ca="1" si="137"/>
        <v>-871143191.01716304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25">
      <c r="G1815" s="459"/>
      <c r="H1815" s="459">
        <v>1808</v>
      </c>
      <c r="I1815" s="444">
        <f t="shared" ca="1" si="138"/>
        <v>-871143191.01716304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-3629763.2959048459</v>
      </c>
      <c r="L1815" s="444">
        <f t="shared" ca="1" si="137"/>
        <v>-874772954.31306791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25">
      <c r="G1816" s="459"/>
      <c r="H1816" s="459">
        <v>1809</v>
      </c>
      <c r="I1816" s="444">
        <f t="shared" ca="1" si="138"/>
        <v>-874772954.31306791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-3644887.3096377831</v>
      </c>
      <c r="L1816" s="444">
        <f t="shared" ca="1" si="137"/>
        <v>-878417841.6227057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25">
      <c r="G1817" s="459"/>
      <c r="H1817" s="459">
        <v>1810</v>
      </c>
      <c r="I1817" s="444">
        <f t="shared" ca="1" si="138"/>
        <v>-878417841.6227057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-3660074.3400946069</v>
      </c>
      <c r="L1817" s="444">
        <f t="shared" ca="1" si="137"/>
        <v>-882077915.96280026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25">
      <c r="G1818" s="459"/>
      <c r="H1818" s="459">
        <v>1811</v>
      </c>
      <c r="I1818" s="444">
        <f t="shared" ca="1" si="138"/>
        <v>-882077915.96280026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-3675324.6498450008</v>
      </c>
      <c r="L1818" s="444">
        <f t="shared" ca="1" si="137"/>
        <v>-885753240.61264527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25">
      <c r="G1819" s="459"/>
      <c r="H1819" s="459">
        <v>1812</v>
      </c>
      <c r="I1819" s="444">
        <f t="shared" ca="1" si="138"/>
        <v>-885753240.61264527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-3690638.5025526886</v>
      </c>
      <c r="L1819" s="444">
        <f t="shared" ca="1" si="137"/>
        <v>-889443879.11519802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25">
      <c r="G1820" s="459"/>
      <c r="H1820" s="459">
        <v>1813</v>
      </c>
      <c r="I1820" s="444">
        <f t="shared" ca="1" si="138"/>
        <v>-889443879.11519802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-3706016.1629799916</v>
      </c>
      <c r="L1820" s="444">
        <f t="shared" ca="1" si="137"/>
        <v>-893149895.27817798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25">
      <c r="G1821" s="459"/>
      <c r="H1821" s="459">
        <v>1814</v>
      </c>
      <c r="I1821" s="444">
        <f t="shared" ca="1" si="138"/>
        <v>-893149895.27817798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-3721457.8969924082</v>
      </c>
      <c r="L1821" s="444">
        <f t="shared" ca="1" si="137"/>
        <v>-896871353.17517042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25">
      <c r="G1822" s="459"/>
      <c r="H1822" s="459">
        <v>1815</v>
      </c>
      <c r="I1822" s="444">
        <f t="shared" ca="1" si="138"/>
        <v>-896871353.17517042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-3736963.9715632093</v>
      </c>
      <c r="L1822" s="444">
        <f t="shared" ca="1" si="137"/>
        <v>-900608317.14673364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25">
      <c r="G1823" s="459"/>
      <c r="H1823" s="459">
        <v>1816</v>
      </c>
      <c r="I1823" s="444">
        <f t="shared" ca="1" si="138"/>
        <v>-900608317.14673364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-3752534.6547780568</v>
      </c>
      <c r="L1823" s="444">
        <f t="shared" ca="1" si="137"/>
        <v>-904360851.80151165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25">
      <c r="G1824" s="459"/>
      <c r="H1824" s="459">
        <v>1817</v>
      </c>
      <c r="I1824" s="444">
        <f t="shared" ca="1" si="138"/>
        <v>-904360851.80151165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-3768170.2158396319</v>
      </c>
      <c r="L1824" s="444">
        <f t="shared" ca="1" si="137"/>
        <v>-908129022.01735127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25">
      <c r="G1825" s="459"/>
      <c r="H1825" s="459">
        <v>1818</v>
      </c>
      <c r="I1825" s="444">
        <f t="shared" ca="1" si="138"/>
        <v>-908129022.01735127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-3783870.9250722965</v>
      </c>
      <c r="L1825" s="444">
        <f t="shared" ca="1" si="137"/>
        <v>-911912892.94242358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25">
      <c r="G1826" s="459"/>
      <c r="H1826" s="459">
        <v>1819</v>
      </c>
      <c r="I1826" s="444">
        <f t="shared" ca="1" si="138"/>
        <v>-911912892.94242358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-3799637.0539267655</v>
      </c>
      <c r="L1826" s="444">
        <f t="shared" ca="1" si="137"/>
        <v>-915712529.99635029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25">
      <c r="G1827" s="459"/>
      <c r="H1827" s="459">
        <v>1820</v>
      </c>
      <c r="I1827" s="444">
        <f t="shared" ca="1" si="138"/>
        <v>-915712529.99635029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-3815468.8749847924</v>
      </c>
      <c r="L1827" s="444">
        <f t="shared" ca="1" si="137"/>
        <v>-919527998.87133503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25">
      <c r="G1828" s="459"/>
      <c r="H1828" s="459">
        <v>1821</v>
      </c>
      <c r="I1828" s="444">
        <f t="shared" ca="1" si="138"/>
        <v>-919527998.87133503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-3831366.6619638959</v>
      </c>
      <c r="L1828" s="444">
        <f t="shared" ca="1" si="137"/>
        <v>-923359365.53329897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25">
      <c r="G1829" s="459"/>
      <c r="H1829" s="459">
        <v>1822</v>
      </c>
      <c r="I1829" s="444">
        <f t="shared" ca="1" si="138"/>
        <v>-923359365.53329897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-3847330.6897220793</v>
      </c>
      <c r="L1829" s="444">
        <f t="shared" ca="1" si="137"/>
        <v>-927206696.22302103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25">
      <c r="G1830" s="459"/>
      <c r="H1830" s="459">
        <v>1823</v>
      </c>
      <c r="I1830" s="444">
        <f t="shared" ca="1" si="138"/>
        <v>-927206696.22302103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-3863361.2342625875</v>
      </c>
      <c r="L1830" s="444">
        <f t="shared" ca="1" si="137"/>
        <v>-931070057.45728362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25">
      <c r="G1831" s="459"/>
      <c r="H1831" s="459">
        <v>1824</v>
      </c>
      <c r="I1831" s="444">
        <f t="shared" ca="1" si="138"/>
        <v>-931070057.45728362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-3879458.5727386815</v>
      </c>
      <c r="L1831" s="444">
        <f t="shared" ca="1" si="137"/>
        <v>-934949516.03002226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25">
      <c r="G1832" s="459"/>
      <c r="H1832" s="459">
        <v>1825</v>
      </c>
      <c r="I1832" s="444">
        <f t="shared" ca="1" si="138"/>
        <v>-934949516.03002226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-3895622.9834584258</v>
      </c>
      <c r="L1832" s="444">
        <f t="shared" ca="1" si="137"/>
        <v>-938845139.01348066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25">
      <c r="G1833" s="459"/>
      <c r="H1833" s="459">
        <v>1826</v>
      </c>
      <c r="I1833" s="444">
        <f t="shared" ca="1" si="138"/>
        <v>-938845139.01348066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-3911854.7458895021</v>
      </c>
      <c r="L1833" s="444">
        <f t="shared" ca="1" si="137"/>
        <v>-942756993.75937021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25">
      <c r="G1834" s="459"/>
      <c r="H1834" s="459">
        <v>1827</v>
      </c>
      <c r="I1834" s="444">
        <f t="shared" ca="1" si="138"/>
        <v>-942756993.75937021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-3928154.1406640424</v>
      </c>
      <c r="L1834" s="444">
        <f t="shared" ca="1" si="137"/>
        <v>-946685147.90003431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25">
      <c r="G1835" s="459"/>
      <c r="H1835" s="459">
        <v>1828</v>
      </c>
      <c r="I1835" s="444">
        <f t="shared" ca="1" si="138"/>
        <v>-946685147.90003431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-3944521.4495834764</v>
      </c>
      <c r="L1835" s="444">
        <f t="shared" ca="1" si="137"/>
        <v>-950629669.34961784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25">
      <c r="G1836" s="459"/>
      <c r="H1836" s="459">
        <v>1829</v>
      </c>
      <c r="I1836" s="444">
        <f t="shared" ca="1" si="138"/>
        <v>-950629669.34961784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-3960956.9556234074</v>
      </c>
      <c r="L1836" s="444">
        <f t="shared" ca="1" si="137"/>
        <v>-954590626.30524123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25">
      <c r="G1837" s="459"/>
      <c r="H1837" s="459">
        <v>1830</v>
      </c>
      <c r="I1837" s="444">
        <f t="shared" ca="1" si="138"/>
        <v>-954590626.30524123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-3977460.9429385057</v>
      </c>
      <c r="L1837" s="444">
        <f t="shared" ca="1" si="137"/>
        <v>-958568087.24817967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25">
      <c r="G1838" s="459"/>
      <c r="H1838" s="459">
        <v>1831</v>
      </c>
      <c r="I1838" s="444">
        <f t="shared" ca="1" si="138"/>
        <v>-958568087.24817967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-3994033.6968674152</v>
      </c>
      <c r="L1838" s="444">
        <f t="shared" ca="1" si="137"/>
        <v>-962562120.94504714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25">
      <c r="G1839" s="459"/>
      <c r="H1839" s="459">
        <v>1832</v>
      </c>
      <c r="I1839" s="444">
        <f t="shared" ca="1" si="138"/>
        <v>-962562120.94504714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-4010675.5039376966</v>
      </c>
      <c r="L1839" s="444">
        <f t="shared" ca="1" si="137"/>
        <v>-966572796.44898486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25">
      <c r="G1840" s="459"/>
      <c r="H1840" s="459">
        <v>1833</v>
      </c>
      <c r="I1840" s="444">
        <f t="shared" ca="1" si="138"/>
        <v>-966572796.44898486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-4027386.6518707704</v>
      </c>
      <c r="L1840" s="444">
        <f t="shared" ca="1" si="137"/>
        <v>-970600183.10085559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25">
      <c r="G1841" s="459"/>
      <c r="H1841" s="459">
        <v>1834</v>
      </c>
      <c r="I1841" s="444">
        <f t="shared" ca="1" si="138"/>
        <v>-970600183.10085559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-4044167.4295868976</v>
      </c>
      <c r="L1841" s="444">
        <f t="shared" ca="1" si="137"/>
        <v>-974644350.53044248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25">
      <c r="G1842" s="459"/>
      <c r="H1842" s="459">
        <v>1835</v>
      </c>
      <c r="I1842" s="444">
        <f t="shared" ca="1" si="138"/>
        <v>-974644350.53044248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-4061018.127210177</v>
      </c>
      <c r="L1842" s="444">
        <f t="shared" ca="1" si="137"/>
        <v>-978705368.65765262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25">
      <c r="G1843" s="459"/>
      <c r="H1843" s="459">
        <v>1836</v>
      </c>
      <c r="I1843" s="444">
        <f t="shared" ca="1" si="138"/>
        <v>-978705368.65765262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-4077939.0360735524</v>
      </c>
      <c r="L1843" s="444">
        <f t="shared" ca="1" si="137"/>
        <v>-982783307.69372618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25">
      <c r="G1844" s="459"/>
      <c r="H1844" s="459">
        <v>1837</v>
      </c>
      <c r="I1844" s="444">
        <f t="shared" ca="1" si="138"/>
        <v>-982783307.69372618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-4094930.4487238592</v>
      </c>
      <c r="L1844" s="444">
        <f t="shared" ca="1" si="137"/>
        <v>-986878238.14245009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25">
      <c r="G1845" s="459"/>
      <c r="H1845" s="459">
        <v>1838</v>
      </c>
      <c r="I1845" s="444">
        <f t="shared" ca="1" si="138"/>
        <v>-986878238.14245009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-4111992.6589268749</v>
      </c>
      <c r="L1845" s="444">
        <f t="shared" ca="1" si="137"/>
        <v>-990990230.80137694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25">
      <c r="G1846" s="459"/>
      <c r="H1846" s="459">
        <v>1839</v>
      </c>
      <c r="I1846" s="444">
        <f t="shared" ca="1" si="138"/>
        <v>-990990230.80137694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-4129125.9616724043</v>
      </c>
      <c r="L1846" s="444">
        <f t="shared" ca="1" si="137"/>
        <v>-995119356.76304936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25">
      <c r="G1847" s="459"/>
      <c r="H1847" s="459">
        <v>1840</v>
      </c>
      <c r="I1847" s="444">
        <f t="shared" ca="1" si="138"/>
        <v>-995119356.76304936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-4146330.6531793722</v>
      </c>
      <c r="L1847" s="444">
        <f t="shared" ca="1" si="137"/>
        <v>-999265687.41622877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25">
      <c r="G1848" s="459"/>
      <c r="H1848" s="459">
        <v>1841</v>
      </c>
      <c r="I1848" s="444">
        <f t="shared" ca="1" si="138"/>
        <v>-999265687.41622877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-4163607.0309009533</v>
      </c>
      <c r="L1848" s="444">
        <f t="shared" ca="1" si="137"/>
        <v>-1003429294.4471297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25">
      <c r="G1849" s="459"/>
      <c r="H1849" s="459">
        <v>1842</v>
      </c>
      <c r="I1849" s="444">
        <f t="shared" ca="1" si="138"/>
        <v>-1003429294.4471297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-4180955.3935297071</v>
      </c>
      <c r="L1849" s="444">
        <f t="shared" ca="1" si="137"/>
        <v>-1007610249.8406594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25">
      <c r="G1850" s="459"/>
      <c r="H1850" s="459">
        <v>1843</v>
      </c>
      <c r="I1850" s="444">
        <f t="shared" ca="1" si="138"/>
        <v>-1007610249.8406594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-4198376.0410027476</v>
      </c>
      <c r="L1850" s="444">
        <f t="shared" ca="1" si="137"/>
        <v>-1011808625.8816621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25">
      <c r="G1851" s="459"/>
      <c r="H1851" s="459">
        <v>1844</v>
      </c>
      <c r="I1851" s="444">
        <f t="shared" ca="1" si="138"/>
        <v>-1011808625.8816621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-4215869.2745069247</v>
      </c>
      <c r="L1851" s="444">
        <f t="shared" ca="1" si="137"/>
        <v>-1016024495.1561691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25">
      <c r="G1852" s="459"/>
      <c r="H1852" s="459">
        <v>1845</v>
      </c>
      <c r="I1852" s="444">
        <f t="shared" ca="1" si="138"/>
        <v>-1016024495.1561691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-4233435.3964840379</v>
      </c>
      <c r="L1852" s="444">
        <f t="shared" ca="1" si="137"/>
        <v>-1020257930.5526531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25">
      <c r="G1853" s="459"/>
      <c r="H1853" s="459">
        <v>1846</v>
      </c>
      <c r="I1853" s="444">
        <f t="shared" ca="1" si="138"/>
        <v>-1020257930.5526531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-4251074.7106360542</v>
      </c>
      <c r="L1853" s="444">
        <f t="shared" ca="1" si="137"/>
        <v>-1024509005.2632891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25">
      <c r="G1854" s="459"/>
      <c r="H1854" s="459">
        <v>1847</v>
      </c>
      <c r="I1854" s="444">
        <f t="shared" ca="1" si="138"/>
        <v>-1024509005.2632891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-4268787.5219303714</v>
      </c>
      <c r="L1854" s="444">
        <f t="shared" ca="1" si="137"/>
        <v>-1028777792.7852194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25">
      <c r="G1855" s="459"/>
      <c r="H1855" s="459">
        <v>1848</v>
      </c>
      <c r="I1855" s="444">
        <f t="shared" ca="1" si="138"/>
        <v>-1028777792.7852194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-4286574.1366050811</v>
      </c>
      <c r="L1855" s="444">
        <f t="shared" ca="1" si="137"/>
        <v>-1033064366.9218245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25">
      <c r="G1856" s="459"/>
      <c r="H1856" s="459">
        <v>1849</v>
      </c>
      <c r="I1856" s="444">
        <f t="shared" ca="1" si="138"/>
        <v>-1033064366.9218245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-4304434.8621742688</v>
      </c>
      <c r="L1856" s="444">
        <f t="shared" ca="1" si="137"/>
        <v>-1037368801.7839987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25">
      <c r="G1857" s="459"/>
      <c r="H1857" s="459">
        <v>1850</v>
      </c>
      <c r="I1857" s="444">
        <f t="shared" ca="1" si="138"/>
        <v>-1037368801.7839987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-4322370.0074333278</v>
      </c>
      <c r="L1857" s="444">
        <f t="shared" ca="1" si="137"/>
        <v>-1041691171.791432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25">
      <c r="G1858" s="459"/>
      <c r="H1858" s="459">
        <v>1851</v>
      </c>
      <c r="I1858" s="444">
        <f t="shared" ca="1" si="138"/>
        <v>-1041691171.791432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-4340379.8824642999</v>
      </c>
      <c r="L1858" s="444">
        <f t="shared" ca="1" si="137"/>
        <v>-1046031551.6738963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25">
      <c r="G1859" s="459"/>
      <c r="H1859" s="459">
        <v>1852</v>
      </c>
      <c r="I1859" s="444">
        <f t="shared" ca="1" si="138"/>
        <v>-1046031551.6738963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-4358464.7986412346</v>
      </c>
      <c r="L1859" s="444">
        <f t="shared" ca="1" si="137"/>
        <v>-1050390016.4725375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25">
      <c r="G1860" s="459"/>
      <c r="H1860" s="459">
        <v>1853</v>
      </c>
      <c r="I1860" s="444">
        <f t="shared" ca="1" si="138"/>
        <v>-1050390016.4725375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-4376625.0686355727</v>
      </c>
      <c r="L1860" s="444">
        <f t="shared" ca="1" si="137"/>
        <v>-1054766641.5411731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25">
      <c r="G1861" s="459"/>
      <c r="H1861" s="459">
        <v>1854</v>
      </c>
      <c r="I1861" s="444">
        <f t="shared" ca="1" si="138"/>
        <v>-1054766641.5411731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-4394861.0064215548</v>
      </c>
      <c r="L1861" s="444">
        <f t="shared" ca="1" si="137"/>
        <v>-1059161502.5475947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25">
      <c r="G1862" s="459"/>
      <c r="H1862" s="459">
        <v>1855</v>
      </c>
      <c r="I1862" s="444">
        <f t="shared" ca="1" si="138"/>
        <v>-1059161502.5475947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-4413172.9272816442</v>
      </c>
      <c r="L1862" s="444">
        <f t="shared" ca="1" si="137"/>
        <v>-1063574675.4748763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25">
      <c r="G1863" s="459"/>
      <c r="H1863" s="459">
        <v>1856</v>
      </c>
      <c r="I1863" s="444">
        <f t="shared" ca="1" si="138"/>
        <v>-1063574675.4748763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-4431561.1478119846</v>
      </c>
      <c r="L1863" s="444">
        <f t="shared" ca="1" si="137"/>
        <v>-1068006236.6226883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25">
      <c r="G1864" s="459"/>
      <c r="H1864" s="459">
        <v>1857</v>
      </c>
      <c r="I1864" s="444">
        <f t="shared" ca="1" si="138"/>
        <v>-1068006236.6226883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-4450025.9859278677</v>
      </c>
      <c r="L1864" s="444">
        <f t="shared" ca="1" si="137"/>
        <v>-1072456262.6086161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25">
      <c r="G1865" s="459"/>
      <c r="H1865" s="459">
        <v>1858</v>
      </c>
      <c r="I1865" s="444">
        <f t="shared" ca="1" si="138"/>
        <v>-1072456262.6086161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-4468567.7608692339</v>
      </c>
      <c r="L1865" s="444">
        <f t="shared" ca="1" si="137"/>
        <v>-1076924830.3694854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25">
      <c r="G1866" s="459"/>
      <c r="H1866" s="459">
        <v>1859</v>
      </c>
      <c r="I1866" s="444">
        <f t="shared" ca="1" si="138"/>
        <v>-1076924830.3694854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-4487186.7932061888</v>
      </c>
      <c r="L1866" s="444">
        <f t="shared" ca="1" si="137"/>
        <v>-1081412017.1626916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25">
      <c r="G1867" s="459"/>
      <c r="H1867" s="459">
        <v>1860</v>
      </c>
      <c r="I1867" s="444">
        <f t="shared" ca="1" si="138"/>
        <v>-1081412017.1626916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-4505883.4048445486</v>
      </c>
      <c r="L1867" s="444">
        <f t="shared" ca="1" si="137"/>
        <v>-1085917900.5675361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25">
      <c r="G1868" s="459"/>
      <c r="H1868" s="459">
        <v>1861</v>
      </c>
      <c r="I1868" s="444">
        <f t="shared" ca="1" si="138"/>
        <v>-1085917900.5675361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-4524657.9190314002</v>
      </c>
      <c r="L1868" s="444">
        <f t="shared" ca="1" si="137"/>
        <v>-1090442558.4865675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25">
      <c r="G1869" s="459"/>
      <c r="H1869" s="459">
        <v>1862</v>
      </c>
      <c r="I1869" s="444">
        <f t="shared" ca="1" si="138"/>
        <v>-1090442558.4865675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-4543510.6603606977</v>
      </c>
      <c r="L1869" s="444">
        <f t="shared" ca="1" si="137"/>
        <v>-1094986069.1469283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25">
      <c r="G1870" s="459"/>
      <c r="H1870" s="459">
        <v>1863</v>
      </c>
      <c r="I1870" s="444">
        <f t="shared" ca="1" si="138"/>
        <v>-1094986069.1469283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-4562441.9547788678</v>
      </c>
      <c r="L1870" s="444">
        <f t="shared" ca="1" si="137"/>
        <v>-1099548511.1017072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25">
      <c r="G1871" s="459"/>
      <c r="H1871" s="459">
        <v>1864</v>
      </c>
      <c r="I1871" s="444">
        <f t="shared" ca="1" si="138"/>
        <v>-1099548511.1017072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-4581452.1295904471</v>
      </c>
      <c r="L1871" s="444">
        <f t="shared" ca="1" si="137"/>
        <v>-1104129963.2312977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25">
      <c r="G1872" s="459"/>
      <c r="H1872" s="459">
        <v>1865</v>
      </c>
      <c r="I1872" s="444">
        <f t="shared" ca="1" si="138"/>
        <v>-1104129963.2312977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-4600541.5134637402</v>
      </c>
      <c r="L1872" s="444">
        <f t="shared" ca="1" si="137"/>
        <v>-1108730504.7447615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25">
      <c r="G1873" s="459"/>
      <c r="H1873" s="459">
        <v>1866</v>
      </c>
      <c r="I1873" s="444">
        <f t="shared" ca="1" si="138"/>
        <v>-1108730504.7447615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-4619710.436436506</v>
      </c>
      <c r="L1873" s="444">
        <f t="shared" ca="1" si="137"/>
        <v>-1113350215.1811979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25">
      <c r="G1874" s="459"/>
      <c r="H1874" s="459">
        <v>1867</v>
      </c>
      <c r="I1874" s="444">
        <f t="shared" ca="1" si="138"/>
        <v>-1113350215.1811979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-4638959.2299216576</v>
      </c>
      <c r="L1874" s="444">
        <f t="shared" ca="1" si="137"/>
        <v>-1117989174.4111195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25">
      <c r="G1875" s="459"/>
      <c r="H1875" s="459">
        <v>1868</v>
      </c>
      <c r="I1875" s="444">
        <f t="shared" ca="1" si="138"/>
        <v>-1117989174.4111195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-4658288.226712998</v>
      </c>
      <c r="L1875" s="444">
        <f t="shared" ca="1" si="137"/>
        <v>-1122647462.6378324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25">
      <c r="G1876" s="459"/>
      <c r="H1876" s="459">
        <v>1869</v>
      </c>
      <c r="I1876" s="444">
        <f t="shared" ca="1" si="138"/>
        <v>-1122647462.6378324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-4677697.760990968</v>
      </c>
      <c r="L1876" s="444">
        <f t="shared" ca="1" si="137"/>
        <v>-1127325160.3988233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25">
      <c r="G1877" s="459"/>
      <c r="H1877" s="459">
        <v>1870</v>
      </c>
      <c r="I1877" s="444">
        <f t="shared" ca="1" si="138"/>
        <v>-1127325160.3988233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-4697188.1683284305</v>
      </c>
      <c r="L1877" s="444">
        <f t="shared" ca="1" si="137"/>
        <v>-1132022348.5671518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25">
      <c r="G1878" s="459"/>
      <c r="H1878" s="459">
        <v>1871</v>
      </c>
      <c r="I1878" s="444">
        <f t="shared" ca="1" si="138"/>
        <v>-1132022348.5671518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-4716759.7856964655</v>
      </c>
      <c r="L1878" s="444">
        <f t="shared" ca="1" si="137"/>
        <v>-1136739108.3528483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25">
      <c r="G1879" s="459"/>
      <c r="H1879" s="459">
        <v>1872</v>
      </c>
      <c r="I1879" s="444">
        <f t="shared" ca="1" si="138"/>
        <v>-1136739108.3528483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-4736412.9514702009</v>
      </c>
      <c r="L1879" s="444">
        <f t="shared" ca="1" si="137"/>
        <v>-1141475521.3043184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25">
      <c r="G1880" s="459"/>
      <c r="H1880" s="459">
        <v>1873</v>
      </c>
      <c r="I1880" s="444">
        <f t="shared" ca="1" si="138"/>
        <v>-1141475521.3043184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-4756148.0054346602</v>
      </c>
      <c r="L1880" s="444">
        <f t="shared" ca="1" si="137"/>
        <v>-1146231669.3097532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25">
      <c r="G1881" s="459"/>
      <c r="H1881" s="459">
        <v>1874</v>
      </c>
      <c r="I1881" s="444">
        <f t="shared" ca="1" si="138"/>
        <v>-1146231669.3097532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-4775965.2887906386</v>
      </c>
      <c r="L1881" s="444">
        <f t="shared" ca="1" si="137"/>
        <v>-1151007634.5985439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25">
      <c r="G1882" s="459"/>
      <c r="H1882" s="459">
        <v>1875</v>
      </c>
      <c r="I1882" s="444">
        <f t="shared" ca="1" si="138"/>
        <v>-1151007634.5985439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-4795865.1441605994</v>
      </c>
      <c r="L1882" s="444">
        <f t="shared" ca="1" si="137"/>
        <v>-1155803499.7427044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25">
      <c r="G1883" s="459"/>
      <c r="H1883" s="459">
        <v>1876</v>
      </c>
      <c r="I1883" s="444">
        <f t="shared" ca="1" si="138"/>
        <v>-1155803499.7427044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-4815847.915594602</v>
      </c>
      <c r="L1883" s="444">
        <f t="shared" ca="1" si="137"/>
        <v>-1160619347.658299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25">
      <c r="G1884" s="459"/>
      <c r="H1884" s="459">
        <v>1877</v>
      </c>
      <c r="I1884" s="444">
        <f t="shared" ca="1" si="138"/>
        <v>-1160619347.658299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-4835913.9485762455</v>
      </c>
      <c r="L1884" s="444">
        <f t="shared" ca="1" si="137"/>
        <v>-1165455261.6068752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25">
      <c r="G1885" s="459"/>
      <c r="H1885" s="459">
        <v>1878</v>
      </c>
      <c r="I1885" s="444">
        <f t="shared" ca="1" si="138"/>
        <v>-1165455261.6068752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-4856063.5900286464</v>
      </c>
      <c r="L1885" s="444">
        <f t="shared" ca="1" si="137"/>
        <v>-1170311325.1969039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25">
      <c r="G1886" s="459"/>
      <c r="H1886" s="459">
        <v>1879</v>
      </c>
      <c r="I1886" s="444">
        <f t="shared" ca="1" si="138"/>
        <v>-1170311325.1969039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-4876297.1883204328</v>
      </c>
      <c r="L1886" s="444">
        <f t="shared" ca="1" si="137"/>
        <v>-1175187622.3852243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25">
      <c r="G1887" s="459"/>
      <c r="H1887" s="459">
        <v>1880</v>
      </c>
      <c r="I1887" s="444">
        <f t="shared" ca="1" si="138"/>
        <v>-1175187622.3852243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-4896615.0932717677</v>
      </c>
      <c r="L1887" s="444">
        <f t="shared" ca="1" si="137"/>
        <v>-1180084237.4784961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25">
      <c r="G1888" s="459"/>
      <c r="H1888" s="459">
        <v>1881</v>
      </c>
      <c r="I1888" s="444">
        <f t="shared" ca="1" si="138"/>
        <v>-1180084237.4784961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-4917017.6561604002</v>
      </c>
      <c r="L1888" s="444">
        <f t="shared" ca="1" si="137"/>
        <v>-1185001255.1346564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25">
      <c r="G1889" s="459"/>
      <c r="H1889" s="459">
        <v>1882</v>
      </c>
      <c r="I1889" s="444">
        <f t="shared" ca="1" si="138"/>
        <v>-1185001255.1346564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-4937505.2297277348</v>
      </c>
      <c r="L1889" s="444">
        <f t="shared" ca="1" si="137"/>
        <v>-1189938760.3643842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25">
      <c r="G1890" s="459"/>
      <c r="H1890" s="459">
        <v>1883</v>
      </c>
      <c r="I1890" s="444">
        <f t="shared" ca="1" si="138"/>
        <v>-1189938760.3643842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-4958078.1681849342</v>
      </c>
      <c r="L1890" s="444">
        <f t="shared" ca="1" si="137"/>
        <v>-1194896838.5325692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25">
      <c r="G1891" s="459"/>
      <c r="H1891" s="459">
        <v>1884</v>
      </c>
      <c r="I1891" s="444">
        <f t="shared" ca="1" si="138"/>
        <v>-1194896838.5325692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-4978736.8272190383</v>
      </c>
      <c r="L1891" s="444">
        <f t="shared" ca="1" si="137"/>
        <v>-1199875575.3597882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25">
      <c r="G1892" s="459"/>
      <c r="H1892" s="459">
        <v>1885</v>
      </c>
      <c r="I1892" s="444">
        <f t="shared" ca="1" si="138"/>
        <v>-1199875575.3597882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-4999481.5639991174</v>
      </c>
      <c r="L1892" s="444">
        <f t="shared" ca="1" si="137"/>
        <v>-1204875056.9237874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25">
      <c r="G1893" s="459"/>
      <c r="H1893" s="459">
        <v>1886</v>
      </c>
      <c r="I1893" s="444">
        <f t="shared" ca="1" si="138"/>
        <v>-1204875056.9237874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-5020312.7371824477</v>
      </c>
      <c r="L1893" s="444">
        <f t="shared" ca="1" si="137"/>
        <v>-1209895369.6609697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25">
      <c r="G1894" s="459"/>
      <c r="H1894" s="459">
        <v>1887</v>
      </c>
      <c r="I1894" s="444">
        <f t="shared" ca="1" si="138"/>
        <v>-1209895369.6609697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-5041230.7069207076</v>
      </c>
      <c r="L1894" s="444">
        <f t="shared" ca="1" si="137"/>
        <v>-1214936600.3678904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25">
      <c r="G1895" s="459"/>
      <c r="H1895" s="459">
        <v>1888</v>
      </c>
      <c r="I1895" s="444">
        <f t="shared" ca="1" si="138"/>
        <v>-1214936600.3678904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-5062235.8348662099</v>
      </c>
      <c r="L1895" s="444">
        <f t="shared" ca="1" si="137"/>
        <v>-1219998836.2027566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25">
      <c r="G1896" s="459"/>
      <c r="H1896" s="459">
        <v>1889</v>
      </c>
      <c r="I1896" s="444">
        <f t="shared" ca="1" si="138"/>
        <v>-1219998836.2027566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-5083328.4841781529</v>
      </c>
      <c r="L1896" s="444">
        <f t="shared" ca="1" si="137"/>
        <v>-1225082164.6869347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25">
      <c r="G1897" s="459"/>
      <c r="H1897" s="459">
        <v>1890</v>
      </c>
      <c r="I1897" s="444">
        <f t="shared" ca="1" si="138"/>
        <v>-1225082164.6869347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-5104509.0195288947</v>
      </c>
      <c r="L1897" s="444">
        <f t="shared" ca="1" si="137"/>
        <v>-1230186673.7064636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25">
      <c r="G1898" s="459"/>
      <c r="H1898" s="459">
        <v>1891</v>
      </c>
      <c r="I1898" s="444">
        <f t="shared" ca="1" si="138"/>
        <v>-1230186673.7064636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-5125777.8071102649</v>
      </c>
      <c r="L1898" s="444">
        <f t="shared" ca="1" si="137"/>
        <v>-1235312451.5135739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25">
      <c r="G1899" s="459"/>
      <c r="H1899" s="459">
        <v>1892</v>
      </c>
      <c r="I1899" s="444">
        <f t="shared" ca="1" si="138"/>
        <v>-1235312451.5135739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-5147135.2146398909</v>
      </c>
      <c r="L1899" s="444">
        <f t="shared" ca="1" si="137"/>
        <v>-1240459586.7282138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25">
      <c r="G1900" s="459"/>
      <c r="H1900" s="459">
        <v>1893</v>
      </c>
      <c r="I1900" s="444">
        <f t="shared" ca="1" si="138"/>
        <v>-1240459586.7282138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-5168581.6113675572</v>
      </c>
      <c r="L1900" s="444">
        <f t="shared" ca="1" si="137"/>
        <v>-1245628168.3395813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25">
      <c r="G1901" s="459"/>
      <c r="H1901" s="459">
        <v>1894</v>
      </c>
      <c r="I1901" s="444">
        <f t="shared" ca="1" si="138"/>
        <v>-1245628168.3395813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-5190117.3680815883</v>
      </c>
      <c r="L1901" s="444">
        <f t="shared" ca="1" si="137"/>
        <v>-1250818285.7076628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25">
      <c r="G1902" s="459"/>
      <c r="H1902" s="459">
        <v>1895</v>
      </c>
      <c r="I1902" s="444">
        <f t="shared" ca="1" si="138"/>
        <v>-1250818285.7076628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-5211742.8571152613</v>
      </c>
      <c r="L1902" s="444">
        <f t="shared" ca="1" si="137"/>
        <v>-1256030028.5647781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25">
      <c r="G1903" s="459"/>
      <c r="H1903" s="459">
        <v>1896</v>
      </c>
      <c r="I1903" s="444">
        <f t="shared" ca="1" si="138"/>
        <v>-1256030028.5647781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-5233458.4523532419</v>
      </c>
      <c r="L1903" s="444">
        <f t="shared" ca="1" si="137"/>
        <v>-1261263487.0171313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25">
      <c r="G1904" s="459"/>
      <c r="H1904" s="459">
        <v>1897</v>
      </c>
      <c r="I1904" s="444">
        <f t="shared" ca="1" si="138"/>
        <v>-1261263487.0171313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-5255264.5292380471</v>
      </c>
      <c r="L1904" s="444">
        <f t="shared" ca="1" si="137"/>
        <v>-1266518751.5463693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25">
      <c r="G1905" s="459"/>
      <c r="H1905" s="459">
        <v>1898</v>
      </c>
      <c r="I1905" s="444">
        <f t="shared" ca="1" si="138"/>
        <v>-1266518751.5463693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-5277161.4647765383</v>
      </c>
      <c r="L1905" s="444">
        <f t="shared" ca="1" si="137"/>
        <v>-1271795913.0111458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25">
      <c r="G1906" s="459"/>
      <c r="H1906" s="459">
        <v>1899</v>
      </c>
      <c r="I1906" s="444">
        <f t="shared" ca="1" si="138"/>
        <v>-1271795913.0111458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-5299149.6375464406</v>
      </c>
      <c r="L1906" s="444">
        <f t="shared" ca="1" si="137"/>
        <v>-1277095062.6486924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25">
      <c r="G1907" s="459"/>
      <c r="H1907" s="459">
        <v>1900</v>
      </c>
      <c r="I1907" s="444">
        <f t="shared" ca="1" si="138"/>
        <v>-1277095062.6486924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-5321229.4277028851</v>
      </c>
      <c r="L1907" s="444">
        <f t="shared" ca="1" si="137"/>
        <v>-1282416292.0763953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25">
      <c r="G1908" s="459"/>
      <c r="H1908" s="459">
        <v>1901</v>
      </c>
      <c r="I1908" s="444">
        <f t="shared" ca="1" si="138"/>
        <v>-1282416292.0763953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-5343401.2169849798</v>
      </c>
      <c r="L1908" s="444">
        <f t="shared" ca="1" si="137"/>
        <v>-1287759693.2933803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25">
      <c r="G1909" s="459"/>
      <c r="H1909" s="459">
        <v>1902</v>
      </c>
      <c r="I1909" s="444">
        <f t="shared" ca="1" si="138"/>
        <v>-1287759693.2933803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-5365665.3887224179</v>
      </c>
      <c r="L1909" s="444">
        <f t="shared" ca="1" si="137"/>
        <v>-1293125358.6821027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25">
      <c r="G1910" s="459"/>
      <c r="H1910" s="459">
        <v>1903</v>
      </c>
      <c r="I1910" s="444">
        <f t="shared" ca="1" si="138"/>
        <v>-1293125358.6821027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-5388022.327842094</v>
      </c>
      <c r="L1910" s="444">
        <f t="shared" ca="1" si="137"/>
        <v>-1298513381.0099447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25">
      <c r="G1911" s="459"/>
      <c r="H1911" s="459">
        <v>1904</v>
      </c>
      <c r="I1911" s="444">
        <f t="shared" ca="1" si="138"/>
        <v>-1298513381.0099447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-5410472.4208747698</v>
      </c>
      <c r="L1911" s="444">
        <f t="shared" ca="1" si="137"/>
        <v>-1303923853.4308195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25">
      <c r="G1912" s="459"/>
      <c r="H1912" s="459">
        <v>1905</v>
      </c>
      <c r="I1912" s="444">
        <f t="shared" ca="1" si="138"/>
        <v>-1303923853.4308195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-5433016.0559617477</v>
      </c>
      <c r="L1912" s="444">
        <f t="shared" ca="1" si="137"/>
        <v>-1309356869.4867814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25">
      <c r="G1913" s="459"/>
      <c r="H1913" s="459">
        <v>1906</v>
      </c>
      <c r="I1913" s="444">
        <f t="shared" ca="1" si="138"/>
        <v>-1309356869.4867814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-5455653.6228615893</v>
      </c>
      <c r="L1913" s="444">
        <f t="shared" ca="1" si="137"/>
        <v>-1314812523.109643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25">
      <c r="G1914" s="459"/>
      <c r="H1914" s="459">
        <v>1907</v>
      </c>
      <c r="I1914" s="444">
        <f t="shared" ca="1" si="138"/>
        <v>-1314812523.109643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-5478385.5129568456</v>
      </c>
      <c r="L1914" s="444">
        <f t="shared" ca="1" si="137"/>
        <v>-1320290908.6225998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25">
      <c r="G1915" s="459"/>
      <c r="H1915" s="459">
        <v>1908</v>
      </c>
      <c r="I1915" s="444">
        <f t="shared" ca="1" si="138"/>
        <v>-1320290908.6225998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-5501212.1192608327</v>
      </c>
      <c r="L1915" s="444">
        <f t="shared" ca="1" si="137"/>
        <v>-1325792120.7418606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25">
      <c r="G1916" s="459"/>
      <c r="H1916" s="459">
        <v>1909</v>
      </c>
      <c r="I1916" s="444">
        <f t="shared" ca="1" si="138"/>
        <v>-1325792120.7418606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-5524133.8364244197</v>
      </c>
      <c r="L1916" s="444">
        <f t="shared" ca="1" si="137"/>
        <v>-1331316254.578285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25">
      <c r="G1917" s="459"/>
      <c r="H1917" s="459">
        <v>1910</v>
      </c>
      <c r="I1917" s="444">
        <f t="shared" ca="1" si="138"/>
        <v>-1331316254.578285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-5547151.0607428541</v>
      </c>
      <c r="L1917" s="444">
        <f t="shared" ca="1" si="137"/>
        <v>-1336863405.6390278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25">
      <c r="G1918" s="459"/>
      <c r="H1918" s="459">
        <v>1911</v>
      </c>
      <c r="I1918" s="444">
        <f t="shared" ca="1" si="138"/>
        <v>-1336863405.6390278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-5570264.1901626159</v>
      </c>
      <c r="L1918" s="444">
        <f t="shared" ca="1" si="137"/>
        <v>-1342433669.8291905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25">
      <c r="G1919" s="459"/>
      <c r="H1919" s="459">
        <v>1912</v>
      </c>
      <c r="I1919" s="444">
        <f t="shared" ca="1" si="138"/>
        <v>-1342433669.8291905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-5593473.6242882935</v>
      </c>
      <c r="L1919" s="444">
        <f t="shared" ca="1" si="137"/>
        <v>-1348027143.4534788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25">
      <c r="G1920" s="459"/>
      <c r="H1920" s="459">
        <v>1913</v>
      </c>
      <c r="I1920" s="444">
        <f t="shared" ca="1" si="138"/>
        <v>-1348027143.4534788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-5616779.7643894954</v>
      </c>
      <c r="L1920" s="444">
        <f t="shared" ca="1" si="137"/>
        <v>-1353643923.2178683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25">
      <c r="G1921" s="459"/>
      <c r="H1921" s="459">
        <v>1914</v>
      </c>
      <c r="I1921" s="444">
        <f t="shared" ca="1" si="138"/>
        <v>-1353643923.2178683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-5640183.0134077845</v>
      </c>
      <c r="L1921" s="444">
        <f t="shared" ca="1" si="137"/>
        <v>-1359284106.231276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25">
      <c r="G1922" s="459"/>
      <c r="H1922" s="459">
        <v>1915</v>
      </c>
      <c r="I1922" s="444">
        <f t="shared" ca="1" si="138"/>
        <v>-1359284106.231276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-5663683.7759636501</v>
      </c>
      <c r="L1922" s="444">
        <f t="shared" ca="1" si="137"/>
        <v>-1364947790.0072396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25">
      <c r="G1923" s="459"/>
      <c r="H1923" s="459">
        <v>1916</v>
      </c>
      <c r="I1923" s="444">
        <f t="shared" ca="1" si="138"/>
        <v>-1364947790.0072396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-5687282.4583634986</v>
      </c>
      <c r="L1923" s="444">
        <f t="shared" ca="1" si="137"/>
        <v>-1370635072.4656031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25">
      <c r="G1924" s="459"/>
      <c r="H1924" s="459">
        <v>1917</v>
      </c>
      <c r="I1924" s="444">
        <f t="shared" ca="1" si="138"/>
        <v>-1370635072.4656031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-5710979.4686066797</v>
      </c>
      <c r="L1924" s="444">
        <f t="shared" ca="1" si="137"/>
        <v>-1376346051.9342098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25">
      <c r="G1925" s="459"/>
      <c r="H1925" s="459">
        <v>1918</v>
      </c>
      <c r="I1925" s="444">
        <f t="shared" ca="1" si="138"/>
        <v>-1376346051.9342098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-5734775.2163925413</v>
      </c>
      <c r="L1925" s="444">
        <f t="shared" ca="1" si="137"/>
        <v>-1382080827.1506023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25">
      <c r="G1926" s="459"/>
      <c r="H1926" s="459">
        <v>1919</v>
      </c>
      <c r="I1926" s="444">
        <f t="shared" ca="1" si="138"/>
        <v>-1382080827.1506023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-5758670.1131275101</v>
      </c>
      <c r="L1926" s="444">
        <f t="shared" ca="1" si="137"/>
        <v>-1387839497.2637298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25">
      <c r="G1927" s="459"/>
      <c r="H1927" s="459">
        <v>1920</v>
      </c>
      <c r="I1927" s="444">
        <f t="shared" ca="1" si="138"/>
        <v>-1387839497.2637298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-5782664.5719322078</v>
      </c>
      <c r="L1927" s="444">
        <f t="shared" ca="1" si="137"/>
        <v>-1393622161.8356621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25">
      <c r="G1928" s="459"/>
      <c r="H1928" s="459">
        <v>1921</v>
      </c>
      <c r="I1928" s="444">
        <f t="shared" ca="1" si="138"/>
        <v>-1393622161.8356621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-5806759.0076485919</v>
      </c>
      <c r="L1928" s="444">
        <f t="shared" ca="1" si="137"/>
        <v>-1399428920.8433108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25">
      <c r="G1929" s="459"/>
      <c r="H1929" s="459">
        <v>1922</v>
      </c>
      <c r="I1929" s="444">
        <f t="shared" ca="1" si="138"/>
        <v>-1399428920.8433108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-5830953.8368471283</v>
      </c>
      <c r="L1929" s="444">
        <f t="shared" ca="1" si="137"/>
        <v>-1405259874.6801579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25">
      <c r="G1930" s="459"/>
      <c r="H1930" s="459">
        <v>1923</v>
      </c>
      <c r="I1930" s="444">
        <f t="shared" ca="1" si="138"/>
        <v>-1405259874.6801579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-5855249.4778339909</v>
      </c>
      <c r="L1930" s="444">
        <f t="shared" ca="1" si="137"/>
        <v>-1411115124.1579919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25">
      <c r="G1931" s="459"/>
      <c r="H1931" s="459">
        <v>1924</v>
      </c>
      <c r="I1931" s="444">
        <f t="shared" ca="1" si="138"/>
        <v>-1411115124.1579919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-5879646.3506582994</v>
      </c>
      <c r="L1931" s="444">
        <f t="shared" ca="1" si="137"/>
        <v>-1416994770.5086503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25">
      <c r="G1932" s="459"/>
      <c r="H1932" s="459">
        <v>1925</v>
      </c>
      <c r="I1932" s="444">
        <f t="shared" ca="1" si="138"/>
        <v>-1416994770.5086503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-5904144.8771193763</v>
      </c>
      <c r="L1932" s="444">
        <f t="shared" ca="1" si="137"/>
        <v>-1422898915.3857696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25">
      <c r="G1933" s="459"/>
      <c r="H1933" s="459">
        <v>1926</v>
      </c>
      <c r="I1933" s="444">
        <f t="shared" ca="1" si="138"/>
        <v>-1422898915.3857696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-5928745.4807740403</v>
      </c>
      <c r="L1933" s="444">
        <f t="shared" ca="1" si="137"/>
        <v>-1428827660.8665435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25">
      <c r="G1934" s="459"/>
      <c r="H1934" s="459">
        <v>1927</v>
      </c>
      <c r="I1934" s="444">
        <f t="shared" ca="1" si="138"/>
        <v>-1428827660.8665435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-5953448.5869439309</v>
      </c>
      <c r="L1934" s="444">
        <f t="shared" ca="1" si="137"/>
        <v>-1434781109.4534874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25">
      <c r="G1935" s="459"/>
      <c r="H1935" s="459">
        <v>1928</v>
      </c>
      <c r="I1935" s="444">
        <f t="shared" ca="1" si="138"/>
        <v>-1434781109.4534874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-5978254.6227228642</v>
      </c>
      <c r="L1935" s="444">
        <f t="shared" ca="1" si="137"/>
        <v>-1440759364.0762103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25">
      <c r="G1936" s="459"/>
      <c r="H1936" s="459">
        <v>1929</v>
      </c>
      <c r="I1936" s="444">
        <f t="shared" ca="1" si="138"/>
        <v>-1440759364.0762103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-6003164.0169842094</v>
      </c>
      <c r="L1936" s="444">
        <f t="shared" ca="1" si="137"/>
        <v>-1446762528.0931945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25">
      <c r="G1937" s="459"/>
      <c r="H1937" s="459">
        <v>1930</v>
      </c>
      <c r="I1937" s="444">
        <f t="shared" ca="1" si="138"/>
        <v>-1446762528.0931945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-6028177.2003883105</v>
      </c>
      <c r="L1937" s="444">
        <f t="shared" ca="1" si="137"/>
        <v>-1452790705.2935827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25">
      <c r="G1938" s="459"/>
      <c r="H1938" s="459">
        <v>1931</v>
      </c>
      <c r="I1938" s="444">
        <f t="shared" ca="1" si="138"/>
        <v>-1452790705.2935827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-6053294.6053899275</v>
      </c>
      <c r="L1938" s="444">
        <f t="shared" ca="1" si="137"/>
        <v>-1458843999.8989725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25">
      <c r="G1939" s="459"/>
      <c r="H1939" s="459">
        <v>1932</v>
      </c>
      <c r="I1939" s="444">
        <f t="shared" ca="1" si="138"/>
        <v>-1458843999.8989725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-6078516.6662457185</v>
      </c>
      <c r="L1939" s="444">
        <f t="shared" ca="1" si="137"/>
        <v>-1464922516.5652182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25">
      <c r="G1940" s="459"/>
      <c r="H1940" s="459">
        <v>1933</v>
      </c>
      <c r="I1940" s="444">
        <f t="shared" ca="1" si="138"/>
        <v>-1464922516.5652182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-6103843.8190217428</v>
      </c>
      <c r="L1940" s="444">
        <f t="shared" ca="1" si="137"/>
        <v>-1471026360.3842399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25">
      <c r="G1941" s="459"/>
      <c r="H1941" s="459">
        <v>1934</v>
      </c>
      <c r="I1941" s="444">
        <f t="shared" ca="1" si="138"/>
        <v>-1471026360.3842399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-6129276.5016009994</v>
      </c>
      <c r="L1941" s="444">
        <f t="shared" ca="1" si="137"/>
        <v>-1477155636.8858409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25">
      <c r="G1942" s="459"/>
      <c r="H1942" s="459">
        <v>1935</v>
      </c>
      <c r="I1942" s="444">
        <f t="shared" ca="1" si="138"/>
        <v>-1477155636.8858409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-6154815.153691004</v>
      </c>
      <c r="L1942" s="444">
        <f t="shared" ca="1" si="137"/>
        <v>-1483310452.0395319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25">
      <c r="G1943" s="459"/>
      <c r="H1943" s="459">
        <v>1936</v>
      </c>
      <c r="I1943" s="444">
        <f t="shared" ca="1" si="138"/>
        <v>-1483310452.0395319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-6180460.2168313833</v>
      </c>
      <c r="L1943" s="444">
        <f t="shared" ca="1" si="137"/>
        <v>-1489490912.2563634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25">
      <c r="G1944" s="459"/>
      <c r="H1944" s="459">
        <v>1937</v>
      </c>
      <c r="I1944" s="444">
        <f t="shared" ca="1" si="138"/>
        <v>-1489490912.2563634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-6206212.1344015142</v>
      </c>
      <c r="L1944" s="444">
        <f t="shared" ca="1" si="137"/>
        <v>-1495697124.390765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25">
      <c r="G1945" s="459"/>
      <c r="H1945" s="459">
        <v>1938</v>
      </c>
      <c r="I1945" s="444">
        <f t="shared" ca="1" si="138"/>
        <v>-1495697124.390765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-6232071.3516281871</v>
      </c>
      <c r="L1945" s="444">
        <f t="shared" ca="1" si="137"/>
        <v>-1501929195.7423933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25">
      <c r="G1946" s="459"/>
      <c r="H1946" s="459">
        <v>1939</v>
      </c>
      <c r="I1946" s="444">
        <f t="shared" ca="1" si="138"/>
        <v>-1501929195.7423933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-6258038.315593305</v>
      </c>
      <c r="L1946" s="444">
        <f t="shared" ca="1" si="137"/>
        <v>-1508187234.0579865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25">
      <c r="G1947" s="459"/>
      <c r="H1947" s="459">
        <v>1940</v>
      </c>
      <c r="I1947" s="444">
        <f t="shared" ca="1" si="138"/>
        <v>-1508187234.0579865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-6284113.4752416108</v>
      </c>
      <c r="L1947" s="444">
        <f t="shared" ca="1" si="137"/>
        <v>-1514471347.5332282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25">
      <c r="G1948" s="459"/>
      <c r="H1948" s="459">
        <v>1941</v>
      </c>
      <c r="I1948" s="444">
        <f t="shared" ca="1" si="138"/>
        <v>-1514471347.5332282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-6310297.2813884504</v>
      </c>
      <c r="L1948" s="444">
        <f t="shared" ca="1" si="137"/>
        <v>-1520781644.8146167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25">
      <c r="G1949" s="459"/>
      <c r="H1949" s="459">
        <v>1942</v>
      </c>
      <c r="I1949" s="444">
        <f t="shared" ca="1" si="138"/>
        <v>-1520781644.8146167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-6336590.1867275694</v>
      </c>
      <c r="L1949" s="444">
        <f t="shared" ca="1" si="137"/>
        <v>-1527118235.0013442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25">
      <c r="G1950" s="459"/>
      <c r="H1950" s="459">
        <v>1943</v>
      </c>
      <c r="I1950" s="444">
        <f t="shared" ca="1" si="138"/>
        <v>-1527118235.0013442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-6362992.645838934</v>
      </c>
      <c r="L1950" s="444">
        <f t="shared" ca="1" si="137"/>
        <v>-1533481227.6471832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25">
      <c r="G1951" s="459"/>
      <c r="H1951" s="459">
        <v>1944</v>
      </c>
      <c r="I1951" s="444">
        <f t="shared" ca="1" si="138"/>
        <v>-1533481227.6471832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-6389505.1151965968</v>
      </c>
      <c r="L1951" s="444">
        <f t="shared" ca="1" si="137"/>
        <v>-1539870732.7623799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25">
      <c r="G1952" s="459"/>
      <c r="H1952" s="459">
        <v>1945</v>
      </c>
      <c r="I1952" s="444">
        <f t="shared" ca="1" si="138"/>
        <v>-1539870732.7623799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-6416128.0531765828</v>
      </c>
      <c r="L1952" s="444">
        <f t="shared" ca="1" si="137"/>
        <v>-1546286860.8155565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25">
      <c r="G1953" s="459"/>
      <c r="H1953" s="459">
        <v>1946</v>
      </c>
      <c r="I1953" s="444">
        <f t="shared" ca="1" si="138"/>
        <v>-1546286860.8155565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-6442861.920064819</v>
      </c>
      <c r="L1953" s="444">
        <f t="shared" ca="1" si="137"/>
        <v>-1552729722.7356215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25">
      <c r="G1954" s="459"/>
      <c r="H1954" s="459">
        <v>1947</v>
      </c>
      <c r="I1954" s="444">
        <f t="shared" ca="1" si="138"/>
        <v>-1552729722.7356215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-6469707.1780650895</v>
      </c>
      <c r="L1954" s="444">
        <f t="shared" ca="1" si="137"/>
        <v>-1559199429.9136865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25">
      <c r="G1955" s="459"/>
      <c r="H1955" s="459">
        <v>1948</v>
      </c>
      <c r="I1955" s="444">
        <f t="shared" ca="1" si="138"/>
        <v>-1559199429.9136865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-6496664.2913070275</v>
      </c>
      <c r="L1955" s="444">
        <f t="shared" ca="1" si="137"/>
        <v>-1565696094.2049935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25">
      <c r="G1956" s="459"/>
      <c r="H1956" s="459">
        <v>1949</v>
      </c>
      <c r="I1956" s="444">
        <f t="shared" ca="1" si="138"/>
        <v>-1565696094.2049935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-6523733.7258541398</v>
      </c>
      <c r="L1956" s="444">
        <f t="shared" ca="1" si="137"/>
        <v>-1572219827.9308476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25">
      <c r="G1957" s="459"/>
      <c r="H1957" s="459">
        <v>1950</v>
      </c>
      <c r="I1957" s="444">
        <f t="shared" ca="1" si="138"/>
        <v>-1572219827.9308476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-6550915.9497118648</v>
      </c>
      <c r="L1957" s="444">
        <f t="shared" ca="1" si="137"/>
        <v>-1578770743.8805594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25">
      <c r="G1958" s="459"/>
      <c r="H1958" s="459">
        <v>1951</v>
      </c>
      <c r="I1958" s="444">
        <f t="shared" ca="1" si="138"/>
        <v>-1578770743.8805594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-6578211.4328356646</v>
      </c>
      <c r="L1958" s="444">
        <f t="shared" ca="1" si="137"/>
        <v>-1585348955.313395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25">
      <c r="G1959" s="459"/>
      <c r="H1959" s="459">
        <v>1952</v>
      </c>
      <c r="I1959" s="444">
        <f t="shared" ca="1" si="138"/>
        <v>-1585348955.313395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-6605620.647139146</v>
      </c>
      <c r="L1959" s="444">
        <f t="shared" ca="1" si="137"/>
        <v>-1591954575.9605341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25">
      <c r="G1960" s="459"/>
      <c r="H1960" s="459">
        <v>1953</v>
      </c>
      <c r="I1960" s="444">
        <f t="shared" ca="1" si="138"/>
        <v>-1591954575.9605341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-6633144.0665022256</v>
      </c>
      <c r="L1960" s="444">
        <f t="shared" ca="1" si="137"/>
        <v>-1598587720.0270364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25">
      <c r="G1961" s="459"/>
      <c r="H1961" s="459">
        <v>1954</v>
      </c>
      <c r="I1961" s="444">
        <f t="shared" ca="1" si="138"/>
        <v>-1598587720.0270364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-6660782.1667793188</v>
      </c>
      <c r="L1961" s="444">
        <f t="shared" ca="1" si="137"/>
        <v>-1605248502.1938157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25">
      <c r="G1962" s="459"/>
      <c r="H1962" s="459">
        <v>1955</v>
      </c>
      <c r="I1962" s="444">
        <f t="shared" ca="1" si="138"/>
        <v>-1605248502.1938157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-6688535.4258075655</v>
      </c>
      <c r="L1962" s="444">
        <f t="shared" ca="1" si="137"/>
        <v>-1611937037.6196232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25">
      <c r="G1963" s="459"/>
      <c r="H1963" s="459">
        <v>1956</v>
      </c>
      <c r="I1963" s="444">
        <f t="shared" ca="1" si="138"/>
        <v>-1611937037.6196232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-6716404.3234150968</v>
      </c>
      <c r="L1963" s="444">
        <f t="shared" ca="1" si="137"/>
        <v>-1618653441.9430382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25">
      <c r="G1964" s="459"/>
      <c r="H1964" s="459">
        <v>1957</v>
      </c>
      <c r="I1964" s="444">
        <f t="shared" ca="1" si="138"/>
        <v>-1618653441.9430382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-6744389.3414293258</v>
      </c>
      <c r="L1964" s="444">
        <f t="shared" ca="1" si="137"/>
        <v>-1625397831.2844675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25">
      <c r="G1965" s="459"/>
      <c r="H1965" s="459">
        <v>1958</v>
      </c>
      <c r="I1965" s="444">
        <f t="shared" ca="1" si="138"/>
        <v>-1625397831.2844675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-6772490.9636852806</v>
      </c>
      <c r="L1965" s="444">
        <f t="shared" ca="1" si="137"/>
        <v>-1632170322.2481527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25">
      <c r="G1966" s="459"/>
      <c r="H1966" s="459">
        <v>1959</v>
      </c>
      <c r="I1966" s="444">
        <f t="shared" ca="1" si="138"/>
        <v>-1632170322.2481527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-6800709.67603397</v>
      </c>
      <c r="L1966" s="444">
        <f t="shared" ca="1" si="137"/>
        <v>-1638971031.9241867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25">
      <c r="G1967" s="459"/>
      <c r="H1967" s="459">
        <v>1960</v>
      </c>
      <c r="I1967" s="444">
        <f t="shared" ca="1" si="138"/>
        <v>-1638971031.9241867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-6829045.966350778</v>
      </c>
      <c r="L1967" s="444">
        <f t="shared" ca="1" si="137"/>
        <v>-1645800077.8905375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25">
      <c r="G1968" s="459"/>
      <c r="H1968" s="459">
        <v>1961</v>
      </c>
      <c r="I1968" s="444">
        <f t="shared" ca="1" si="138"/>
        <v>-1645800077.8905375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-6857500.3245439064</v>
      </c>
      <c r="L1968" s="444">
        <f t="shared" ca="1" si="137"/>
        <v>-1652657578.2150815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25">
      <c r="G1969" s="459"/>
      <c r="H1969" s="459">
        <v>1962</v>
      </c>
      <c r="I1969" s="444">
        <f t="shared" ca="1" si="138"/>
        <v>-1652657578.2150815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-6886073.2425628388</v>
      </c>
      <c r="L1969" s="444">
        <f t="shared" ca="1" si="137"/>
        <v>-1659543651.4576442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25">
      <c r="G1970" s="459"/>
      <c r="H1970" s="459">
        <v>1963</v>
      </c>
      <c r="I1970" s="444">
        <f t="shared" ca="1" si="138"/>
        <v>-1659543651.4576442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-6914765.2144068507</v>
      </c>
      <c r="L1970" s="444">
        <f t="shared" ca="1" si="137"/>
        <v>-1666458416.6720512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25">
      <c r="G1971" s="459"/>
      <c r="H1971" s="459">
        <v>1964</v>
      </c>
      <c r="I1971" s="444">
        <f t="shared" ca="1" si="138"/>
        <v>-1666458416.6720512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-6943576.7361335466</v>
      </c>
      <c r="L1971" s="444">
        <f t="shared" ca="1" si="137"/>
        <v>-1673401993.4081848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25">
      <c r="G1972" s="459"/>
      <c r="H1972" s="459">
        <v>1965</v>
      </c>
      <c r="I1972" s="444">
        <f t="shared" ca="1" si="138"/>
        <v>-1673401993.4081848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-6972508.3058674354</v>
      </c>
      <c r="L1972" s="444">
        <f t="shared" ca="1" si="137"/>
        <v>-1680374501.7140522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25">
      <c r="G1973" s="459"/>
      <c r="H1973" s="459">
        <v>1966</v>
      </c>
      <c r="I1973" s="444">
        <f t="shared" ca="1" si="138"/>
        <v>-1680374501.7140522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-7001560.4238085495</v>
      </c>
      <c r="L1973" s="444">
        <f t="shared" ca="1" si="137"/>
        <v>-1687376062.1378608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25">
      <c r="G1974" s="459"/>
      <c r="H1974" s="459">
        <v>1967</v>
      </c>
      <c r="I1974" s="444">
        <f t="shared" ca="1" si="138"/>
        <v>-1687376062.1378608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-7030733.5922410861</v>
      </c>
      <c r="L1974" s="444">
        <f t="shared" ca="1" si="137"/>
        <v>-1694406795.7301018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25">
      <c r="G1975" s="459"/>
      <c r="H1975" s="459">
        <v>1968</v>
      </c>
      <c r="I1975" s="444">
        <f t="shared" ca="1" si="138"/>
        <v>-1694406795.7301018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-7060028.3155420907</v>
      </c>
      <c r="L1975" s="444">
        <f t="shared" ca="1" si="137"/>
        <v>-1701466824.0456438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25">
      <c r="G1976" s="459"/>
      <c r="H1976" s="459">
        <v>1969</v>
      </c>
      <c r="I1976" s="444">
        <f t="shared" ca="1" si="138"/>
        <v>-1701466824.0456438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-7089445.1001901822</v>
      </c>
      <c r="L1976" s="444">
        <f t="shared" ca="1" si="137"/>
        <v>-1708556269.145834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25">
      <c r="G1977" s="459"/>
      <c r="H1977" s="459">
        <v>1970</v>
      </c>
      <c r="I1977" s="444">
        <f t="shared" ca="1" si="138"/>
        <v>-1708556269.145834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-7118984.454774308</v>
      </c>
      <c r="L1977" s="444">
        <f t="shared" ca="1" si="137"/>
        <v>-1715675253.6006083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25">
      <c r="G1978" s="459"/>
      <c r="H1978" s="459">
        <v>1971</v>
      </c>
      <c r="I1978" s="444">
        <f t="shared" ca="1" si="138"/>
        <v>-1715675253.6006083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-7148646.8900025338</v>
      </c>
      <c r="L1978" s="444">
        <f t="shared" ca="1" si="137"/>
        <v>-1722823900.4906108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25">
      <c r="G1979" s="459"/>
      <c r="H1979" s="459">
        <v>1972</v>
      </c>
      <c r="I1979" s="444">
        <f t="shared" ca="1" si="138"/>
        <v>-1722823900.4906108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-7178432.9187108781</v>
      </c>
      <c r="L1979" s="444">
        <f t="shared" ca="1" si="137"/>
        <v>-1730002333.4093218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25">
      <c r="G1980" s="459"/>
      <c r="H1980" s="459">
        <v>1973</v>
      </c>
      <c r="I1980" s="444">
        <f t="shared" ca="1" si="138"/>
        <v>-1730002333.4093218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-7208343.055872173</v>
      </c>
      <c r="L1980" s="444">
        <f t="shared" ca="1" si="137"/>
        <v>-1737210676.465194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25">
      <c r="G1981" s="459"/>
      <c r="H1981" s="459">
        <v>1974</v>
      </c>
      <c r="I1981" s="444">
        <f t="shared" ca="1" si="138"/>
        <v>-1737210676.465194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-7238377.8186049759</v>
      </c>
      <c r="L1981" s="444">
        <f t="shared" ca="1" si="137"/>
        <v>-1744449054.2837989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25">
      <c r="G1982" s="459"/>
      <c r="H1982" s="459">
        <v>1975</v>
      </c>
      <c r="I1982" s="444">
        <f t="shared" ca="1" si="138"/>
        <v>-1744449054.2837989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-7268537.7261824952</v>
      </c>
      <c r="L1982" s="444">
        <f t="shared" ca="1" si="137"/>
        <v>-1751717592.0099814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25">
      <c r="G1983" s="459"/>
      <c r="H1983" s="459">
        <v>1976</v>
      </c>
      <c r="I1983" s="444">
        <f t="shared" ca="1" si="138"/>
        <v>-1751717592.0099814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-7298823.300041589</v>
      </c>
      <c r="L1983" s="444">
        <f t="shared" ca="1" si="137"/>
        <v>-1759016415.3100231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25">
      <c r="G1984" s="459"/>
      <c r="H1984" s="459">
        <v>1977</v>
      </c>
      <c r="I1984" s="444">
        <f t="shared" ca="1" si="138"/>
        <v>-1759016415.3100231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-7329235.063791763</v>
      </c>
      <c r="L1984" s="444">
        <f t="shared" ca="1" si="137"/>
        <v>-1766345650.3738148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25">
      <c r="G1985" s="459"/>
      <c r="H1985" s="459">
        <v>1978</v>
      </c>
      <c r="I1985" s="444">
        <f t="shared" ca="1" si="138"/>
        <v>-1766345650.3738148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-7359773.5432242285</v>
      </c>
      <c r="L1985" s="444">
        <f t="shared" ca="1" si="137"/>
        <v>-1773705423.9170392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25">
      <c r="G1986" s="459"/>
      <c r="H1986" s="459">
        <v>1979</v>
      </c>
      <c r="I1986" s="444">
        <f t="shared" ca="1" si="138"/>
        <v>-1773705423.9170392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-7390439.2663209969</v>
      </c>
      <c r="L1986" s="444">
        <f t="shared" ca="1" si="137"/>
        <v>-1781095863.1833601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25">
      <c r="G1987" s="459"/>
      <c r="H1987" s="459">
        <v>1980</v>
      </c>
      <c r="I1987" s="444">
        <f t="shared" ca="1" si="138"/>
        <v>-1781095863.1833601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-7421232.7632640004</v>
      </c>
      <c r="L1987" s="444">
        <f t="shared" ca="1" si="137"/>
        <v>-1788517095.946624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25">
      <c r="G1988" s="459"/>
      <c r="H1988" s="459">
        <v>1981</v>
      </c>
      <c r="I1988" s="444">
        <f t="shared" ca="1" si="138"/>
        <v>-1788517095.946624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-7452154.5664442666</v>
      </c>
      <c r="L1988" s="444">
        <f t="shared" ca="1" si="137"/>
        <v>-1795969250.5130682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25">
      <c r="G1989" s="459"/>
      <c r="H1989" s="459">
        <v>1982</v>
      </c>
      <c r="I1989" s="444">
        <f t="shared" ca="1" si="138"/>
        <v>-1795969250.5130682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-7483205.2104711169</v>
      </c>
      <c r="L1989" s="444">
        <f t="shared" ca="1" si="137"/>
        <v>-1803452455.7235394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25">
      <c r="G1990" s="459"/>
      <c r="H1990" s="459">
        <v>1983</v>
      </c>
      <c r="I1990" s="444">
        <f t="shared" ca="1" si="138"/>
        <v>-1803452455.7235394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-7514385.232181414</v>
      </c>
      <c r="L1990" s="444">
        <f t="shared" ca="1" si="137"/>
        <v>-1810966840.9557207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25">
      <c r="G1991" s="459"/>
      <c r="H1991" s="459">
        <v>1984</v>
      </c>
      <c r="I1991" s="444">
        <f t="shared" ca="1" si="138"/>
        <v>-1810966840.9557207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-7545695.1706488356</v>
      </c>
      <c r="L1991" s="444">
        <f t="shared" ca="1" si="137"/>
        <v>-1818512536.1263695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25">
      <c r="G1992" s="459"/>
      <c r="H1992" s="459">
        <v>1985</v>
      </c>
      <c r="I1992" s="444">
        <f t="shared" ca="1" si="138"/>
        <v>-1818512536.1263695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-7577135.5671932073</v>
      </c>
      <c r="L1992" s="444">
        <f t="shared" ca="1" si="137"/>
        <v>-1826089671.6935627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25">
      <c r="G1993" s="459"/>
      <c r="H1993" s="459">
        <v>1986</v>
      </c>
      <c r="I1993" s="444">
        <f t="shared" ca="1" si="138"/>
        <v>-1826089671.6935627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-7608706.965389845</v>
      </c>
      <c r="L1993" s="444">
        <f t="shared" ca="1" si="137"/>
        <v>-1833698378.6589525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25">
      <c r="G1994" s="459"/>
      <c r="H1994" s="459">
        <v>1987</v>
      </c>
      <c r="I1994" s="444">
        <f t="shared" ca="1" si="138"/>
        <v>-1833698378.6589525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-7640409.9110789681</v>
      </c>
      <c r="L1994" s="444">
        <f t="shared" ca="1" si="137"/>
        <v>-1841338788.5700314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25">
      <c r="G1995" s="459"/>
      <c r="H1995" s="459">
        <v>1988</v>
      </c>
      <c r="I1995" s="444">
        <f t="shared" ca="1" si="138"/>
        <v>-1841338788.5700314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-7672244.9523751307</v>
      </c>
      <c r="L1995" s="444">
        <f t="shared" ca="1" si="137"/>
        <v>-1849011033.5224066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25">
      <c r="G1996" s="459"/>
      <c r="H1996" s="459">
        <v>1989</v>
      </c>
      <c r="I1996" s="444">
        <f t="shared" ca="1" si="138"/>
        <v>-1849011033.5224066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-7704212.6396766938</v>
      </c>
      <c r="L1996" s="444">
        <f t="shared" ca="1" si="137"/>
        <v>-1856715246.1620834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25">
      <c r="G1997" s="459"/>
      <c r="H1997" s="459">
        <v>1990</v>
      </c>
      <c r="I1997" s="444">
        <f t="shared" ca="1" si="138"/>
        <v>-1856715246.1620834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-7736313.5256753471</v>
      </c>
      <c r="L1997" s="444">
        <f t="shared" ca="1" si="137"/>
        <v>-1864451559.6877587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25">
      <c r="G1998" s="459"/>
      <c r="H1998" s="459">
        <v>1991</v>
      </c>
      <c r="I1998" s="444">
        <f t="shared" ca="1" si="138"/>
        <v>-1864451559.6877587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-7768548.1653656615</v>
      </c>
      <c r="L1998" s="444">
        <f t="shared" ca="1" si="137"/>
        <v>-1872220107.8531244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25">
      <c r="G1999" s="459"/>
      <c r="H1999" s="459">
        <v>1992</v>
      </c>
      <c r="I1999" s="444">
        <f t="shared" ca="1" si="138"/>
        <v>-1872220107.8531244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-7800917.1160546839</v>
      </c>
      <c r="L1999" s="444">
        <f t="shared" ca="1" si="137"/>
        <v>-1880021024.9691792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25">
      <c r="G2000" s="459"/>
      <c r="H2000" s="459">
        <v>1993</v>
      </c>
      <c r="I2000" s="444">
        <f t="shared" ca="1" si="138"/>
        <v>-1880021024.9691792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-7833420.937371579</v>
      </c>
      <c r="L2000" s="444">
        <f t="shared" ca="1" si="137"/>
        <v>-1887854445.9065506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25">
      <c r="G2001" s="459"/>
      <c r="H2001" s="459">
        <v>1994</v>
      </c>
      <c r="I2001" s="444">
        <f t="shared" ca="1" si="138"/>
        <v>-1887854445.9065506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-7866060.1912772935</v>
      </c>
      <c r="L2001" s="444">
        <f t="shared" ca="1" si="137"/>
        <v>-1895720506.0978279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25">
      <c r="G2002" s="459"/>
      <c r="H2002" s="459">
        <v>1995</v>
      </c>
      <c r="I2002" s="444">
        <f t="shared" ca="1" si="138"/>
        <v>-1895720506.0978279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-7898835.4420742821</v>
      </c>
      <c r="L2002" s="444">
        <f t="shared" ca="1" si="137"/>
        <v>-1903619341.5399022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25">
      <c r="G2003" s="459"/>
      <c r="H2003" s="459">
        <v>1996</v>
      </c>
      <c r="I2003" s="444">
        <f t="shared" ca="1" si="138"/>
        <v>-1903619341.5399022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-7931747.2564162593</v>
      </c>
      <c r="L2003" s="444">
        <f t="shared" ca="1" si="137"/>
        <v>-1911551088.7963185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25">
      <c r="G2004" s="459"/>
      <c r="H2004" s="459">
        <v>1997</v>
      </c>
      <c r="I2004" s="444">
        <f t="shared" ca="1" si="138"/>
        <v>-1911551088.7963185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-7964796.2033179933</v>
      </c>
      <c r="L2004" s="444">
        <f t="shared" ca="1" si="137"/>
        <v>-1919515884.9996364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25">
      <c r="G2005" s="459"/>
      <c r="H2005" s="459">
        <v>1998</v>
      </c>
      <c r="I2005" s="444">
        <f t="shared" ca="1" si="138"/>
        <v>-1919515884.9996364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-7997982.8541651517</v>
      </c>
      <c r="L2005" s="444">
        <f t="shared" ca="1" si="137"/>
        <v>-1927513867.8538015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25">
      <c r="G2006" s="459"/>
      <c r="H2006" s="459">
        <v>1999</v>
      </c>
      <c r="I2006" s="444">
        <f t="shared" ca="1" si="138"/>
        <v>-1927513867.8538015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-8031307.7827241728</v>
      </c>
      <c r="L2006" s="444">
        <f t="shared" ca="1" si="137"/>
        <v>-1935545175.6365256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25">
      <c r="G2007" s="459"/>
      <c r="H2007" s="459">
        <v>2000</v>
      </c>
      <c r="I2007" s="444">
        <f t="shared" ca="1" si="138"/>
        <v>-1935545175.6365256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-8064771.5651521888</v>
      </c>
      <c r="L2007" s="444">
        <f t="shared" ca="1" si="137"/>
        <v>-1943609947.2016778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25">
      <c r="G2008" s="459"/>
      <c r="H2008" s="459">
        <v>2001</v>
      </c>
      <c r="I2008" s="444">
        <f t="shared" ca="1" si="138"/>
        <v>-1943609947.2016778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-8098374.7800069908</v>
      </c>
      <c r="L2008" s="444">
        <f t="shared" ca="1" si="137"/>
        <v>-1951708321.9816847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25">
      <c r="G2009" s="459"/>
      <c r="H2009" s="459">
        <v>2002</v>
      </c>
      <c r="I2009" s="444">
        <f t="shared" ca="1" si="138"/>
        <v>-1951708321.9816847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-8132118.0082570193</v>
      </c>
      <c r="L2009" s="444">
        <f t="shared" ca="1" si="137"/>
        <v>-1959840439.9899416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25">
      <c r="G2010" s="459"/>
      <c r="H2010" s="459">
        <v>2003</v>
      </c>
      <c r="I2010" s="444">
        <f t="shared" ca="1" si="138"/>
        <v>-1959840439.9899416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-8166001.8332914244</v>
      </c>
      <c r="L2010" s="444">
        <f t="shared" ca="1" si="137"/>
        <v>-1968006441.8232331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25">
      <c r="G2011" s="459"/>
      <c r="H2011" s="459">
        <v>2004</v>
      </c>
      <c r="I2011" s="444">
        <f t="shared" ca="1" si="138"/>
        <v>-1968006441.8232331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-8200026.8409301387</v>
      </c>
      <c r="L2011" s="444">
        <f t="shared" ca="1" si="137"/>
        <v>-1976206468.6641634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25">
      <c r="G2012" s="459"/>
      <c r="H2012" s="459">
        <v>2005</v>
      </c>
      <c r="I2012" s="444">
        <f t="shared" ca="1" si="138"/>
        <v>-1976206468.6641634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-8234193.619434014</v>
      </c>
      <c r="L2012" s="444">
        <f t="shared" ca="1" si="137"/>
        <v>-1984440662.2835975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25">
      <c r="G2013" s="459"/>
      <c r="H2013" s="459">
        <v>2006</v>
      </c>
      <c r="I2013" s="444">
        <f t="shared" ca="1" si="138"/>
        <v>-1984440662.2835975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-8268502.7595149893</v>
      </c>
      <c r="L2013" s="444">
        <f t="shared" ca="1" si="137"/>
        <v>-1992709165.0431125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25">
      <c r="G2014" s="459"/>
      <c r="H2014" s="459">
        <v>2007</v>
      </c>
      <c r="I2014" s="444">
        <f t="shared" ca="1" si="138"/>
        <v>-1992709165.0431125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-8302954.8543463023</v>
      </c>
      <c r="L2014" s="444">
        <f t="shared" ca="1" si="137"/>
        <v>-2001012119.8974588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25">
      <c r="G2015" s="459"/>
      <c r="H2015" s="459">
        <v>2008</v>
      </c>
      <c r="I2015" s="444">
        <f t="shared" ca="1" si="138"/>
        <v>-2001012119.8974588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-8337550.4995727455</v>
      </c>
      <c r="L2015" s="444">
        <f t="shared" ca="1" si="137"/>
        <v>-2009349670.3970315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25">
      <c r="G2016" s="459"/>
      <c r="H2016" s="459">
        <v>2009</v>
      </c>
      <c r="I2016" s="444">
        <f t="shared" ca="1" si="138"/>
        <v>-2009349670.3970315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-8372290.2933209641</v>
      </c>
      <c r="L2016" s="444">
        <f t="shared" ca="1" si="137"/>
        <v>-2017721960.6903524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25">
      <c r="G2017" s="459"/>
      <c r="H2017" s="459">
        <v>2010</v>
      </c>
      <c r="I2017" s="444">
        <f t="shared" ca="1" si="138"/>
        <v>-2017721960.6903524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-8407174.836209802</v>
      </c>
      <c r="L2017" s="444">
        <f t="shared" ca="1" si="137"/>
        <v>-2026129135.5265622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25">
      <c r="G2018" s="459"/>
      <c r="H2018" s="459">
        <v>2011</v>
      </c>
      <c r="I2018" s="444">
        <f t="shared" ca="1" si="138"/>
        <v>-2026129135.5265622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-8442204.7313606758</v>
      </c>
      <c r="L2018" s="444">
        <f t="shared" ca="1" si="137"/>
        <v>-2034571340.2579229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25">
      <c r="G2019" s="459"/>
      <c r="H2019" s="459">
        <v>2012</v>
      </c>
      <c r="I2019" s="444">
        <f t="shared" ca="1" si="138"/>
        <v>-2034571340.2579229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-8477380.5844080113</v>
      </c>
      <c r="L2019" s="444">
        <f t="shared" ca="1" si="137"/>
        <v>-2043048720.8423309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25">
      <c r="G2020" s="459"/>
      <c r="H2020" s="459">
        <v>2013</v>
      </c>
      <c r="I2020" s="444">
        <f t="shared" ca="1" si="138"/>
        <v>-2043048720.8423309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-8512703.0035097115</v>
      </c>
      <c r="L2020" s="444">
        <f t="shared" ca="1" si="137"/>
        <v>-2051561423.8458407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25">
      <c r="G2021" s="459"/>
      <c r="H2021" s="459">
        <v>2014</v>
      </c>
      <c r="I2021" s="444">
        <f t="shared" ca="1" si="138"/>
        <v>-2051561423.8458407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-8548172.5993576702</v>
      </c>
      <c r="L2021" s="444">
        <f t="shared" ca="1" si="137"/>
        <v>-2060109596.4451983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25">
      <c r="G2022" s="459"/>
      <c r="H2022" s="459">
        <v>2015</v>
      </c>
      <c r="I2022" s="444">
        <f t="shared" ca="1" si="138"/>
        <v>-2060109596.4451983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-8583789.9851883259</v>
      </c>
      <c r="L2022" s="444">
        <f t="shared" ca="1" si="137"/>
        <v>-2068693386.4303865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25">
      <c r="G2023" s="459"/>
      <c r="H2023" s="459">
        <v>2016</v>
      </c>
      <c r="I2023" s="444">
        <f t="shared" ca="1" si="138"/>
        <v>-2068693386.4303865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-8619555.7767932769</v>
      </c>
      <c r="L2023" s="444">
        <f t="shared" ca="1" si="137"/>
        <v>-2077312942.2071798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25">
      <c r="G2024" s="459"/>
      <c r="H2024" s="459">
        <v>2017</v>
      </c>
      <c r="I2024" s="444">
        <f t="shared" ca="1" si="138"/>
        <v>-2077312942.2071798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-8655470.5925299153</v>
      </c>
      <c r="L2024" s="444">
        <f t="shared" ca="1" si="137"/>
        <v>-2085968412.7997098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25">
      <c r="G2025" s="459"/>
      <c r="H2025" s="459">
        <v>2018</v>
      </c>
      <c r="I2025" s="444">
        <f t="shared" ca="1" si="138"/>
        <v>-2085968412.7997098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-8691535.0533321239</v>
      </c>
      <c r="L2025" s="444">
        <f t="shared" ca="1" si="137"/>
        <v>-2094659947.8530419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25">
      <c r="G2026" s="459"/>
      <c r="H2026" s="459">
        <v>2019</v>
      </c>
      <c r="I2026" s="444">
        <f t="shared" ca="1" si="138"/>
        <v>-2094659947.8530419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-8727749.7827210072</v>
      </c>
      <c r="L2026" s="444">
        <f t="shared" ca="1" si="137"/>
        <v>-2103387697.6357629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25">
      <c r="G2027" s="459"/>
      <c r="H2027" s="459">
        <v>2020</v>
      </c>
      <c r="I2027" s="444">
        <f t="shared" ca="1" si="138"/>
        <v>-2103387697.6357629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-8764115.4068156779</v>
      </c>
      <c r="L2027" s="444">
        <f t="shared" ca="1" si="137"/>
        <v>-2112151813.0425787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25">
      <c r="G2028" s="459"/>
      <c r="H2028" s="459">
        <v>2021</v>
      </c>
      <c r="I2028" s="444">
        <f t="shared" ca="1" si="138"/>
        <v>-2112151813.0425787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-8800632.5543440785</v>
      </c>
      <c r="L2028" s="444">
        <f t="shared" ca="1" si="137"/>
        <v>-2120952445.5969229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25">
      <c r="G2029" s="459"/>
      <c r="H2029" s="459">
        <v>2022</v>
      </c>
      <c r="I2029" s="444">
        <f t="shared" ca="1" si="138"/>
        <v>-2120952445.5969229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-8837301.8566538449</v>
      </c>
      <c r="L2029" s="444">
        <f t="shared" ca="1" si="137"/>
        <v>-2129789747.4535768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25">
      <c r="G2030" s="459"/>
      <c r="H2030" s="459">
        <v>2023</v>
      </c>
      <c r="I2030" s="444">
        <f t="shared" ca="1" si="138"/>
        <v>-2129789747.4535768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-8874123.9477232359</v>
      </c>
      <c r="L2030" s="444">
        <f t="shared" ca="1" si="137"/>
        <v>-2138663871.4013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25">
      <c r="G2031" s="459"/>
      <c r="H2031" s="459">
        <v>2024</v>
      </c>
      <c r="I2031" s="444">
        <f t="shared" ca="1" si="138"/>
        <v>-2138663871.4013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-8911099.4641720839</v>
      </c>
      <c r="L2031" s="444">
        <f t="shared" ca="1" si="137"/>
        <v>-2147574970.8654718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25">
      <c r="G2032" s="459"/>
      <c r="H2032" s="459">
        <v>2025</v>
      </c>
      <c r="I2032" s="444">
        <f t="shared" ca="1" si="138"/>
        <v>-2147574970.8654718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-8948229.0452727992</v>
      </c>
      <c r="L2032" s="444">
        <f t="shared" ca="1" si="137"/>
        <v>-2156523199.9107447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25">
      <c r="G2033" s="459"/>
      <c r="H2033" s="459">
        <v>2026</v>
      </c>
      <c r="I2033" s="444">
        <f t="shared" ca="1" si="138"/>
        <v>-2156523199.9107447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-8985513.3329614364</v>
      </c>
      <c r="L2033" s="444">
        <f t="shared" ca="1" si="137"/>
        <v>-2165508713.2437062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25">
      <c r="G2034" s="459"/>
      <c r="H2034" s="459">
        <v>2027</v>
      </c>
      <c r="I2034" s="444">
        <f t="shared" ca="1" si="138"/>
        <v>-2165508713.2437062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-9022952.9718487766</v>
      </c>
      <c r="L2034" s="444">
        <f t="shared" ca="1" si="137"/>
        <v>-2174531666.2155552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25">
      <c r="G2035" s="459"/>
      <c r="H2035" s="459">
        <v>2028</v>
      </c>
      <c r="I2035" s="444">
        <f t="shared" ca="1" si="138"/>
        <v>-2174531666.2155552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-9060548.6092314795</v>
      </c>
      <c r="L2035" s="444">
        <f t="shared" ca="1" si="137"/>
        <v>-2183592214.8247867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25">
      <c r="G2036" s="459"/>
      <c r="H2036" s="459">
        <v>2029</v>
      </c>
      <c r="I2036" s="444">
        <f t="shared" ca="1" si="138"/>
        <v>-2183592214.8247867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-9098300.8951032776</v>
      </c>
      <c r="L2036" s="444">
        <f t="shared" ca="1" si="137"/>
        <v>-2192690515.7198901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25">
      <c r="G2037" s="459"/>
      <c r="H2037" s="459">
        <v>2030</v>
      </c>
      <c r="I2037" s="444">
        <f t="shared" ca="1" si="138"/>
        <v>-2192690515.7198901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-9136210.4821662083</v>
      </c>
      <c r="L2037" s="444">
        <f t="shared" ca="1" si="137"/>
        <v>-2201826726.2020564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25">
      <c r="G2038" s="459"/>
      <c r="H2038" s="459">
        <v>2031</v>
      </c>
      <c r="I2038" s="444">
        <f t="shared" ca="1" si="138"/>
        <v>-2201826726.2020564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-9174278.0258419011</v>
      </c>
      <c r="L2038" s="444">
        <f t="shared" ca="1" si="137"/>
        <v>-2211001004.2278981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25">
      <c r="G2039" s="459"/>
      <c r="H2039" s="459">
        <v>2032</v>
      </c>
      <c r="I2039" s="444">
        <f t="shared" ca="1" si="138"/>
        <v>-2211001004.2278981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-9212504.1842829082</v>
      </c>
      <c r="L2039" s="444">
        <f t="shared" ca="1" si="137"/>
        <v>-2220213508.4121809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25">
      <c r="G2040" s="459"/>
      <c r="H2040" s="459">
        <v>2033</v>
      </c>
      <c r="I2040" s="444">
        <f t="shared" ca="1" si="138"/>
        <v>-2220213508.4121809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-9250889.6183840875</v>
      </c>
      <c r="L2040" s="444">
        <f t="shared" ca="1" si="137"/>
        <v>-2229464398.0305648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25">
      <c r="G2041" s="459"/>
      <c r="H2041" s="459">
        <v>2034</v>
      </c>
      <c r="I2041" s="444">
        <f t="shared" ca="1" si="138"/>
        <v>-2229464398.0305648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-9289434.9917940199</v>
      </c>
      <c r="L2041" s="444">
        <f t="shared" ca="1" si="137"/>
        <v>-2238753833.0223589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25">
      <c r="G2042" s="459"/>
      <c r="H2042" s="459">
        <v>2035</v>
      </c>
      <c r="I2042" s="444">
        <f t="shared" ca="1" si="138"/>
        <v>-2238753833.0223589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-9328140.9709264953</v>
      </c>
      <c r="L2042" s="444">
        <f t="shared" ca="1" si="137"/>
        <v>-2248081973.9932852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25">
      <c r="G2043" s="459"/>
      <c r="H2043" s="459">
        <v>2036</v>
      </c>
      <c r="I2043" s="444">
        <f t="shared" ca="1" si="138"/>
        <v>-2248081973.9932852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-9367008.2249720208</v>
      </c>
      <c r="L2043" s="444">
        <f t="shared" ca="1" si="137"/>
        <v>-2257448982.2182574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25">
      <c r="G2044" s="459"/>
      <c r="H2044" s="459">
        <v>2037</v>
      </c>
      <c r="I2044" s="444">
        <f t="shared" ca="1" si="138"/>
        <v>-2257448982.2182574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-9406037.4259094056</v>
      </c>
      <c r="L2044" s="444">
        <f t="shared" ca="1" si="137"/>
        <v>-2266855019.6441669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25">
      <c r="G2045" s="459"/>
      <c r="H2045" s="459">
        <v>2038</v>
      </c>
      <c r="I2045" s="444">
        <f t="shared" ca="1" si="138"/>
        <v>-2266855019.6441669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-9445229.2485173624</v>
      </c>
      <c r="L2045" s="444">
        <f t="shared" ca="1" si="137"/>
        <v>-2276300248.8926845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25">
      <c r="G2046" s="459"/>
      <c r="H2046" s="459">
        <v>2039</v>
      </c>
      <c r="I2046" s="444">
        <f t="shared" ca="1" si="138"/>
        <v>-2276300248.8926845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-9484584.3703861851</v>
      </c>
      <c r="L2046" s="444">
        <f t="shared" ca="1" si="137"/>
        <v>-2285784833.2630706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25">
      <c r="G2047" s="459"/>
      <c r="H2047" s="459">
        <v>2040</v>
      </c>
      <c r="I2047" s="444">
        <f t="shared" ca="1" si="138"/>
        <v>-2285784833.2630706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-9524103.4719294608</v>
      </c>
      <c r="L2047" s="444">
        <f t="shared" ca="1" si="137"/>
        <v>-2295308936.7350001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25">
      <c r="G2048" s="459"/>
      <c r="H2048" s="459">
        <v>2041</v>
      </c>
      <c r="I2048" s="444">
        <f t="shared" ca="1" si="138"/>
        <v>-2295308936.7350001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-9563787.236395834</v>
      </c>
      <c r="L2048" s="444">
        <f t="shared" ref="L2048:L2302" ca="1" si="142">I2048-J2048+K2048</f>
        <v>-2304872723.971396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25">
      <c r="G2049" s="459"/>
      <c r="H2049" s="459">
        <v>2042</v>
      </c>
      <c r="I2049" s="444">
        <f t="shared" ref="I2049:I2303" ca="1" si="143">L2048</f>
        <v>-2304872723.971396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-9603636.3498808164</v>
      </c>
      <c r="L2049" s="444">
        <f t="shared" ca="1" si="142"/>
        <v>-2314476360.3212767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25">
      <c r="G2050" s="459"/>
      <c r="H2050" s="459">
        <v>2043</v>
      </c>
      <c r="I2050" s="444">
        <f t="shared" ca="1" si="143"/>
        <v>-2314476360.3212767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-9643651.5013386533</v>
      </c>
      <c r="L2050" s="444">
        <f t="shared" ca="1" si="142"/>
        <v>-2324120011.8226151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25">
      <c r="G2051" s="459"/>
      <c r="H2051" s="459">
        <v>2044</v>
      </c>
      <c r="I2051" s="444">
        <f t="shared" ca="1" si="143"/>
        <v>-2324120011.8226151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-9683833.3825942297</v>
      </c>
      <c r="L2051" s="444">
        <f t="shared" ca="1" si="142"/>
        <v>-2333803845.2052093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25">
      <c r="G2052" s="459"/>
      <c r="H2052" s="459">
        <v>2045</v>
      </c>
      <c r="I2052" s="444">
        <f t="shared" ca="1" si="143"/>
        <v>-2333803845.2052093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-9724182.6883550379</v>
      </c>
      <c r="L2052" s="444">
        <f t="shared" ca="1" si="142"/>
        <v>-2343528027.8935642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25">
      <c r="G2053" s="459"/>
      <c r="H2053" s="459">
        <v>2046</v>
      </c>
      <c r="I2053" s="444">
        <f t="shared" ca="1" si="143"/>
        <v>-2343528027.8935642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-9764700.1162231844</v>
      </c>
      <c r="L2053" s="444">
        <f t="shared" ca="1" si="142"/>
        <v>-2353292728.0097876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25">
      <c r="G2054" s="459"/>
      <c r="H2054" s="459">
        <v>2047</v>
      </c>
      <c r="I2054" s="444">
        <f t="shared" ca="1" si="143"/>
        <v>-2353292728.0097876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-9805386.3667074479</v>
      </c>
      <c r="L2054" s="444">
        <f t="shared" ca="1" si="142"/>
        <v>-2363098114.3764949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25">
      <c r="G2055" s="459"/>
      <c r="H2055" s="459">
        <v>2048</v>
      </c>
      <c r="I2055" s="444">
        <f t="shared" ca="1" si="143"/>
        <v>-2363098114.3764949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-9846242.1432353947</v>
      </c>
      <c r="L2055" s="444">
        <f t="shared" ca="1" si="142"/>
        <v>-2372944356.5197301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25">
      <c r="G2056" s="459"/>
      <c r="H2056" s="459">
        <v>2049</v>
      </c>
      <c r="I2056" s="444">
        <f t="shared" ca="1" si="143"/>
        <v>-2372944356.5197301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-9887268.1521655414</v>
      </c>
      <c r="L2056" s="444">
        <f t="shared" ca="1" si="142"/>
        <v>-2382831624.6718955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25">
      <c r="G2057" s="459"/>
      <c r="H2057" s="459">
        <v>2050</v>
      </c>
      <c r="I2057" s="444">
        <f t="shared" ca="1" si="143"/>
        <v>-2382831624.6718955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-9928465.1027995646</v>
      </c>
      <c r="L2057" s="444">
        <f t="shared" ca="1" si="142"/>
        <v>-2392760089.7746949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25">
      <c r="G2058" s="459"/>
      <c r="H2058" s="459">
        <v>2051</v>
      </c>
      <c r="I2058" s="444">
        <f t="shared" ca="1" si="143"/>
        <v>-2392760089.7746949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-9969833.7073945627</v>
      </c>
      <c r="L2058" s="444">
        <f t="shared" ca="1" si="142"/>
        <v>-2402729923.4820895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25">
      <c r="G2059" s="459"/>
      <c r="H2059" s="459">
        <v>2052</v>
      </c>
      <c r="I2059" s="444">
        <f t="shared" ca="1" si="143"/>
        <v>-2402729923.4820895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-10011374.681175373</v>
      </c>
      <c r="L2059" s="444">
        <f t="shared" ca="1" si="142"/>
        <v>-2412741298.1632648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25">
      <c r="G2060" s="459"/>
      <c r="H2060" s="459">
        <v>2053</v>
      </c>
      <c r="I2060" s="444">
        <f t="shared" ca="1" si="143"/>
        <v>-2412741298.1632648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-10053088.742346937</v>
      </c>
      <c r="L2060" s="444">
        <f t="shared" ca="1" si="142"/>
        <v>-2422794386.9056115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25">
      <c r="G2061" s="459"/>
      <c r="H2061" s="459">
        <v>2054</v>
      </c>
      <c r="I2061" s="444">
        <f t="shared" ca="1" si="143"/>
        <v>-2422794386.9056115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-10094976.612106714</v>
      </c>
      <c r="L2061" s="444">
        <f t="shared" ca="1" si="142"/>
        <v>-2432889363.5177183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25">
      <c r="G2062" s="459"/>
      <c r="H2062" s="459">
        <v>2055</v>
      </c>
      <c r="I2062" s="444">
        <f t="shared" ca="1" si="143"/>
        <v>-2432889363.5177183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-10137039.01465716</v>
      </c>
      <c r="L2062" s="444">
        <f t="shared" ca="1" si="142"/>
        <v>-2443026402.5323753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25">
      <c r="G2063" s="459"/>
      <c r="H2063" s="459">
        <v>2056</v>
      </c>
      <c r="I2063" s="444">
        <f t="shared" ca="1" si="143"/>
        <v>-2443026402.5323753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-10179276.67721823</v>
      </c>
      <c r="L2063" s="444">
        <f t="shared" ca="1" si="142"/>
        <v>-2453205679.2095938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25">
      <c r="G2064" s="459"/>
      <c r="H2064" s="459">
        <v>2057</v>
      </c>
      <c r="I2064" s="444">
        <f t="shared" ca="1" si="143"/>
        <v>-2453205679.2095938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-10221690.330039974</v>
      </c>
      <c r="L2064" s="444">
        <f t="shared" ca="1" si="142"/>
        <v>-2463427369.5396338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25">
      <c r="G2065" s="459"/>
      <c r="H2065" s="459">
        <v>2058</v>
      </c>
      <c r="I2065" s="444">
        <f t="shared" ca="1" si="143"/>
        <v>-2463427369.5396338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-10264280.706415141</v>
      </c>
      <c r="L2065" s="444">
        <f t="shared" ca="1" si="142"/>
        <v>-2473691650.2460489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25">
      <c r="G2066" s="459"/>
      <c r="H2066" s="459">
        <v>2059</v>
      </c>
      <c r="I2066" s="444">
        <f t="shared" ca="1" si="143"/>
        <v>-2473691650.2460489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-10307048.54269187</v>
      </c>
      <c r="L2066" s="444">
        <f t="shared" ca="1" si="142"/>
        <v>-2483998698.7887406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25">
      <c r="G2067" s="459"/>
      <c r="H2067" s="459">
        <v>2060</v>
      </c>
      <c r="I2067" s="444">
        <f t="shared" ca="1" si="143"/>
        <v>-2483998698.7887406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-10349994.578286419</v>
      </c>
      <c r="L2067" s="444">
        <f t="shared" ca="1" si="142"/>
        <v>-2494348693.3670273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25">
      <c r="G2068" s="459"/>
      <c r="H2068" s="459">
        <v>2061</v>
      </c>
      <c r="I2068" s="444">
        <f t="shared" ca="1" si="143"/>
        <v>-2494348693.3670273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-10393119.555695947</v>
      </c>
      <c r="L2068" s="444">
        <f t="shared" ca="1" si="142"/>
        <v>-2504741812.9227233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25">
      <c r="G2069" s="459"/>
      <c r="H2069" s="459">
        <v>2062</v>
      </c>
      <c r="I2069" s="444">
        <f t="shared" ca="1" si="143"/>
        <v>-2504741812.9227233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-10436424.220511347</v>
      </c>
      <c r="L2069" s="444">
        <f t="shared" ca="1" si="142"/>
        <v>-2515178237.1432347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25">
      <c r="G2070" s="459"/>
      <c r="H2070" s="459">
        <v>2063</v>
      </c>
      <c r="I2070" s="444">
        <f t="shared" ca="1" si="143"/>
        <v>-2515178237.1432347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-10479909.321430145</v>
      </c>
      <c r="L2070" s="444">
        <f t="shared" ca="1" si="142"/>
        <v>-2525658146.4646649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25">
      <c r="G2071" s="459"/>
      <c r="H2071" s="459">
        <v>2064</v>
      </c>
      <c r="I2071" s="444">
        <f t="shared" ca="1" si="143"/>
        <v>-2525658146.4646649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-10523575.610269437</v>
      </c>
      <c r="L2071" s="444">
        <f t="shared" ca="1" si="142"/>
        <v>-2536181722.0749345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25">
      <c r="G2072" s="459"/>
      <c r="H2072" s="459">
        <v>2065</v>
      </c>
      <c r="I2072" s="444">
        <f t="shared" ca="1" si="143"/>
        <v>-2536181722.0749345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-10567423.841978893</v>
      </c>
      <c r="L2072" s="444">
        <f t="shared" ca="1" si="142"/>
        <v>-2546749145.9169135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25">
      <c r="G2073" s="459"/>
      <c r="H2073" s="459">
        <v>2066</v>
      </c>
      <c r="I2073" s="444">
        <f t="shared" ca="1" si="143"/>
        <v>-2546749145.9169135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-10611454.774653805</v>
      </c>
      <c r="L2073" s="444">
        <f t="shared" ca="1" si="142"/>
        <v>-2557360600.6915674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25">
      <c r="G2074" s="459"/>
      <c r="H2074" s="459">
        <v>2067</v>
      </c>
      <c r="I2074" s="444">
        <f t="shared" ca="1" si="143"/>
        <v>-2557360600.6915674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-10655669.169548197</v>
      </c>
      <c r="L2074" s="444">
        <f t="shared" ca="1" si="142"/>
        <v>-2568016269.8611155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25">
      <c r="G2075" s="459"/>
      <c r="H2075" s="459">
        <v>2068</v>
      </c>
      <c r="I2075" s="444">
        <f t="shared" ca="1" si="143"/>
        <v>-2568016269.8611155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-10700067.791087981</v>
      </c>
      <c r="L2075" s="444">
        <f t="shared" ca="1" si="142"/>
        <v>-2578716337.6522036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25">
      <c r="G2076" s="459"/>
      <c r="H2076" s="459">
        <v>2069</v>
      </c>
      <c r="I2076" s="444">
        <f t="shared" ca="1" si="143"/>
        <v>-2578716337.6522036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-10744651.406884182</v>
      </c>
      <c r="L2076" s="444">
        <f t="shared" ca="1" si="142"/>
        <v>-2589460989.0590878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25">
      <c r="G2077" s="459"/>
      <c r="H2077" s="459">
        <v>2070</v>
      </c>
      <c r="I2077" s="444">
        <f t="shared" ca="1" si="143"/>
        <v>-2589460989.0590878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-10789420.787746198</v>
      </c>
      <c r="L2077" s="444">
        <f t="shared" ca="1" si="142"/>
        <v>-2600250409.8468342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25">
      <c r="G2078" s="459"/>
      <c r="H2078" s="459">
        <v>2071</v>
      </c>
      <c r="I2078" s="444">
        <f t="shared" ca="1" si="143"/>
        <v>-2600250409.8468342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-10834376.707695141</v>
      </c>
      <c r="L2078" s="444">
        <f t="shared" ca="1" si="142"/>
        <v>-2611084786.5545292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25">
      <c r="G2079" s="459"/>
      <c r="H2079" s="459">
        <v>2072</v>
      </c>
      <c r="I2079" s="444">
        <f t="shared" ca="1" si="143"/>
        <v>-2611084786.5545292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-10879519.943977205</v>
      </c>
      <c r="L2079" s="444">
        <f t="shared" ca="1" si="142"/>
        <v>-2621964306.4985065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25">
      <c r="G2080" s="459"/>
      <c r="H2080" s="459">
        <v>2073</v>
      </c>
      <c r="I2080" s="444">
        <f t="shared" ca="1" si="143"/>
        <v>-2621964306.4985065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-10924851.27707711</v>
      </c>
      <c r="L2080" s="444">
        <f t="shared" ca="1" si="142"/>
        <v>-2632889157.7755837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25">
      <c r="G2081" s="459"/>
      <c r="H2081" s="459">
        <v>2074</v>
      </c>
      <c r="I2081" s="444">
        <f t="shared" ca="1" si="143"/>
        <v>-2632889157.7755837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-10970371.490731599</v>
      </c>
      <c r="L2081" s="444">
        <f t="shared" ca="1" si="142"/>
        <v>-2643859529.2663155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25">
      <c r="G2082" s="459"/>
      <c r="H2082" s="459">
        <v>2075</v>
      </c>
      <c r="I2082" s="444">
        <f t="shared" ca="1" si="143"/>
        <v>-2643859529.2663155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-11016081.37194298</v>
      </c>
      <c r="L2082" s="444">
        <f t="shared" ca="1" si="142"/>
        <v>-2654875610.6382585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25">
      <c r="G2083" s="459"/>
      <c r="H2083" s="459">
        <v>2076</v>
      </c>
      <c r="I2083" s="444">
        <f t="shared" ca="1" si="143"/>
        <v>-2654875610.6382585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-11061981.710992744</v>
      </c>
      <c r="L2083" s="444">
        <f t="shared" ca="1" si="142"/>
        <v>-2665937592.3492513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25">
      <c r="G2084" s="459"/>
      <c r="H2084" s="459">
        <v>2077</v>
      </c>
      <c r="I2084" s="444">
        <f t="shared" ca="1" si="143"/>
        <v>-2665937592.3492513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-11108073.301455213</v>
      </c>
      <c r="L2084" s="444">
        <f t="shared" ca="1" si="142"/>
        <v>-2677045665.6507063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25">
      <c r="G2085" s="459"/>
      <c r="H2085" s="459">
        <v>2078</v>
      </c>
      <c r="I2085" s="444">
        <f t="shared" ca="1" si="143"/>
        <v>-2677045665.6507063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-11154356.940211276</v>
      </c>
      <c r="L2085" s="444">
        <f t="shared" ca="1" si="142"/>
        <v>-2688200022.5909176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25">
      <c r="G2086" s="459"/>
      <c r="H2086" s="459">
        <v>2079</v>
      </c>
      <c r="I2086" s="444">
        <f t="shared" ca="1" si="143"/>
        <v>-2688200022.5909176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-11200833.427462157</v>
      </c>
      <c r="L2086" s="444">
        <f t="shared" ca="1" si="142"/>
        <v>-2699400856.0183797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25">
      <c r="G2087" s="459"/>
      <c r="H2087" s="459">
        <v>2080</v>
      </c>
      <c r="I2087" s="444">
        <f t="shared" ca="1" si="143"/>
        <v>-2699400856.0183797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-11247503.566743249</v>
      </c>
      <c r="L2087" s="444">
        <f t="shared" ca="1" si="142"/>
        <v>-2710648359.5851231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25">
      <c r="G2088" s="459"/>
      <c r="H2088" s="459">
        <v>2081</v>
      </c>
      <c r="I2088" s="444">
        <f t="shared" ca="1" si="143"/>
        <v>-2710648359.5851231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-11294368.164938012</v>
      </c>
      <c r="L2088" s="444">
        <f t="shared" ca="1" si="142"/>
        <v>-2721942727.750061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25">
      <c r="G2089" s="459"/>
      <c r="H2089" s="459">
        <v>2082</v>
      </c>
      <c r="I2089" s="444">
        <f t="shared" ca="1" si="143"/>
        <v>-2721942727.750061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-11341428.032291921</v>
      </c>
      <c r="L2089" s="444">
        <f t="shared" ca="1" si="142"/>
        <v>-2733284155.7823529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25">
      <c r="G2090" s="459"/>
      <c r="H2090" s="459">
        <v>2083</v>
      </c>
      <c r="I2090" s="444">
        <f t="shared" ca="1" si="143"/>
        <v>-2733284155.7823529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-11388683.98242647</v>
      </c>
      <c r="L2090" s="444">
        <f t="shared" ca="1" si="142"/>
        <v>-2744672839.7647796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25">
      <c r="G2091" s="459"/>
      <c r="H2091" s="459">
        <v>2084</v>
      </c>
      <c r="I2091" s="444">
        <f t="shared" ca="1" si="143"/>
        <v>-2744672839.7647796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-11436136.832353247</v>
      </c>
      <c r="L2091" s="444">
        <f t="shared" ca="1" si="142"/>
        <v>-2756108976.5971327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25">
      <c r="G2092" s="459"/>
      <c r="H2092" s="459">
        <v>2085</v>
      </c>
      <c r="I2092" s="444">
        <f t="shared" ca="1" si="143"/>
        <v>-2756108976.5971327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-11483787.402488053</v>
      </c>
      <c r="L2092" s="444">
        <f t="shared" ca="1" si="142"/>
        <v>-2767592763.9996209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25">
      <c r="G2093" s="459"/>
      <c r="H2093" s="459">
        <v>2086</v>
      </c>
      <c r="I2093" s="444">
        <f t="shared" ca="1" si="143"/>
        <v>-2767592763.9996209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-11531636.516665086</v>
      </c>
      <c r="L2093" s="444">
        <f t="shared" ca="1" si="142"/>
        <v>-2779124400.5162859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25">
      <c r="G2094" s="459"/>
      <c r="H2094" s="459">
        <v>2087</v>
      </c>
      <c r="I2094" s="444">
        <f t="shared" ca="1" si="143"/>
        <v>-2779124400.5162859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-11579685.002151191</v>
      </c>
      <c r="L2094" s="444">
        <f t="shared" ca="1" si="142"/>
        <v>-2790704085.5184369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25">
      <c r="G2095" s="459"/>
      <c r="H2095" s="459">
        <v>2088</v>
      </c>
      <c r="I2095" s="444">
        <f t="shared" ca="1" si="143"/>
        <v>-2790704085.5184369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-11627933.689660154</v>
      </c>
      <c r="L2095" s="444">
        <f t="shared" ca="1" si="142"/>
        <v>-2802332019.208097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25">
      <c r="G2096" s="459"/>
      <c r="H2096" s="459">
        <v>2089</v>
      </c>
      <c r="I2096" s="444">
        <f t="shared" ca="1" si="143"/>
        <v>-2802332019.208097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-11676383.41336707</v>
      </c>
      <c r="L2096" s="444">
        <f t="shared" ca="1" si="142"/>
        <v>-2814008402.6214643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25">
      <c r="G2097" s="459"/>
      <c r="H2097" s="459">
        <v>2090</v>
      </c>
      <c r="I2097" s="444">
        <f t="shared" ca="1" si="143"/>
        <v>-2814008402.6214643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-11725035.010922767</v>
      </c>
      <c r="L2097" s="444">
        <f t="shared" ca="1" si="142"/>
        <v>-2825733437.6323872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25">
      <c r="G2098" s="459"/>
      <c r="H2098" s="459">
        <v>2091</v>
      </c>
      <c r="I2098" s="444">
        <f t="shared" ca="1" si="143"/>
        <v>-2825733437.6323872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-11773889.323468279</v>
      </c>
      <c r="L2098" s="444">
        <f t="shared" ca="1" si="142"/>
        <v>-2837507326.9558554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25">
      <c r="G2099" s="459"/>
      <c r="H2099" s="459">
        <v>2092</v>
      </c>
      <c r="I2099" s="444">
        <f t="shared" ca="1" si="143"/>
        <v>-2837507326.9558554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-11822947.195649397</v>
      </c>
      <c r="L2099" s="444">
        <f t="shared" ca="1" si="142"/>
        <v>-2849330274.151505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25">
      <c r="G2100" s="459"/>
      <c r="H2100" s="459">
        <v>2093</v>
      </c>
      <c r="I2100" s="444">
        <f t="shared" ca="1" si="143"/>
        <v>-2849330274.151505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-11872209.475631271</v>
      </c>
      <c r="L2100" s="444">
        <f t="shared" ca="1" si="142"/>
        <v>-2861202483.6271362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25">
      <c r="G2101" s="459"/>
      <c r="H2101" s="459">
        <v>2094</v>
      </c>
      <c r="I2101" s="444">
        <f t="shared" ca="1" si="143"/>
        <v>-2861202483.6271362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-11921677.015113067</v>
      </c>
      <c r="L2101" s="444">
        <f t="shared" ca="1" si="142"/>
        <v>-2873124160.6422491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25">
      <c r="G2102" s="459"/>
      <c r="H2102" s="459">
        <v>2095</v>
      </c>
      <c r="I2102" s="444">
        <f t="shared" ca="1" si="143"/>
        <v>-2873124160.6422491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-11971350.669342704</v>
      </c>
      <c r="L2102" s="444">
        <f t="shared" ca="1" si="142"/>
        <v>-2885095511.3115916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25">
      <c r="G2103" s="459"/>
      <c r="H2103" s="459">
        <v>2096</v>
      </c>
      <c r="I2103" s="444">
        <f t="shared" ca="1" si="143"/>
        <v>-2885095511.3115916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-12021231.297131632</v>
      </c>
      <c r="L2103" s="444">
        <f t="shared" ca="1" si="142"/>
        <v>-2897116742.6087232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25">
      <c r="G2104" s="459"/>
      <c r="H2104" s="459">
        <v>2097</v>
      </c>
      <c r="I2104" s="444">
        <f t="shared" ca="1" si="143"/>
        <v>-2897116742.6087232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-12071319.76086968</v>
      </c>
      <c r="L2104" s="444">
        <f t="shared" ca="1" si="142"/>
        <v>-2909188062.3695927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25">
      <c r="G2105" s="459"/>
      <c r="H2105" s="459">
        <v>2098</v>
      </c>
      <c r="I2105" s="444">
        <f t="shared" ca="1" si="143"/>
        <v>-2909188062.3695927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-12121616.926539969</v>
      </c>
      <c r="L2105" s="444">
        <f t="shared" ca="1" si="142"/>
        <v>-2921309679.2961326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25">
      <c r="G2106" s="459"/>
      <c r="H2106" s="459">
        <v>2099</v>
      </c>
      <c r="I2106" s="444">
        <f t="shared" ca="1" si="143"/>
        <v>-2921309679.2961326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-12172123.663733885</v>
      </c>
      <c r="L2106" s="444">
        <f t="shared" ca="1" si="142"/>
        <v>-2933481802.9598665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25">
      <c r="G2107" s="459"/>
      <c r="H2107" s="459">
        <v>2100</v>
      </c>
      <c r="I2107" s="444">
        <f t="shared" ca="1" si="143"/>
        <v>-2933481802.9598665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-12222840.845666111</v>
      </c>
      <c r="L2107" s="444">
        <f t="shared" ca="1" si="142"/>
        <v>-2945704643.8055325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25">
      <c r="G2108" s="459"/>
      <c r="H2108" s="459">
        <v>2101</v>
      </c>
      <c r="I2108" s="444">
        <f t="shared" ca="1" si="143"/>
        <v>-2945704643.8055325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-12273769.349189719</v>
      </c>
      <c r="L2108" s="444">
        <f t="shared" ca="1" si="142"/>
        <v>-2957978413.1547222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25">
      <c r="G2109" s="459"/>
      <c r="H2109" s="459">
        <v>2102</v>
      </c>
      <c r="I2109" s="444">
        <f t="shared" ca="1" si="143"/>
        <v>-2957978413.1547222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-12324910.054811342</v>
      </c>
      <c r="L2109" s="444">
        <f t="shared" ca="1" si="142"/>
        <v>-2970303323.2095337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25">
      <c r="G2110" s="459"/>
      <c r="H2110" s="459">
        <v>2103</v>
      </c>
      <c r="I2110" s="444">
        <f t="shared" ca="1" si="143"/>
        <v>-2970303323.2095337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-12376263.84670639</v>
      </c>
      <c r="L2110" s="444">
        <f t="shared" ca="1" si="142"/>
        <v>-2982679587.0562401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25">
      <c r="G2111" s="459"/>
      <c r="H2111" s="459">
        <v>2104</v>
      </c>
      <c r="I2111" s="444">
        <f t="shared" ca="1" si="143"/>
        <v>-2982679587.0562401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-12427831.612734333</v>
      </c>
      <c r="L2111" s="444">
        <f t="shared" ca="1" si="142"/>
        <v>-2995107418.6689744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25">
      <c r="G2112" s="459"/>
      <c r="H2112" s="459">
        <v>2105</v>
      </c>
      <c r="I2112" s="444">
        <f t="shared" ca="1" si="143"/>
        <v>-2995107418.6689744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-12479614.24445406</v>
      </c>
      <c r="L2112" s="444">
        <f t="shared" ca="1" si="142"/>
        <v>-3007587032.9134283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25">
      <c r="G2113" s="459"/>
      <c r="H2113" s="459">
        <v>2106</v>
      </c>
      <c r="I2113" s="444">
        <f t="shared" ca="1" si="143"/>
        <v>-3007587032.9134283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-12531612.637139285</v>
      </c>
      <c r="L2113" s="444">
        <f t="shared" ca="1" si="142"/>
        <v>-3020118645.5505676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25">
      <c r="G2114" s="459"/>
      <c r="H2114" s="459">
        <v>2107</v>
      </c>
      <c r="I2114" s="444">
        <f t="shared" ca="1" si="143"/>
        <v>-3020118645.5505676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-12583827.689794032</v>
      </c>
      <c r="L2114" s="444">
        <f t="shared" ca="1" si="142"/>
        <v>-3032702473.2403617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25">
      <c r="G2115" s="459"/>
      <c r="H2115" s="459">
        <v>2108</v>
      </c>
      <c r="I2115" s="444">
        <f t="shared" ca="1" si="143"/>
        <v>-3032702473.2403617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-12636260.305168174</v>
      </c>
      <c r="L2115" s="444">
        <f t="shared" ca="1" si="142"/>
        <v>-3045338733.5455298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25">
      <c r="G2116" s="459"/>
      <c r="H2116" s="459">
        <v>2109</v>
      </c>
      <c r="I2116" s="444">
        <f t="shared" ca="1" si="143"/>
        <v>-3045338733.5455298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-12688911.389773041</v>
      </c>
      <c r="L2116" s="444">
        <f t="shared" ca="1" si="142"/>
        <v>-3058027644.9353027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25">
      <c r="G2117" s="459"/>
      <c r="H2117" s="459">
        <v>2110</v>
      </c>
      <c r="I2117" s="444">
        <f t="shared" ca="1" si="143"/>
        <v>-3058027644.9353027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-12741781.853897095</v>
      </c>
      <c r="L2117" s="444">
        <f t="shared" ca="1" si="142"/>
        <v>-3070769426.7891998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25">
      <c r="G2118" s="459"/>
      <c r="H2118" s="459">
        <v>2111</v>
      </c>
      <c r="I2118" s="444">
        <f t="shared" ca="1" si="143"/>
        <v>-3070769426.7891998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-12794872.611621667</v>
      </c>
      <c r="L2118" s="444">
        <f t="shared" ca="1" si="142"/>
        <v>-3083564299.4008217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25">
      <c r="G2119" s="459"/>
      <c r="H2119" s="459">
        <v>2112</v>
      </c>
      <c r="I2119" s="444">
        <f t="shared" ca="1" si="143"/>
        <v>-3083564299.4008217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-12848184.580836756</v>
      </c>
      <c r="L2119" s="444">
        <f t="shared" ca="1" si="142"/>
        <v>-3096412483.9816585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25">
      <c r="G2120" s="459"/>
      <c r="H2120" s="459">
        <v>2113</v>
      </c>
      <c r="I2120" s="444">
        <f t="shared" ca="1" si="143"/>
        <v>-3096412483.9816585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-12901718.683256909</v>
      </c>
      <c r="L2120" s="444">
        <f t="shared" ca="1" si="142"/>
        <v>-3109314202.6649156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25">
      <c r="G2121" s="459"/>
      <c r="H2121" s="459">
        <v>2114</v>
      </c>
      <c r="I2121" s="444">
        <f t="shared" ca="1" si="143"/>
        <v>-3109314202.6649156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-12955475.844437148</v>
      </c>
      <c r="L2121" s="444">
        <f t="shared" ca="1" si="142"/>
        <v>-3122269678.5093527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25">
      <c r="G2122" s="459"/>
      <c r="H2122" s="459">
        <v>2115</v>
      </c>
      <c r="I2122" s="444">
        <f t="shared" ca="1" si="143"/>
        <v>-3122269678.5093527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-13009456.993788969</v>
      </c>
      <c r="L2122" s="444">
        <f t="shared" ca="1" si="142"/>
        <v>-3135279135.5031419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25">
      <c r="G2123" s="459"/>
      <c r="H2123" s="459">
        <v>2116</v>
      </c>
      <c r="I2123" s="444">
        <f t="shared" ca="1" si="143"/>
        <v>-3135279135.5031419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-13063663.064596424</v>
      </c>
      <c r="L2123" s="444">
        <f t="shared" ca="1" si="142"/>
        <v>-3148342798.5677385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25">
      <c r="G2124" s="459"/>
      <c r="H2124" s="459">
        <v>2117</v>
      </c>
      <c r="I2124" s="444">
        <f t="shared" ca="1" si="143"/>
        <v>-3148342798.5677385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-13118094.994032243</v>
      </c>
      <c r="L2124" s="444">
        <f t="shared" ca="1" si="142"/>
        <v>-3161460893.5617709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25">
      <c r="G2125" s="459"/>
      <c r="H2125" s="459">
        <v>2118</v>
      </c>
      <c r="I2125" s="444">
        <f t="shared" ca="1" si="143"/>
        <v>-3161460893.5617709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-13172753.723174045</v>
      </c>
      <c r="L2125" s="444">
        <f t="shared" ca="1" si="142"/>
        <v>-3174633647.284945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25">
      <c r="G2126" s="459"/>
      <c r="H2126" s="459">
        <v>2119</v>
      </c>
      <c r="I2126" s="444">
        <f t="shared" ca="1" si="143"/>
        <v>-3174633647.284945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-13227640.197020603</v>
      </c>
      <c r="L2126" s="444">
        <f t="shared" ca="1" si="142"/>
        <v>-3187861287.4819655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25">
      <c r="G2127" s="459"/>
      <c r="H2127" s="459">
        <v>2120</v>
      </c>
      <c r="I2127" s="444">
        <f t="shared" ca="1" si="143"/>
        <v>-3187861287.4819655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-13282755.364508189</v>
      </c>
      <c r="L2127" s="444">
        <f t="shared" ca="1" si="142"/>
        <v>-3201144042.8464737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25">
      <c r="G2128" s="459"/>
      <c r="H2128" s="459">
        <v>2121</v>
      </c>
      <c r="I2128" s="444">
        <f t="shared" ca="1" si="143"/>
        <v>-3201144042.8464737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-13338100.178526973</v>
      </c>
      <c r="L2128" s="444">
        <f t="shared" ca="1" si="142"/>
        <v>-3214482143.0250006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25">
      <c r="G2129" s="459"/>
      <c r="H2129" s="459">
        <v>2122</v>
      </c>
      <c r="I2129" s="444">
        <f t="shared" ca="1" si="143"/>
        <v>-3214482143.0250006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-13393675.595937502</v>
      </c>
      <c r="L2129" s="444">
        <f t="shared" ca="1" si="142"/>
        <v>-3227875818.6209383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25">
      <c r="G2130" s="459"/>
      <c r="H2130" s="459">
        <v>2123</v>
      </c>
      <c r="I2130" s="444">
        <f t="shared" ca="1" si="143"/>
        <v>-3227875818.6209383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-13449482.577587243</v>
      </c>
      <c r="L2130" s="444">
        <f t="shared" ca="1" si="142"/>
        <v>-3241325301.1985254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25">
      <c r="G2131" s="459"/>
      <c r="H2131" s="459">
        <v>2124</v>
      </c>
      <c r="I2131" s="444">
        <f t="shared" ca="1" si="143"/>
        <v>-3241325301.1985254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-13505522.08832719</v>
      </c>
      <c r="L2131" s="444">
        <f t="shared" ca="1" si="142"/>
        <v>-3254830823.2868528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25">
      <c r="G2132" s="459"/>
      <c r="H2132" s="459">
        <v>2125</v>
      </c>
      <c r="I2132" s="444">
        <f t="shared" ca="1" si="143"/>
        <v>-3254830823.2868528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-13561795.097028553</v>
      </c>
      <c r="L2132" s="444">
        <f t="shared" ca="1" si="142"/>
        <v>-3268392618.3838816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25">
      <c r="G2133" s="459"/>
      <c r="H2133" s="459">
        <v>2126</v>
      </c>
      <c r="I2133" s="444">
        <f t="shared" ca="1" si="143"/>
        <v>-3268392618.3838816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-13618302.576599507</v>
      </c>
      <c r="L2133" s="444">
        <f t="shared" ca="1" si="142"/>
        <v>-3282010920.9604812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25">
      <c r="G2134" s="459"/>
      <c r="H2134" s="459">
        <v>2127</v>
      </c>
      <c r="I2134" s="444">
        <f t="shared" ca="1" si="143"/>
        <v>-3282010920.9604812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-13675045.504002005</v>
      </c>
      <c r="L2134" s="444">
        <f t="shared" ca="1" si="142"/>
        <v>-3295685966.4644833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25">
      <c r="G2135" s="459"/>
      <c r="H2135" s="459">
        <v>2128</v>
      </c>
      <c r="I2135" s="444">
        <f t="shared" ca="1" si="143"/>
        <v>-3295685966.4644833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-13732024.86026868</v>
      </c>
      <c r="L2135" s="444">
        <f t="shared" ca="1" si="142"/>
        <v>-3309417991.3247519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25">
      <c r="G2136" s="459"/>
      <c r="H2136" s="459">
        <v>2129</v>
      </c>
      <c r="I2136" s="444">
        <f t="shared" ca="1" si="143"/>
        <v>-3309417991.3247519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-13789241.6305198</v>
      </c>
      <c r="L2136" s="444">
        <f t="shared" ca="1" si="142"/>
        <v>-3323207232.9552717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25">
      <c r="G2137" s="459"/>
      <c r="H2137" s="459">
        <v>2130</v>
      </c>
      <c r="I2137" s="444">
        <f t="shared" ca="1" si="143"/>
        <v>-3323207232.9552717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-13846696.803980298</v>
      </c>
      <c r="L2137" s="444">
        <f t="shared" ca="1" si="142"/>
        <v>-3337053929.7592521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25">
      <c r="G2138" s="459"/>
      <c r="H2138" s="459">
        <v>2131</v>
      </c>
      <c r="I2138" s="444">
        <f t="shared" ca="1" si="143"/>
        <v>-3337053929.7592521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-13904391.373996884</v>
      </c>
      <c r="L2138" s="444">
        <f t="shared" ca="1" si="142"/>
        <v>-3350958321.1332488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25">
      <c r="G2139" s="459"/>
      <c r="H2139" s="459">
        <v>2132</v>
      </c>
      <c r="I2139" s="444">
        <f t="shared" ca="1" si="143"/>
        <v>-3350958321.1332488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-13962326.338055203</v>
      </c>
      <c r="L2139" s="444">
        <f t="shared" ca="1" si="142"/>
        <v>-3364920647.4713039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25">
      <c r="G2140" s="459"/>
      <c r="H2140" s="459">
        <v>2133</v>
      </c>
      <c r="I2140" s="444">
        <f t="shared" ca="1" si="143"/>
        <v>-3364920647.4713039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-14020502.697797101</v>
      </c>
      <c r="L2140" s="444">
        <f t="shared" ca="1" si="142"/>
        <v>-3378941150.1691012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25">
      <c r="G2141" s="459"/>
      <c r="H2141" s="459">
        <v>2134</v>
      </c>
      <c r="I2141" s="444">
        <f t="shared" ca="1" si="143"/>
        <v>-3378941150.1691012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-14078921.459037922</v>
      </c>
      <c r="L2141" s="444">
        <f t="shared" ca="1" si="142"/>
        <v>-3393020071.628139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25">
      <c r="G2142" s="459"/>
      <c r="H2142" s="459">
        <v>2135</v>
      </c>
      <c r="I2142" s="444">
        <f t="shared" ca="1" si="143"/>
        <v>-3393020071.628139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-14137583.631783912</v>
      </c>
      <c r="L2142" s="444">
        <f t="shared" ca="1" si="142"/>
        <v>-3407157655.259923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25">
      <c r="G2143" s="459"/>
      <c r="H2143" s="459">
        <v>2136</v>
      </c>
      <c r="I2143" s="444">
        <f t="shared" ca="1" si="143"/>
        <v>-3407157655.259923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-14196490.230249679</v>
      </c>
      <c r="L2143" s="444">
        <f t="shared" ca="1" si="142"/>
        <v>-3421354145.4901729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25">
      <c r="G2144" s="459"/>
      <c r="H2144" s="459">
        <v>2137</v>
      </c>
      <c r="I2144" s="444">
        <f t="shared" ca="1" si="143"/>
        <v>-3421354145.4901729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-14255642.272875722</v>
      </c>
      <c r="L2144" s="444">
        <f t="shared" ca="1" si="142"/>
        <v>-3435609787.7630486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25">
      <c r="G2145" s="459"/>
      <c r="H2145" s="459">
        <v>2138</v>
      </c>
      <c r="I2145" s="444">
        <f t="shared" ca="1" si="143"/>
        <v>-3435609787.7630486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-14315040.782346038</v>
      </c>
      <c r="L2145" s="444">
        <f t="shared" ca="1" si="142"/>
        <v>-3449924828.5453949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25">
      <c r="G2146" s="459"/>
      <c r="H2146" s="459">
        <v>2139</v>
      </c>
      <c r="I2146" s="444">
        <f t="shared" ca="1" si="143"/>
        <v>-3449924828.5453949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-14374686.785605811</v>
      </c>
      <c r="L2146" s="444">
        <f t="shared" ca="1" si="142"/>
        <v>-3464299515.3310008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25">
      <c r="G2147" s="459"/>
      <c r="H2147" s="459">
        <v>2140</v>
      </c>
      <c r="I2147" s="444">
        <f t="shared" ca="1" si="143"/>
        <v>-3464299515.3310008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-14434581.31387917</v>
      </c>
      <c r="L2147" s="444">
        <f t="shared" ca="1" si="142"/>
        <v>-3478734096.6448798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25">
      <c r="G2148" s="459"/>
      <c r="H2148" s="459">
        <v>2141</v>
      </c>
      <c r="I2148" s="444">
        <f t="shared" ca="1" si="143"/>
        <v>-3478734096.6448798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-14494725.402686998</v>
      </c>
      <c r="L2148" s="444">
        <f t="shared" ca="1" si="142"/>
        <v>-3493228822.0475669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25">
      <c r="G2149" s="459"/>
      <c r="H2149" s="459">
        <v>2142</v>
      </c>
      <c r="I2149" s="444">
        <f t="shared" ca="1" si="143"/>
        <v>-3493228822.0475669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-14555120.091864863</v>
      </c>
      <c r="L2149" s="444">
        <f t="shared" ca="1" si="142"/>
        <v>-3507783942.139432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25">
      <c r="G2150" s="459"/>
      <c r="H2150" s="459">
        <v>2143</v>
      </c>
      <c r="I2150" s="444">
        <f t="shared" ca="1" si="143"/>
        <v>-3507783942.139432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-14615766.425580965</v>
      </c>
      <c r="L2150" s="444">
        <f t="shared" ca="1" si="142"/>
        <v>-3522399708.5650129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25">
      <c r="G2151" s="459"/>
      <c r="H2151" s="459">
        <v>2144</v>
      </c>
      <c r="I2151" s="444">
        <f t="shared" ca="1" si="143"/>
        <v>-3522399708.5650129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-14676665.452354221</v>
      </c>
      <c r="L2151" s="444">
        <f t="shared" ca="1" si="142"/>
        <v>-3537076374.0173674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25">
      <c r="G2152" s="459"/>
      <c r="H2152" s="459">
        <v>2145</v>
      </c>
      <c r="I2152" s="444">
        <f t="shared" ca="1" si="143"/>
        <v>-3537076374.0173674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-14737818.225072363</v>
      </c>
      <c r="L2152" s="444">
        <f t="shared" ca="1" si="142"/>
        <v>-3551814192.2424397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25">
      <c r="G2153" s="459"/>
      <c r="H2153" s="459">
        <v>2146</v>
      </c>
      <c r="I2153" s="444">
        <f t="shared" ca="1" si="143"/>
        <v>-3551814192.2424397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-14799225.801010167</v>
      </c>
      <c r="L2153" s="444">
        <f t="shared" ca="1" si="142"/>
        <v>-3566613418.0434499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25">
      <c r="G2154" s="459"/>
      <c r="H2154" s="459">
        <v>2147</v>
      </c>
      <c r="I2154" s="444">
        <f t="shared" ca="1" si="143"/>
        <v>-3566613418.0434499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-14860889.241847707</v>
      </c>
      <c r="L2154" s="444">
        <f t="shared" ca="1" si="142"/>
        <v>-3581474307.2852974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25">
      <c r="G2155" s="459"/>
      <c r="H2155" s="459">
        <v>2148</v>
      </c>
      <c r="I2155" s="444">
        <f t="shared" ca="1" si="143"/>
        <v>-3581474307.2852974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-14922809.613688739</v>
      </c>
      <c r="L2155" s="444">
        <f t="shared" ca="1" si="142"/>
        <v>-3596397116.8989863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25">
      <c r="G2156" s="459"/>
      <c r="H2156" s="459">
        <v>2149</v>
      </c>
      <c r="I2156" s="444">
        <f t="shared" ca="1" si="143"/>
        <v>-3596397116.8989863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-14984987.987079112</v>
      </c>
      <c r="L2156" s="444">
        <f t="shared" ca="1" si="142"/>
        <v>-3611382104.8860655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25">
      <c r="G2157" s="459"/>
      <c r="H2157" s="459">
        <v>2150</v>
      </c>
      <c r="I2157" s="444">
        <f t="shared" ca="1" si="143"/>
        <v>-3611382104.8860655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-15047425.437025275</v>
      </c>
      <c r="L2157" s="444">
        <f t="shared" ca="1" si="142"/>
        <v>-3626429530.3230906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25">
      <c r="G2158" s="459"/>
      <c r="H2158" s="459">
        <v>2151</v>
      </c>
      <c r="I2158" s="444">
        <f t="shared" ca="1" si="143"/>
        <v>-3626429530.3230906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-15110123.043012878</v>
      </c>
      <c r="L2158" s="444">
        <f t="shared" ca="1" si="142"/>
        <v>-3641539653.3661036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25">
      <c r="G2159" s="459"/>
      <c r="H2159" s="459">
        <v>2152</v>
      </c>
      <c r="I2159" s="444">
        <f t="shared" ca="1" si="143"/>
        <v>-3641539653.3661036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-15173081.889025429</v>
      </c>
      <c r="L2159" s="444">
        <f t="shared" ca="1" si="142"/>
        <v>-3656712735.2551289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25">
      <c r="G2160" s="459"/>
      <c r="H2160" s="459">
        <v>2153</v>
      </c>
      <c r="I2160" s="444">
        <f t="shared" ca="1" si="143"/>
        <v>-3656712735.2551289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-15236303.063563036</v>
      </c>
      <c r="L2160" s="444">
        <f t="shared" ca="1" si="142"/>
        <v>-3671949038.3186917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25">
      <c r="G2161" s="459"/>
      <c r="H2161" s="459">
        <v>2154</v>
      </c>
      <c r="I2161" s="444">
        <f t="shared" ca="1" si="143"/>
        <v>-3671949038.3186917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-15299787.659661217</v>
      </c>
      <c r="L2161" s="444">
        <f t="shared" ca="1" si="142"/>
        <v>-3687248825.978353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25">
      <c r="G2162" s="459"/>
      <c r="H2162" s="459">
        <v>2155</v>
      </c>
      <c r="I2162" s="444">
        <f t="shared" ca="1" si="143"/>
        <v>-3687248825.978353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-15363536.774909804</v>
      </c>
      <c r="L2162" s="444">
        <f t="shared" ca="1" si="142"/>
        <v>-3702612362.753263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25">
      <c r="G2163" s="459"/>
      <c r="H2163" s="459">
        <v>2156</v>
      </c>
      <c r="I2163" s="444">
        <f t="shared" ca="1" si="143"/>
        <v>-3702612362.753263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-15427551.511471929</v>
      </c>
      <c r="L2163" s="444">
        <f t="shared" ca="1" si="142"/>
        <v>-3718039914.2647347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25">
      <c r="G2164" s="459"/>
      <c r="H2164" s="459">
        <v>2157</v>
      </c>
      <c r="I2164" s="444">
        <f t="shared" ca="1" si="143"/>
        <v>-3718039914.2647347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-15491832.97610306</v>
      </c>
      <c r="L2164" s="444">
        <f t="shared" ca="1" si="142"/>
        <v>-3733531747.2408376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25">
      <c r="G2165" s="459"/>
      <c r="H2165" s="459">
        <v>2158</v>
      </c>
      <c r="I2165" s="444">
        <f t="shared" ca="1" si="143"/>
        <v>-3733531747.2408376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-15556382.280170158</v>
      </c>
      <c r="L2165" s="444">
        <f t="shared" ca="1" si="142"/>
        <v>-3749088129.5210075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25">
      <c r="G2166" s="459"/>
      <c r="H2166" s="459">
        <v>2159</v>
      </c>
      <c r="I2166" s="444">
        <f t="shared" ca="1" si="143"/>
        <v>-3749088129.5210075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-15621200.539670866</v>
      </c>
      <c r="L2166" s="444">
        <f t="shared" ca="1" si="142"/>
        <v>-3764709330.0606785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25">
      <c r="G2167" s="459"/>
      <c r="H2167" s="459">
        <v>2160</v>
      </c>
      <c r="I2167" s="444">
        <f t="shared" ca="1" si="143"/>
        <v>-3764709330.0606785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-15686288.875252824</v>
      </c>
      <c r="L2167" s="444">
        <f t="shared" ca="1" si="142"/>
        <v>-3780395618.9359312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25">
      <c r="G2168" s="459"/>
      <c r="H2168" s="459">
        <v>2161</v>
      </c>
      <c r="I2168" s="444">
        <f t="shared" ca="1" si="143"/>
        <v>-3780395618.9359312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-15751648.412233047</v>
      </c>
      <c r="L2168" s="444">
        <f t="shared" ca="1" si="142"/>
        <v>-3796147267.3481641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25">
      <c r="G2169" s="459"/>
      <c r="H2169" s="459">
        <v>2162</v>
      </c>
      <c r="I2169" s="444">
        <f t="shared" ca="1" si="143"/>
        <v>-3796147267.3481641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-15817280.280617351</v>
      </c>
      <c r="L2169" s="444">
        <f t="shared" ca="1" si="142"/>
        <v>-3811964547.6287813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25">
      <c r="G2170" s="459"/>
      <c r="H2170" s="459">
        <v>2163</v>
      </c>
      <c r="I2170" s="444">
        <f t="shared" ca="1" si="143"/>
        <v>-3811964547.6287813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-15883185.615119925</v>
      </c>
      <c r="L2170" s="444">
        <f t="shared" ca="1" si="142"/>
        <v>-3827847733.2439013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25">
      <c r="G2171" s="459"/>
      <c r="H2171" s="459">
        <v>2164</v>
      </c>
      <c r="I2171" s="444">
        <f t="shared" ca="1" si="143"/>
        <v>-3827847733.2439013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-15949365.555182919</v>
      </c>
      <c r="L2171" s="444">
        <f t="shared" ca="1" si="142"/>
        <v>-3843797098.7990842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25">
      <c r="G2172" s="459"/>
      <c r="H2172" s="459">
        <v>2165</v>
      </c>
      <c r="I2172" s="444">
        <f t="shared" ca="1" si="143"/>
        <v>-3843797098.7990842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-16015821.244996183</v>
      </c>
      <c r="L2172" s="444">
        <f t="shared" ca="1" si="142"/>
        <v>-3859812920.0440803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25">
      <c r="G2173" s="459"/>
      <c r="H2173" s="459">
        <v>2166</v>
      </c>
      <c r="I2173" s="444">
        <f t="shared" ca="1" si="143"/>
        <v>-3859812920.0440803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-16082553.833517002</v>
      </c>
      <c r="L2173" s="444">
        <f t="shared" ca="1" si="142"/>
        <v>-3875895473.8775973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25">
      <c r="G2174" s="459"/>
      <c r="H2174" s="459">
        <v>2167</v>
      </c>
      <c r="I2174" s="444">
        <f t="shared" ca="1" si="143"/>
        <v>-3875895473.8775973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-16149564.474489987</v>
      </c>
      <c r="L2174" s="444">
        <f t="shared" ca="1" si="142"/>
        <v>-3892045038.3520875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25">
      <c r="G2175" s="459"/>
      <c r="H2175" s="459">
        <v>2168</v>
      </c>
      <c r="I2175" s="444">
        <f t="shared" ca="1" si="143"/>
        <v>-3892045038.3520875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-16216854.326467032</v>
      </c>
      <c r="L2175" s="444">
        <f t="shared" ca="1" si="142"/>
        <v>-3908261892.6785545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25">
      <c r="G2176" s="459"/>
      <c r="H2176" s="459">
        <v>2169</v>
      </c>
      <c r="I2176" s="444">
        <f t="shared" ca="1" si="143"/>
        <v>-3908261892.6785545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-16284424.552827308</v>
      </c>
      <c r="L2176" s="444">
        <f t="shared" ca="1" si="142"/>
        <v>-3924546317.2313819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25">
      <c r="G2177" s="459"/>
      <c r="H2177" s="459">
        <v>2170</v>
      </c>
      <c r="I2177" s="444">
        <f t="shared" ca="1" si="143"/>
        <v>-3924546317.2313819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-16352276.321797425</v>
      </c>
      <c r="L2177" s="444">
        <f t="shared" ca="1" si="142"/>
        <v>-3940898593.5531793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25">
      <c r="G2178" s="459"/>
      <c r="H2178" s="459">
        <v>2171</v>
      </c>
      <c r="I2178" s="444">
        <f t="shared" ca="1" si="143"/>
        <v>-3940898593.5531793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-16420410.806471583</v>
      </c>
      <c r="L2178" s="444">
        <f t="shared" ca="1" si="142"/>
        <v>-3957319004.3596506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25">
      <c r="G2179" s="459"/>
      <c r="H2179" s="459">
        <v>2172</v>
      </c>
      <c r="I2179" s="444">
        <f t="shared" ca="1" si="143"/>
        <v>-3957319004.3596506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-16488829.184831878</v>
      </c>
      <c r="L2179" s="444">
        <f t="shared" ca="1" si="142"/>
        <v>-3973807833.5444827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25">
      <c r="G2180" s="459"/>
      <c r="H2180" s="459">
        <v>2173</v>
      </c>
      <c r="I2180" s="444">
        <f t="shared" ca="1" si="143"/>
        <v>-3973807833.5444827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-16557532.639768677</v>
      </c>
      <c r="L2180" s="444">
        <f t="shared" ca="1" si="142"/>
        <v>-3990365366.1842513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25">
      <c r="G2181" s="459"/>
      <c r="H2181" s="459">
        <v>2174</v>
      </c>
      <c r="I2181" s="444">
        <f t="shared" ca="1" si="143"/>
        <v>-3990365366.1842513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-16626522.359101048</v>
      </c>
      <c r="L2181" s="444">
        <f t="shared" ca="1" si="142"/>
        <v>-4006991888.5433521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25">
      <c r="G2182" s="459"/>
      <c r="H2182" s="459">
        <v>2175</v>
      </c>
      <c r="I2182" s="444">
        <f t="shared" ca="1" si="143"/>
        <v>-4006991888.5433521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-16695799.535597302</v>
      </c>
      <c r="L2182" s="444">
        <f t="shared" ca="1" si="142"/>
        <v>-4023687688.0789495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25">
      <c r="G2183" s="459"/>
      <c r="H2183" s="459">
        <v>2176</v>
      </c>
      <c r="I2183" s="444">
        <f t="shared" ca="1" si="143"/>
        <v>-4023687688.0789495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-16765365.366995623</v>
      </c>
      <c r="L2183" s="444">
        <f t="shared" ca="1" si="142"/>
        <v>-4040453053.4459453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25">
      <c r="G2184" s="459"/>
      <c r="H2184" s="459">
        <v>2177</v>
      </c>
      <c r="I2184" s="444">
        <f t="shared" ca="1" si="143"/>
        <v>-4040453053.4459453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-16835221.056024771</v>
      </c>
      <c r="L2184" s="444">
        <f t="shared" ca="1" si="142"/>
        <v>-4057288274.5019698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25">
      <c r="G2185" s="459"/>
      <c r="H2185" s="459">
        <v>2178</v>
      </c>
      <c r="I2185" s="444">
        <f t="shared" ca="1" si="143"/>
        <v>-4057288274.5019698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-16905367.810424875</v>
      </c>
      <c r="L2185" s="444">
        <f t="shared" ca="1" si="142"/>
        <v>-4074193642.3123946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25">
      <c r="G2186" s="459"/>
      <c r="H2186" s="459">
        <v>2179</v>
      </c>
      <c r="I2186" s="444">
        <f t="shared" ca="1" si="143"/>
        <v>-4074193642.3123946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-16975806.842968311</v>
      </c>
      <c r="L2186" s="444">
        <f t="shared" ca="1" si="142"/>
        <v>-4091169449.1553631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25">
      <c r="G2187" s="459"/>
      <c r="H2187" s="459">
        <v>2180</v>
      </c>
      <c r="I2187" s="444">
        <f t="shared" ca="1" si="143"/>
        <v>-4091169449.1553631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-17046539.371480681</v>
      </c>
      <c r="L2187" s="444">
        <f t="shared" ca="1" si="142"/>
        <v>-4108215988.5268435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25">
      <c r="G2188" s="459"/>
      <c r="H2188" s="459">
        <v>2181</v>
      </c>
      <c r="I2188" s="444">
        <f t="shared" ca="1" si="143"/>
        <v>-4108215988.5268435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-17117566.618861847</v>
      </c>
      <c r="L2188" s="444">
        <f t="shared" ca="1" si="142"/>
        <v>-4125333555.1457052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25">
      <c r="G2189" s="459"/>
      <c r="H2189" s="459">
        <v>2182</v>
      </c>
      <c r="I2189" s="444">
        <f t="shared" ca="1" si="143"/>
        <v>-4125333555.1457052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-17188889.813107103</v>
      </c>
      <c r="L2189" s="444">
        <f t="shared" ca="1" si="142"/>
        <v>-4142522444.9588122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25">
      <c r="G2190" s="459"/>
      <c r="H2190" s="459">
        <v>2183</v>
      </c>
      <c r="I2190" s="444">
        <f t="shared" ca="1" si="143"/>
        <v>-4142522444.9588122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-17260510.187328383</v>
      </c>
      <c r="L2190" s="444">
        <f t="shared" ca="1" si="142"/>
        <v>-4159782955.1461406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25">
      <c r="G2191" s="459"/>
      <c r="H2191" s="459">
        <v>2184</v>
      </c>
      <c r="I2191" s="444">
        <f t="shared" ca="1" si="143"/>
        <v>-4159782955.1461406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-17332428.979775585</v>
      </c>
      <c r="L2191" s="444">
        <f t="shared" ca="1" si="142"/>
        <v>-4177115384.125916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25">
      <c r="G2192" s="459"/>
      <c r="H2192" s="459">
        <v>2185</v>
      </c>
      <c r="I2192" s="444">
        <f t="shared" ca="1" si="143"/>
        <v>-4177115384.125916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-17404647.433857985</v>
      </c>
      <c r="L2192" s="444">
        <f t="shared" ca="1" si="142"/>
        <v>-4194520031.5597739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25">
      <c r="G2193" s="459"/>
      <c r="H2193" s="459">
        <v>2186</v>
      </c>
      <c r="I2193" s="444">
        <f t="shared" ca="1" si="143"/>
        <v>-4194520031.5597739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-17477166.798165724</v>
      </c>
      <c r="L2193" s="444">
        <f t="shared" ca="1" si="142"/>
        <v>-4211997198.3579397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25">
      <c r="G2194" s="459"/>
      <c r="H2194" s="459">
        <v>2187</v>
      </c>
      <c r="I2194" s="444">
        <f t="shared" ca="1" si="143"/>
        <v>-4211997198.3579397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-17549988.326491416</v>
      </c>
      <c r="L2194" s="444">
        <f t="shared" ca="1" si="142"/>
        <v>-4229547186.6844311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25">
      <c r="G2195" s="459"/>
      <c r="H2195" s="459">
        <v>2188</v>
      </c>
      <c r="I2195" s="444">
        <f t="shared" ca="1" si="143"/>
        <v>-4229547186.6844311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-17623113.277851794</v>
      </c>
      <c r="L2195" s="444">
        <f t="shared" ca="1" si="142"/>
        <v>-4247170299.9622827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25">
      <c r="G2196" s="459"/>
      <c r="H2196" s="459">
        <v>2189</v>
      </c>
      <c r="I2196" s="444">
        <f t="shared" ca="1" si="143"/>
        <v>-4247170299.9622827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-17696542.916509509</v>
      </c>
      <c r="L2196" s="444">
        <f t="shared" ca="1" si="142"/>
        <v>-4264866842.8787923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25">
      <c r="G2197" s="459"/>
      <c r="H2197" s="459">
        <v>2190</v>
      </c>
      <c r="I2197" s="444">
        <f t="shared" ca="1" si="143"/>
        <v>-4264866842.8787923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-17770278.511994969</v>
      </c>
      <c r="L2197" s="444">
        <f t="shared" ca="1" si="142"/>
        <v>-4282637121.3907871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25">
      <c r="G2198" s="459"/>
      <c r="H2198" s="459">
        <v>2191</v>
      </c>
      <c r="I2198" s="444">
        <f t="shared" ca="1" si="143"/>
        <v>-4282637121.3907871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-17844321.339128278</v>
      </c>
      <c r="L2198" s="444">
        <f t="shared" ca="1" si="142"/>
        <v>-4300481442.7299156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25">
      <c r="G2199" s="459"/>
      <c r="H2199" s="459">
        <v>2192</v>
      </c>
      <c r="I2199" s="444">
        <f t="shared" ca="1" si="143"/>
        <v>-4300481442.7299156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-17918672.678041317</v>
      </c>
      <c r="L2199" s="444">
        <f t="shared" ca="1" si="142"/>
        <v>-4318400115.4079571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25">
      <c r="G2200" s="459"/>
      <c r="H2200" s="459">
        <v>2193</v>
      </c>
      <c r="I2200" s="444">
        <f t="shared" ca="1" si="143"/>
        <v>-4318400115.4079571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-17993333.81419982</v>
      </c>
      <c r="L2200" s="444">
        <f t="shared" ca="1" si="142"/>
        <v>-4336393449.2221565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25">
      <c r="G2201" s="459"/>
      <c r="H2201" s="459">
        <v>2194</v>
      </c>
      <c r="I2201" s="444">
        <f t="shared" ca="1" si="143"/>
        <v>-4336393449.2221565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-18068306.03842565</v>
      </c>
      <c r="L2201" s="444">
        <f t="shared" ca="1" si="142"/>
        <v>-4354461755.260582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25">
      <c r="G2202" s="459"/>
      <c r="H2202" s="459">
        <v>2195</v>
      </c>
      <c r="I2202" s="444">
        <f t="shared" ca="1" si="143"/>
        <v>-4354461755.260582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-18143590.64691909</v>
      </c>
      <c r="L2202" s="444">
        <f t="shared" ca="1" si="142"/>
        <v>-4372605345.9075012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25">
      <c r="G2203" s="459"/>
      <c r="H2203" s="459">
        <v>2196</v>
      </c>
      <c r="I2203" s="444">
        <f t="shared" ca="1" si="143"/>
        <v>-4372605345.9075012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-18219188.941281255</v>
      </c>
      <c r="L2203" s="444">
        <f t="shared" ca="1" si="142"/>
        <v>-4390824534.8487825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25">
      <c r="G2204" s="459"/>
      <c r="H2204" s="459">
        <v>2197</v>
      </c>
      <c r="I2204" s="444">
        <f t="shared" ca="1" si="143"/>
        <v>-4390824534.8487825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-18295102.228536595</v>
      </c>
      <c r="L2204" s="444">
        <f t="shared" ca="1" si="142"/>
        <v>-4409119637.0773191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25">
      <c r="G2205" s="459"/>
      <c r="H2205" s="459">
        <v>2198</v>
      </c>
      <c r="I2205" s="444">
        <f t="shared" ca="1" si="143"/>
        <v>-4409119637.0773191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-18371331.821155496</v>
      </c>
      <c r="L2205" s="444">
        <f t="shared" ca="1" si="142"/>
        <v>-4427490968.8984747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25">
      <c r="G2206" s="459"/>
      <c r="H2206" s="459">
        <v>2199</v>
      </c>
      <c r="I2206" s="444">
        <f t="shared" ca="1" si="143"/>
        <v>-4427490968.8984747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-18447879.037076976</v>
      </c>
      <c r="L2206" s="444">
        <f t="shared" ca="1" si="142"/>
        <v>-4445938847.9355516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25">
      <c r="G2207" s="459"/>
      <c r="H2207" s="459">
        <v>2200</v>
      </c>
      <c r="I2207" s="444">
        <f t="shared" ca="1" si="143"/>
        <v>-4445938847.9355516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-18524745.199731465</v>
      </c>
      <c r="L2207" s="444">
        <f t="shared" ca="1" si="142"/>
        <v>-4464463593.1352835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25">
      <c r="G2208" s="459"/>
      <c r="H2208" s="459">
        <v>2201</v>
      </c>
      <c r="I2208" s="444">
        <f t="shared" ca="1" si="143"/>
        <v>-4464463593.1352835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-18601931.63806368</v>
      </c>
      <c r="L2208" s="444">
        <f t="shared" ca="1" si="142"/>
        <v>-4483065524.7733469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25">
      <c r="G2209" s="459"/>
      <c r="H2209" s="459">
        <v>2202</v>
      </c>
      <c r="I2209" s="444">
        <f t="shared" ca="1" si="143"/>
        <v>-4483065524.7733469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-18679439.686555613</v>
      </c>
      <c r="L2209" s="444">
        <f t="shared" ca="1" si="142"/>
        <v>-4501744964.4599028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25">
      <c r="G2210" s="459"/>
      <c r="H2210" s="459">
        <v>2203</v>
      </c>
      <c r="I2210" s="444">
        <f t="shared" ca="1" si="143"/>
        <v>-4501744964.4599028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-18757270.685249593</v>
      </c>
      <c r="L2210" s="444">
        <f t="shared" ca="1" si="142"/>
        <v>-4520502235.1451521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25">
      <c r="G2211" s="459"/>
      <c r="H2211" s="459">
        <v>2204</v>
      </c>
      <c r="I2211" s="444">
        <f t="shared" ca="1" si="143"/>
        <v>-4520502235.1451521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-18835425.979771465</v>
      </c>
      <c r="L2211" s="444">
        <f t="shared" ca="1" si="142"/>
        <v>-4539337661.1249237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25">
      <c r="G2212" s="459"/>
      <c r="H2212" s="459">
        <v>2205</v>
      </c>
      <c r="I2212" s="444">
        <f t="shared" ca="1" si="143"/>
        <v>-4539337661.1249237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-18913906.921353847</v>
      </c>
      <c r="L2212" s="444">
        <f t="shared" ca="1" si="142"/>
        <v>-4558251568.046278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25">
      <c r="G2213" s="459"/>
      <c r="H2213" s="459">
        <v>2206</v>
      </c>
      <c r="I2213" s="444">
        <f t="shared" ca="1" si="143"/>
        <v>-4558251568.046278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-18992714.866859492</v>
      </c>
      <c r="L2213" s="444">
        <f t="shared" ca="1" si="142"/>
        <v>-4577244282.9131374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25">
      <c r="G2214" s="459"/>
      <c r="H2214" s="459">
        <v>2207</v>
      </c>
      <c r="I2214" s="444">
        <f t="shared" ca="1" si="143"/>
        <v>-4577244282.9131374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-19071851.17880474</v>
      </c>
      <c r="L2214" s="444">
        <f t="shared" ca="1" si="142"/>
        <v>-4596316134.0919418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25">
      <c r="G2215" s="459"/>
      <c r="H2215" s="459">
        <v>2208</v>
      </c>
      <c r="I2215" s="444">
        <f t="shared" ca="1" si="143"/>
        <v>-4596316134.0919418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-19151317.225383092</v>
      </c>
      <c r="L2215" s="444">
        <f t="shared" ca="1" si="142"/>
        <v>-4615467451.3173246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25">
      <c r="G2216" s="459"/>
      <c r="H2216" s="459">
        <v>2209</v>
      </c>
      <c r="I2216" s="444">
        <f t="shared" ca="1" si="143"/>
        <v>-4615467451.3173246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-19231114.380488854</v>
      </c>
      <c r="L2216" s="444">
        <f t="shared" ca="1" si="142"/>
        <v>-4634698565.697813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25">
      <c r="G2217" s="459"/>
      <c r="H2217" s="459">
        <v>2210</v>
      </c>
      <c r="I2217" s="444">
        <f t="shared" ca="1" si="143"/>
        <v>-4634698565.697813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-19311244.023740888</v>
      </c>
      <c r="L2217" s="444">
        <f t="shared" ca="1" si="142"/>
        <v>-4654009809.7215538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25">
      <c r="G2218" s="459"/>
      <c r="H2218" s="459">
        <v>2211</v>
      </c>
      <c r="I2218" s="444">
        <f t="shared" ca="1" si="143"/>
        <v>-4654009809.7215538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-19391707.540506475</v>
      </c>
      <c r="L2218" s="444">
        <f t="shared" ca="1" si="142"/>
        <v>-4673401517.2620602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25">
      <c r="G2219" s="459"/>
      <c r="H2219" s="459">
        <v>2212</v>
      </c>
      <c r="I2219" s="444">
        <f t="shared" ca="1" si="143"/>
        <v>-4673401517.2620602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-19472506.321925249</v>
      </c>
      <c r="L2219" s="444">
        <f t="shared" ca="1" si="142"/>
        <v>-4692874023.5839853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25">
      <c r="G2220" s="459"/>
      <c r="H2220" s="459">
        <v>2213</v>
      </c>
      <c r="I2220" s="444">
        <f t="shared" ca="1" si="143"/>
        <v>-4692874023.5839853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-19553641.764933273</v>
      </c>
      <c r="L2220" s="444">
        <f t="shared" ca="1" si="142"/>
        <v>-4712427665.3489189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25">
      <c r="G2221" s="459"/>
      <c r="H2221" s="459">
        <v>2214</v>
      </c>
      <c r="I2221" s="444">
        <f t="shared" ca="1" si="143"/>
        <v>-4712427665.3489189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-19635115.27228716</v>
      </c>
      <c r="L2221" s="444">
        <f t="shared" ca="1" si="142"/>
        <v>-4732062780.6212063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25">
      <c r="G2222" s="459"/>
      <c r="H2222" s="459">
        <v>2215</v>
      </c>
      <c r="I2222" s="444">
        <f t="shared" ca="1" si="143"/>
        <v>-4732062780.6212063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-19716928.252588358</v>
      </c>
      <c r="L2222" s="444">
        <f t="shared" ca="1" si="142"/>
        <v>-4751779708.8737946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25">
      <c r="G2223" s="459"/>
      <c r="H2223" s="459">
        <v>2216</v>
      </c>
      <c r="I2223" s="444">
        <f t="shared" ca="1" si="143"/>
        <v>-4751779708.8737946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-19799082.120307475</v>
      </c>
      <c r="L2223" s="444">
        <f t="shared" ca="1" si="142"/>
        <v>-4771578790.9941025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25">
      <c r="G2224" s="459"/>
      <c r="H2224" s="459">
        <v>2217</v>
      </c>
      <c r="I2224" s="444">
        <f t="shared" ca="1" si="143"/>
        <v>-4771578790.9941025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-19881578.295808759</v>
      </c>
      <c r="L2224" s="444">
        <f t="shared" ca="1" si="142"/>
        <v>-4791460369.2899113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25">
      <c r="G2225" s="459"/>
      <c r="H2225" s="459">
        <v>2218</v>
      </c>
      <c r="I2225" s="444">
        <f t="shared" ca="1" si="143"/>
        <v>-4791460369.2899113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-19964418.205374628</v>
      </c>
      <c r="L2225" s="444">
        <f t="shared" ca="1" si="142"/>
        <v>-4811424787.495286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25">
      <c r="G2226" s="459"/>
      <c r="H2226" s="459">
        <v>2219</v>
      </c>
      <c r="I2226" s="444">
        <f t="shared" ca="1" si="143"/>
        <v>-4811424787.495286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-20047603.281230357</v>
      </c>
      <c r="L2226" s="444">
        <f t="shared" ca="1" si="142"/>
        <v>-4831472390.776516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25">
      <c r="G2227" s="459"/>
      <c r="H2227" s="459">
        <v>2220</v>
      </c>
      <c r="I2227" s="444">
        <f t="shared" ca="1" si="143"/>
        <v>-4831472390.776516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-20131134.961568817</v>
      </c>
      <c r="L2227" s="444">
        <f t="shared" ca="1" si="142"/>
        <v>-4851603525.7380848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25">
      <c r="G2228" s="459"/>
      <c r="H2228" s="459">
        <v>2221</v>
      </c>
      <c r="I2228" s="444">
        <f t="shared" ca="1" si="143"/>
        <v>-4851603525.7380848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-20215014.690575354</v>
      </c>
      <c r="L2228" s="444">
        <f t="shared" ca="1" si="142"/>
        <v>-4871818540.4286604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25">
      <c r="G2229" s="459"/>
      <c r="H2229" s="459">
        <v>2222</v>
      </c>
      <c r="I2229" s="444">
        <f t="shared" ca="1" si="143"/>
        <v>-4871818540.4286604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-20299243.918452751</v>
      </c>
      <c r="L2229" s="444">
        <f t="shared" ca="1" si="142"/>
        <v>-4892117784.3471136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25">
      <c r="G2230" s="459"/>
      <c r="H2230" s="459">
        <v>2223</v>
      </c>
      <c r="I2230" s="444">
        <f t="shared" ca="1" si="143"/>
        <v>-4892117784.3471136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-20383824.101446308</v>
      </c>
      <c r="L2230" s="444">
        <f t="shared" ca="1" si="142"/>
        <v>-4912501608.4485598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25">
      <c r="G2231" s="459"/>
      <c r="H2231" s="459">
        <v>2224</v>
      </c>
      <c r="I2231" s="444">
        <f t="shared" ca="1" si="143"/>
        <v>-4912501608.4485598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-20468756.701869</v>
      </c>
      <c r="L2231" s="444">
        <f t="shared" ca="1" si="142"/>
        <v>-4932970365.1504288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25">
      <c r="G2232" s="459"/>
      <c r="H2232" s="459">
        <v>2225</v>
      </c>
      <c r="I2232" s="444">
        <f t="shared" ca="1" si="143"/>
        <v>-4932970365.1504288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-20554043.188126788</v>
      </c>
      <c r="L2232" s="444">
        <f t="shared" ca="1" si="142"/>
        <v>-4953524408.3385553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25">
      <c r="G2233" s="459"/>
      <c r="H2233" s="459">
        <v>2226</v>
      </c>
      <c r="I2233" s="444">
        <f t="shared" ca="1" si="143"/>
        <v>-4953524408.3385553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-20639685.03474398</v>
      </c>
      <c r="L2233" s="444">
        <f t="shared" ca="1" si="142"/>
        <v>-4974164093.3732996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25">
      <c r="G2234" s="459"/>
      <c r="H2234" s="459">
        <v>2227</v>
      </c>
      <c r="I2234" s="444">
        <f t="shared" ca="1" si="143"/>
        <v>-4974164093.3732996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-20725683.722388748</v>
      </c>
      <c r="L2234" s="444">
        <f t="shared" ca="1" si="142"/>
        <v>-4994889777.0956888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25">
      <c r="G2235" s="459"/>
      <c r="H2235" s="459">
        <v>2228</v>
      </c>
      <c r="I2235" s="444">
        <f t="shared" ca="1" si="143"/>
        <v>-4994889777.0956888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-20812040.737898704</v>
      </c>
      <c r="L2235" s="444">
        <f t="shared" ca="1" si="142"/>
        <v>-5015701817.8335876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25">
      <c r="G2236" s="459"/>
      <c r="H2236" s="459">
        <v>2229</v>
      </c>
      <c r="I2236" s="444">
        <f t="shared" ca="1" si="143"/>
        <v>-5015701817.8335876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-20898757.574306615</v>
      </c>
      <c r="L2236" s="444">
        <f t="shared" ca="1" si="142"/>
        <v>-5036600575.4078941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25">
      <c r="G2237" s="459"/>
      <c r="H2237" s="459">
        <v>2230</v>
      </c>
      <c r="I2237" s="444">
        <f t="shared" ca="1" si="143"/>
        <v>-5036600575.4078941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-20985835.730866224</v>
      </c>
      <c r="L2237" s="444">
        <f t="shared" ca="1" si="142"/>
        <v>-5057586411.1387606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25">
      <c r="G2238" s="459"/>
      <c r="H2238" s="459">
        <v>2231</v>
      </c>
      <c r="I2238" s="444">
        <f t="shared" ca="1" si="143"/>
        <v>-5057586411.1387606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-21073276.713078167</v>
      </c>
      <c r="L2238" s="444">
        <f t="shared" ca="1" si="142"/>
        <v>-5078659687.8518391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25">
      <c r="G2239" s="459"/>
      <c r="H2239" s="459">
        <v>2232</v>
      </c>
      <c r="I2239" s="444">
        <f t="shared" ca="1" si="143"/>
        <v>-5078659687.8518391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-21161082.032715995</v>
      </c>
      <c r="L2239" s="444">
        <f t="shared" ca="1" si="142"/>
        <v>-5099820769.8845549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25">
      <c r="G2240" s="459"/>
      <c r="H2240" s="459">
        <v>2233</v>
      </c>
      <c r="I2240" s="444">
        <f t="shared" ca="1" si="143"/>
        <v>-5099820769.8845549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-21249253.207852311</v>
      </c>
      <c r="L2240" s="444">
        <f t="shared" ca="1" si="142"/>
        <v>-5121070023.0924072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25">
      <c r="G2241" s="459"/>
      <c r="H2241" s="459">
        <v>2234</v>
      </c>
      <c r="I2241" s="444">
        <f t="shared" ca="1" si="143"/>
        <v>-5121070023.0924072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-21337791.76288503</v>
      </c>
      <c r="L2241" s="444">
        <f t="shared" ca="1" si="142"/>
        <v>-5142407814.8552923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25">
      <c r="G2242" s="459"/>
      <c r="H2242" s="459">
        <v>2235</v>
      </c>
      <c r="I2242" s="444">
        <f t="shared" ca="1" si="143"/>
        <v>-5142407814.8552923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-21426699.228563718</v>
      </c>
      <c r="L2242" s="444">
        <f t="shared" ca="1" si="142"/>
        <v>-5163834514.0838556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25">
      <c r="G2243" s="459"/>
      <c r="H2243" s="459">
        <v>2236</v>
      </c>
      <c r="I2243" s="444">
        <f t="shared" ca="1" si="143"/>
        <v>-5163834514.0838556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-21515977.142016064</v>
      </c>
      <c r="L2243" s="444">
        <f t="shared" ca="1" si="142"/>
        <v>-5185350491.225872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25">
      <c r="G2244" s="459"/>
      <c r="H2244" s="459">
        <v>2237</v>
      </c>
      <c r="I2244" s="444">
        <f t="shared" ca="1" si="143"/>
        <v>-5185350491.225872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-21605627.046774466</v>
      </c>
      <c r="L2244" s="444">
        <f t="shared" ca="1" si="142"/>
        <v>-5206956118.2726469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25">
      <c r="G2245" s="459"/>
      <c r="H2245" s="459">
        <v>2238</v>
      </c>
      <c r="I2245" s="444">
        <f t="shared" ca="1" si="143"/>
        <v>-5206956118.2726469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-21695650.492802694</v>
      </c>
      <c r="L2245" s="444">
        <f t="shared" ca="1" si="142"/>
        <v>-5228651768.7654495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25">
      <c r="G2246" s="459"/>
      <c r="H2246" s="459">
        <v>2239</v>
      </c>
      <c r="I2246" s="444">
        <f t="shared" ca="1" si="143"/>
        <v>-5228651768.7654495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-21786049.036522705</v>
      </c>
      <c r="L2246" s="444">
        <f t="shared" ca="1" si="142"/>
        <v>-5250437817.8019724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25">
      <c r="G2247" s="459"/>
      <c r="H2247" s="459">
        <v>2240</v>
      </c>
      <c r="I2247" s="444">
        <f t="shared" ca="1" si="143"/>
        <v>-5250437817.8019724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-21876824.240841553</v>
      </c>
      <c r="L2247" s="444">
        <f t="shared" ca="1" si="142"/>
        <v>-5272314642.0428143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25">
      <c r="G2248" s="459"/>
      <c r="H2248" s="459">
        <v>2241</v>
      </c>
      <c r="I2248" s="444">
        <f t="shared" ca="1" si="143"/>
        <v>-5272314642.0428143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-21967977.675178394</v>
      </c>
      <c r="L2248" s="444">
        <f t="shared" ca="1" si="142"/>
        <v>-5294282619.7179928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25">
      <c r="G2249" s="459"/>
      <c r="H2249" s="459">
        <v>2242</v>
      </c>
      <c r="I2249" s="444">
        <f t="shared" ca="1" si="143"/>
        <v>-5294282619.7179928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-22059510.915491637</v>
      </c>
      <c r="L2249" s="444">
        <f t="shared" ca="1" si="142"/>
        <v>-5316342130.6334848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25">
      <c r="G2250" s="459"/>
      <c r="H2250" s="459">
        <v>2243</v>
      </c>
      <c r="I2250" s="444">
        <f t="shared" ca="1" si="143"/>
        <v>-5316342130.6334848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-22151425.544306185</v>
      </c>
      <c r="L2250" s="444">
        <f t="shared" ca="1" si="142"/>
        <v>-5338493556.1777906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25">
      <c r="G2251" s="459"/>
      <c r="H2251" s="459">
        <v>2244</v>
      </c>
      <c r="I2251" s="444">
        <f t="shared" ca="1" si="143"/>
        <v>-5338493556.1777906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-22243723.150740795</v>
      </c>
      <c r="L2251" s="444">
        <f t="shared" ca="1" si="142"/>
        <v>-5360737279.3285313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25">
      <c r="G2252" s="459"/>
      <c r="H2252" s="459">
        <v>2245</v>
      </c>
      <c r="I2252" s="444">
        <f t="shared" ca="1" si="143"/>
        <v>-5360737279.3285313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-22336405.330535546</v>
      </c>
      <c r="L2252" s="444">
        <f t="shared" ca="1" si="142"/>
        <v>-5383073684.6590672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25">
      <c r="G2253" s="459"/>
      <c r="H2253" s="459">
        <v>2246</v>
      </c>
      <c r="I2253" s="444">
        <f t="shared" ca="1" si="143"/>
        <v>-5383073684.6590672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-22429473.686079446</v>
      </c>
      <c r="L2253" s="444">
        <f t="shared" ca="1" si="142"/>
        <v>-5405503158.3451462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25">
      <c r="G2254" s="459"/>
      <c r="H2254" s="459">
        <v>2247</v>
      </c>
      <c r="I2254" s="444">
        <f t="shared" ca="1" si="143"/>
        <v>-5405503158.3451462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-22522929.82643811</v>
      </c>
      <c r="L2254" s="444">
        <f t="shared" ca="1" si="142"/>
        <v>-5428026088.1715841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25">
      <c r="G2255" s="459"/>
      <c r="H2255" s="459">
        <v>2248</v>
      </c>
      <c r="I2255" s="444">
        <f t="shared" ca="1" si="143"/>
        <v>-5428026088.1715841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-22616775.367381599</v>
      </c>
      <c r="L2255" s="444">
        <f t="shared" ca="1" si="142"/>
        <v>-5450642863.5389662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25">
      <c r="G2256" s="459"/>
      <c r="H2256" s="459">
        <v>2249</v>
      </c>
      <c r="I2256" s="444">
        <f t="shared" ca="1" si="143"/>
        <v>-5450642863.5389662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-22711011.931412358</v>
      </c>
      <c r="L2256" s="444">
        <f t="shared" ca="1" si="142"/>
        <v>-5473353875.4703789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25">
      <c r="G2257" s="459"/>
      <c r="H2257" s="459">
        <v>2250</v>
      </c>
      <c r="I2257" s="444">
        <f t="shared" ca="1" si="143"/>
        <v>-5473353875.4703789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-22805641.147793245</v>
      </c>
      <c r="L2257" s="444">
        <f t="shared" ca="1" si="142"/>
        <v>-5496159516.6181717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25">
      <c r="G2258" s="459"/>
      <c r="H2258" s="459">
        <v>2251</v>
      </c>
      <c r="I2258" s="444">
        <f t="shared" ca="1" si="143"/>
        <v>-5496159516.6181717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-22900664.652575716</v>
      </c>
      <c r="L2258" s="444">
        <f t="shared" ca="1" si="142"/>
        <v>-5519060181.2707472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25">
      <c r="G2259" s="459"/>
      <c r="H2259" s="459">
        <v>2252</v>
      </c>
      <c r="I2259" s="444">
        <f t="shared" ca="1" si="143"/>
        <v>-5519060181.2707472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-22996084.088628113</v>
      </c>
      <c r="L2259" s="444">
        <f t="shared" ca="1" si="142"/>
        <v>-5542056265.359375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25">
      <c r="G2260" s="459"/>
      <c r="H2260" s="459">
        <v>2253</v>
      </c>
      <c r="I2260" s="444">
        <f t="shared" ca="1" si="143"/>
        <v>-5542056265.359375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-23091901.105664063</v>
      </c>
      <c r="L2260" s="444">
        <f t="shared" ca="1" si="142"/>
        <v>-5565148166.4650393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25">
      <c r="G2261" s="459"/>
      <c r="H2261" s="459">
        <v>2254</v>
      </c>
      <c r="I2261" s="444">
        <f t="shared" ca="1" si="143"/>
        <v>-5565148166.4650393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-23188117.360270996</v>
      </c>
      <c r="L2261" s="444">
        <f t="shared" ca="1" si="142"/>
        <v>-5588336283.8253107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25">
      <c r="G2262" s="459"/>
      <c r="H2262" s="459">
        <v>2255</v>
      </c>
      <c r="I2262" s="444">
        <f t="shared" ca="1" si="143"/>
        <v>-5588336283.8253107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-23284734.515938796</v>
      </c>
      <c r="L2262" s="444">
        <f t="shared" ca="1" si="142"/>
        <v>-5611621018.3412495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25">
      <c r="G2263" s="459"/>
      <c r="H2263" s="459">
        <v>2256</v>
      </c>
      <c r="I2263" s="444">
        <f t="shared" ca="1" si="143"/>
        <v>-5611621018.3412495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-23381754.24308854</v>
      </c>
      <c r="L2263" s="444">
        <f t="shared" ca="1" si="142"/>
        <v>-5635002772.5843382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25">
      <c r="G2264" s="459"/>
      <c r="H2264" s="459">
        <v>2257</v>
      </c>
      <c r="I2264" s="444">
        <f t="shared" ca="1" si="143"/>
        <v>-5635002772.5843382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-23479178.21910141</v>
      </c>
      <c r="L2264" s="444">
        <f t="shared" ca="1" si="142"/>
        <v>-5658481950.8034391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25">
      <c r="G2265" s="459"/>
      <c r="H2265" s="459">
        <v>2258</v>
      </c>
      <c r="I2265" s="444">
        <f t="shared" ca="1" si="143"/>
        <v>-5658481950.8034391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-23577008.128347661</v>
      </c>
      <c r="L2265" s="444">
        <f t="shared" ca="1" si="142"/>
        <v>-5682058958.9317865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25">
      <c r="G2266" s="459"/>
      <c r="H2266" s="459">
        <v>2259</v>
      </c>
      <c r="I2266" s="444">
        <f t="shared" ca="1" si="143"/>
        <v>-5682058958.9317865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-23675245.662215777</v>
      </c>
      <c r="L2266" s="444">
        <f t="shared" ca="1" si="142"/>
        <v>-5705734204.5940027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25">
      <c r="G2267" s="459"/>
      <c r="H2267" s="459">
        <v>2260</v>
      </c>
      <c r="I2267" s="444">
        <f t="shared" ca="1" si="143"/>
        <v>-5705734204.5940027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-23773892.519141678</v>
      </c>
      <c r="L2267" s="444">
        <f t="shared" ca="1" si="142"/>
        <v>-5729508097.1131449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25">
      <c r="G2268" s="459"/>
      <c r="H2268" s="459">
        <v>2261</v>
      </c>
      <c r="I2268" s="444">
        <f t="shared" ca="1" si="143"/>
        <v>-5729508097.1131449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-23872950.404638104</v>
      </c>
      <c r="L2268" s="444">
        <f t="shared" ca="1" si="142"/>
        <v>-5753381047.5177832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25">
      <c r="G2269" s="459"/>
      <c r="H2269" s="459">
        <v>2262</v>
      </c>
      <c r="I2269" s="444">
        <f t="shared" ca="1" si="143"/>
        <v>-5753381047.5177832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-23972421.031324096</v>
      </c>
      <c r="L2269" s="444">
        <f t="shared" ca="1" si="142"/>
        <v>-5777353468.5491076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25">
      <c r="G2270" s="459"/>
      <c r="H2270" s="459">
        <v>2263</v>
      </c>
      <c r="I2270" s="444">
        <f t="shared" ca="1" si="143"/>
        <v>-5777353468.5491076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-24072306.118954614</v>
      </c>
      <c r="L2270" s="444">
        <f t="shared" ca="1" si="142"/>
        <v>-5801425774.6680622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25">
      <c r="G2271" s="459"/>
      <c r="H2271" s="459">
        <v>2264</v>
      </c>
      <c r="I2271" s="444">
        <f t="shared" ca="1" si="143"/>
        <v>-5801425774.6680622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-24172607.394450258</v>
      </c>
      <c r="L2271" s="444">
        <f t="shared" ca="1" si="142"/>
        <v>-5825598382.0625124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25">
      <c r="G2272" s="459"/>
      <c r="H2272" s="459">
        <v>2265</v>
      </c>
      <c r="I2272" s="444">
        <f t="shared" ca="1" si="143"/>
        <v>-5825598382.0625124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-24273326.591927134</v>
      </c>
      <c r="L2272" s="444">
        <f t="shared" ca="1" si="142"/>
        <v>-5849871708.6544399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25">
      <c r="G2273" s="459"/>
      <c r="H2273" s="459">
        <v>2266</v>
      </c>
      <c r="I2273" s="444">
        <f t="shared" ca="1" si="143"/>
        <v>-5849871708.6544399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-24374465.452726834</v>
      </c>
      <c r="L2273" s="444">
        <f t="shared" ca="1" si="142"/>
        <v>-5874246174.1071663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25">
      <c r="G2274" s="459"/>
      <c r="H2274" s="459">
        <v>2267</v>
      </c>
      <c r="I2274" s="444">
        <f t="shared" ca="1" si="143"/>
        <v>-5874246174.1071663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-24476025.725446526</v>
      </c>
      <c r="L2274" s="444">
        <f t="shared" ca="1" si="142"/>
        <v>-5898722199.832613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25">
      <c r="G2275" s="459"/>
      <c r="H2275" s="459">
        <v>2268</v>
      </c>
      <c r="I2275" s="444">
        <f t="shared" ca="1" si="143"/>
        <v>-5898722199.832613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-24578009.165969219</v>
      </c>
      <c r="L2275" s="444">
        <f t="shared" ca="1" si="142"/>
        <v>-5923300208.9985819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25">
      <c r="G2276" s="459"/>
      <c r="H2276" s="459">
        <v>2269</v>
      </c>
      <c r="I2276" s="444">
        <f t="shared" ca="1" si="143"/>
        <v>-5923300208.9985819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-24680417.537494089</v>
      </c>
      <c r="L2276" s="444">
        <f t="shared" ca="1" si="142"/>
        <v>-5947980626.5360756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25">
      <c r="G2277" s="459"/>
      <c r="H2277" s="459">
        <v>2270</v>
      </c>
      <c r="I2277" s="444">
        <f t="shared" ca="1" si="143"/>
        <v>-5947980626.5360756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-24783252.610566981</v>
      </c>
      <c r="L2277" s="444">
        <f t="shared" ca="1" si="142"/>
        <v>-5972763879.1466427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25">
      <c r="G2278" s="459"/>
      <c r="H2278" s="459">
        <v>2271</v>
      </c>
      <c r="I2278" s="444">
        <f t="shared" ca="1" si="143"/>
        <v>-5972763879.1466427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-24886516.163111012</v>
      </c>
      <c r="L2278" s="444">
        <f t="shared" ca="1" si="142"/>
        <v>-5997650395.3097534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25">
      <c r="G2279" s="459"/>
      <c r="H2279" s="459">
        <v>2272</v>
      </c>
      <c r="I2279" s="444">
        <f t="shared" ca="1" si="143"/>
        <v>-5997650395.3097534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-24990209.980457306</v>
      </c>
      <c r="L2279" s="444">
        <f t="shared" ca="1" si="142"/>
        <v>-6022640605.2902107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25">
      <c r="G2280" s="459"/>
      <c r="H2280" s="459">
        <v>2273</v>
      </c>
      <c r="I2280" s="444">
        <f t="shared" ca="1" si="143"/>
        <v>-6022640605.2902107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-25094335.855375879</v>
      </c>
      <c r="L2280" s="444">
        <f t="shared" ca="1" si="142"/>
        <v>-6047734941.145587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25">
      <c r="G2281" s="459"/>
      <c r="H2281" s="459">
        <v>2274</v>
      </c>
      <c r="I2281" s="444">
        <f t="shared" ca="1" si="143"/>
        <v>-6047734941.145587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-25198895.588106614</v>
      </c>
      <c r="L2281" s="444">
        <f t="shared" ca="1" si="142"/>
        <v>-6072933836.7336931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25">
      <c r="G2282" s="459"/>
      <c r="H2282" s="459">
        <v>2275</v>
      </c>
      <c r="I2282" s="444">
        <f t="shared" ca="1" si="143"/>
        <v>-6072933836.7336931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-25303890.98639039</v>
      </c>
      <c r="L2282" s="444">
        <f t="shared" ca="1" si="142"/>
        <v>-6098237727.7200832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25">
      <c r="G2283" s="459"/>
      <c r="H2283" s="459">
        <v>2276</v>
      </c>
      <c r="I2283" s="444">
        <f t="shared" ca="1" si="143"/>
        <v>-6098237727.7200832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-25409323.865500346</v>
      </c>
      <c r="L2283" s="444">
        <f t="shared" ca="1" si="142"/>
        <v>-6123647051.5855837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25">
      <c r="G2284" s="459"/>
      <c r="H2284" s="459">
        <v>2277</v>
      </c>
      <c r="I2284" s="444">
        <f t="shared" ca="1" si="143"/>
        <v>-6123647051.5855837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-25515196.048273265</v>
      </c>
      <c r="L2284" s="444">
        <f t="shared" ca="1" si="142"/>
        <v>-6149162247.6338568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25">
      <c r="G2285" s="459"/>
      <c r="H2285" s="459">
        <v>2278</v>
      </c>
      <c r="I2285" s="444">
        <f t="shared" ca="1" si="143"/>
        <v>-6149162247.6338568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-25621509.365141071</v>
      </c>
      <c r="L2285" s="444">
        <f t="shared" ca="1" si="142"/>
        <v>-6174783756.9989977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25">
      <c r="G2286" s="459"/>
      <c r="H2286" s="459">
        <v>2279</v>
      </c>
      <c r="I2286" s="444">
        <f t="shared" ca="1" si="143"/>
        <v>-6174783756.9989977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-25728265.654162489</v>
      </c>
      <c r="L2286" s="444">
        <f t="shared" ca="1" si="142"/>
        <v>-6200512022.6531601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25">
      <c r="G2287" s="459"/>
      <c r="H2287" s="459">
        <v>2280</v>
      </c>
      <c r="I2287" s="444">
        <f t="shared" ca="1" si="143"/>
        <v>-6200512022.6531601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-25835466.761054832</v>
      </c>
      <c r="L2287" s="444">
        <f t="shared" ca="1" si="142"/>
        <v>-6226347489.4142151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25">
      <c r="G2288" s="459"/>
      <c r="H2288" s="459">
        <v>2281</v>
      </c>
      <c r="I2288" s="444">
        <f t="shared" ca="1" si="143"/>
        <v>-6226347489.4142151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-25943114.539225895</v>
      </c>
      <c r="L2288" s="444">
        <f t="shared" ca="1" si="142"/>
        <v>-6252290603.9534407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25">
      <c r="G2289" s="459"/>
      <c r="H2289" s="459">
        <v>2282</v>
      </c>
      <c r="I2289" s="444">
        <f t="shared" ca="1" si="143"/>
        <v>-6252290603.9534407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-26051210.849806003</v>
      </c>
      <c r="L2289" s="444">
        <f t="shared" ca="1" si="142"/>
        <v>-6278341814.8032465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25">
      <c r="G2290" s="459"/>
      <c r="H2290" s="459">
        <v>2283</v>
      </c>
      <c r="I2290" s="444">
        <f t="shared" ca="1" si="143"/>
        <v>-6278341814.8032465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-26159757.561680194</v>
      </c>
      <c r="L2290" s="444">
        <f t="shared" ca="1" si="142"/>
        <v>-6304501572.3649263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25">
      <c r="G2291" s="459"/>
      <c r="H2291" s="459">
        <v>2284</v>
      </c>
      <c r="I2291" s="444">
        <f t="shared" ca="1" si="143"/>
        <v>-6304501572.3649263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-26268756.551520526</v>
      </c>
      <c r="L2291" s="444">
        <f t="shared" ca="1" si="142"/>
        <v>-6330770328.9164467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25">
      <c r="G2292" s="459"/>
      <c r="H2292" s="459">
        <v>2285</v>
      </c>
      <c r="I2292" s="444">
        <f t="shared" ca="1" si="143"/>
        <v>-6330770328.9164467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-26378209.703818526</v>
      </c>
      <c r="L2292" s="444">
        <f t="shared" ca="1" si="142"/>
        <v>-6357148538.620265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25">
      <c r="G2293" s="459"/>
      <c r="H2293" s="459">
        <v>2286</v>
      </c>
      <c r="I2293" s="444">
        <f t="shared" ca="1" si="143"/>
        <v>-6357148538.620265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-26488118.91091777</v>
      </c>
      <c r="L2293" s="444">
        <f t="shared" ca="1" si="142"/>
        <v>-6383636657.5311832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25">
      <c r="G2294" s="459"/>
      <c r="H2294" s="459">
        <v>2287</v>
      </c>
      <c r="I2294" s="444">
        <f t="shared" ca="1" si="143"/>
        <v>-6383636657.5311832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-26598486.073046595</v>
      </c>
      <c r="L2294" s="444">
        <f t="shared" ca="1" si="142"/>
        <v>-6410235143.6042299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25">
      <c r="G2295" s="459"/>
      <c r="H2295" s="459">
        <v>2288</v>
      </c>
      <c r="I2295" s="444">
        <f t="shared" ca="1" si="143"/>
        <v>-6410235143.6042299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-26709313.098350957</v>
      </c>
      <c r="L2295" s="444">
        <f t="shared" ca="1" si="142"/>
        <v>-6436944456.7025805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25">
      <c r="G2296" s="459"/>
      <c r="H2296" s="459">
        <v>2289</v>
      </c>
      <c r="I2296" s="444">
        <f t="shared" ca="1" si="143"/>
        <v>-6436944456.7025805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-26820601.902927417</v>
      </c>
      <c r="L2296" s="444">
        <f t="shared" ca="1" si="142"/>
        <v>-6463765058.6055079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25">
      <c r="G2297" s="459"/>
      <c r="H2297" s="459">
        <v>2290</v>
      </c>
      <c r="I2297" s="444">
        <f t="shared" ca="1" si="143"/>
        <v>-6463765058.6055079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-26932354.41085628</v>
      </c>
      <c r="L2297" s="444">
        <f t="shared" ca="1" si="142"/>
        <v>-6490697413.0163641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25">
      <c r="G2298" s="459"/>
      <c r="H2298" s="459">
        <v>2291</v>
      </c>
      <c r="I2298" s="444">
        <f t="shared" ca="1" si="143"/>
        <v>-6490697413.0163641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-27044572.554234851</v>
      </c>
      <c r="L2298" s="444">
        <f t="shared" ca="1" si="142"/>
        <v>-6517741985.5705986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25">
      <c r="G2299" s="459"/>
      <c r="H2299" s="459">
        <v>2292</v>
      </c>
      <c r="I2299" s="444">
        <f t="shared" ca="1" si="143"/>
        <v>-6517741985.5705986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-27157258.273210827</v>
      </c>
      <c r="L2299" s="444">
        <f t="shared" ca="1" si="142"/>
        <v>-6544899243.8438091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25">
      <c r="G2300" s="459"/>
      <c r="H2300" s="459">
        <v>2293</v>
      </c>
      <c r="I2300" s="444">
        <f t="shared" ca="1" si="143"/>
        <v>-6544899243.8438091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-27270413.516015872</v>
      </c>
      <c r="L2300" s="444">
        <f t="shared" ca="1" si="142"/>
        <v>-6572169657.3598251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25">
      <c r="G2301" s="459"/>
      <c r="H2301" s="459">
        <v>2294</v>
      </c>
      <c r="I2301" s="444">
        <f t="shared" ca="1" si="143"/>
        <v>-6572169657.3598251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-27384040.23899927</v>
      </c>
      <c r="L2301" s="444">
        <f t="shared" ca="1" si="142"/>
        <v>-6599553697.5988245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25">
      <c r="G2302" s="459"/>
      <c r="H2302" s="459">
        <v>2295</v>
      </c>
      <c r="I2302" s="444">
        <f t="shared" ca="1" si="143"/>
        <v>-6599553697.5988245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-27498140.406661768</v>
      </c>
      <c r="L2302" s="444">
        <f t="shared" ca="1" si="142"/>
        <v>-6627051838.0054865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25">
      <c r="G2303" s="459"/>
      <c r="H2303" s="459">
        <v>2296</v>
      </c>
      <c r="I2303" s="444">
        <f t="shared" ca="1" si="143"/>
        <v>-6627051838.0054865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-27612715.991689526</v>
      </c>
      <c r="L2303" s="444">
        <f t="shared" ref="L2303:L2557" ca="1" si="147">I2303-J2303+K2303</f>
        <v>-6654664553.9971762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25">
      <c r="G2304" s="459"/>
      <c r="H2304" s="459">
        <v>2297</v>
      </c>
      <c r="I2304" s="444">
        <f t="shared" ref="I2304:I2558" ca="1" si="148">L2303</f>
        <v>-6654664553.9971762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-27727768.974988233</v>
      </c>
      <c r="L2304" s="444">
        <f t="shared" ca="1" si="147"/>
        <v>-6682392322.9721642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25">
      <c r="G2305" s="459"/>
      <c r="H2305" s="459">
        <v>2298</v>
      </c>
      <c r="I2305" s="444">
        <f t="shared" ca="1" si="148"/>
        <v>-6682392322.9721642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-27843301.345717352</v>
      </c>
      <c r="L2305" s="444">
        <f t="shared" ca="1" si="147"/>
        <v>-6710235624.3178816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25">
      <c r="G2306" s="459"/>
      <c r="H2306" s="459">
        <v>2299</v>
      </c>
      <c r="I2306" s="444">
        <f t="shared" ca="1" si="148"/>
        <v>-6710235624.3178816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-27959315.101324506</v>
      </c>
      <c r="L2306" s="444">
        <f t="shared" ca="1" si="147"/>
        <v>-6738194939.4192057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25">
      <c r="G2307" s="459"/>
      <c r="H2307" s="459">
        <v>2300</v>
      </c>
      <c r="I2307" s="444">
        <f t="shared" ca="1" si="148"/>
        <v>-6738194939.4192057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-28075812.247580018</v>
      </c>
      <c r="L2307" s="444">
        <f t="shared" ca="1" si="147"/>
        <v>-6766270751.6667852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25">
      <c r="G2308" s="459"/>
      <c r="H2308" s="459">
        <v>2301</v>
      </c>
      <c r="I2308" s="444">
        <f t="shared" ca="1" si="148"/>
        <v>-6766270751.6667852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-28192794.798611604</v>
      </c>
      <c r="L2308" s="444">
        <f t="shared" ca="1" si="147"/>
        <v>-6794463546.4653969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25">
      <c r="G2309" s="459"/>
      <c r="H2309" s="459">
        <v>2302</v>
      </c>
      <c r="I2309" s="444">
        <f t="shared" ca="1" si="148"/>
        <v>-6794463546.4653969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-28310264.77693915</v>
      </c>
      <c r="L2309" s="444">
        <f t="shared" ca="1" si="147"/>
        <v>-6822773811.2423363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25">
      <c r="G2310" s="459"/>
      <c r="H2310" s="459">
        <v>2303</v>
      </c>
      <c r="I2310" s="444">
        <f t="shared" ca="1" si="148"/>
        <v>-6822773811.2423363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-28428224.213509738</v>
      </c>
      <c r="L2310" s="444">
        <f t="shared" ca="1" si="147"/>
        <v>-6851202035.4558458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25">
      <c r="G2311" s="459"/>
      <c r="H2311" s="459">
        <v>2304</v>
      </c>
      <c r="I2311" s="444">
        <f t="shared" ca="1" si="148"/>
        <v>-6851202035.4558458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-28546675.147732694</v>
      </c>
      <c r="L2311" s="444">
        <f t="shared" ca="1" si="147"/>
        <v>-6879748710.6035786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25">
      <c r="G2312" s="459"/>
      <c r="H2312" s="459">
        <v>2305</v>
      </c>
      <c r="I2312" s="444">
        <f t="shared" ca="1" si="148"/>
        <v>-6879748710.6035786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-28665619.627514914</v>
      </c>
      <c r="L2312" s="444">
        <f t="shared" ca="1" si="147"/>
        <v>-6908414330.2310934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25">
      <c r="G2313" s="459"/>
      <c r="H2313" s="459">
        <v>2306</v>
      </c>
      <c r="I2313" s="444">
        <f t="shared" ca="1" si="148"/>
        <v>-6908414330.2310934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-28785059.709296223</v>
      </c>
      <c r="L2313" s="444">
        <f t="shared" ca="1" si="147"/>
        <v>-6937199389.9403896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25">
      <c r="G2314" s="459"/>
      <c r="H2314" s="459">
        <v>2307</v>
      </c>
      <c r="I2314" s="444">
        <f t="shared" ca="1" si="148"/>
        <v>-6937199389.9403896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-28904997.458084952</v>
      </c>
      <c r="L2314" s="444">
        <f t="shared" ca="1" si="147"/>
        <v>-6966104387.3984747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25">
      <c r="G2315" s="459"/>
      <c r="H2315" s="459">
        <v>2308</v>
      </c>
      <c r="I2315" s="444">
        <f t="shared" ca="1" si="148"/>
        <v>-6966104387.3984747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-29025434.947493639</v>
      </c>
      <c r="L2315" s="444">
        <f t="shared" ca="1" si="147"/>
        <v>-6995129822.3459682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25">
      <c r="G2316" s="459"/>
      <c r="H2316" s="459">
        <v>2309</v>
      </c>
      <c r="I2316" s="444">
        <f t="shared" ca="1" si="148"/>
        <v>-6995129822.3459682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-29146374.259774864</v>
      </c>
      <c r="L2316" s="444">
        <f t="shared" ca="1" si="147"/>
        <v>-7024276196.6057434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25">
      <c r="G2317" s="459"/>
      <c r="H2317" s="459">
        <v>2310</v>
      </c>
      <c r="I2317" s="444">
        <f t="shared" ca="1" si="148"/>
        <v>-7024276196.6057434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-29267817.485857259</v>
      </c>
      <c r="L2317" s="444">
        <f t="shared" ca="1" si="147"/>
        <v>-7053544014.0916004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25">
      <c r="G2318" s="459"/>
      <c r="H2318" s="459">
        <v>2311</v>
      </c>
      <c r="I2318" s="444">
        <f t="shared" ca="1" si="148"/>
        <v>-7053544014.0916004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-29389766.725381669</v>
      </c>
      <c r="L2318" s="444">
        <f t="shared" ca="1" si="147"/>
        <v>-7082933780.8169823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25">
      <c r="G2319" s="459"/>
      <c r="H2319" s="459">
        <v>2312</v>
      </c>
      <c r="I2319" s="444">
        <f t="shared" ca="1" si="148"/>
        <v>-7082933780.8169823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-29512224.086737424</v>
      </c>
      <c r="L2319" s="444">
        <f t="shared" ca="1" si="147"/>
        <v>-7112446004.9037199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25">
      <c r="G2320" s="459"/>
      <c r="H2320" s="459">
        <v>2313</v>
      </c>
      <c r="I2320" s="444">
        <f t="shared" ca="1" si="148"/>
        <v>-7112446004.9037199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-29635191.687098827</v>
      </c>
      <c r="L2320" s="444">
        <f t="shared" ca="1" si="147"/>
        <v>-7142081196.5908184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25">
      <c r="G2321" s="459"/>
      <c r="H2321" s="459">
        <v>2314</v>
      </c>
      <c r="I2321" s="444">
        <f t="shared" ca="1" si="148"/>
        <v>-7142081196.5908184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-29758671.652461737</v>
      </c>
      <c r="L2321" s="444">
        <f t="shared" ca="1" si="147"/>
        <v>-7171839868.2432804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25">
      <c r="G2322" s="459"/>
      <c r="H2322" s="459">
        <v>2315</v>
      </c>
      <c r="I2322" s="444">
        <f t="shared" ca="1" si="148"/>
        <v>-7171839868.2432804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-29882666.117680337</v>
      </c>
      <c r="L2322" s="444">
        <f t="shared" ca="1" si="147"/>
        <v>-7201722534.360961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25">
      <c r="G2323" s="459"/>
      <c r="H2323" s="459">
        <v>2316</v>
      </c>
      <c r="I2323" s="444">
        <f t="shared" ca="1" si="148"/>
        <v>-7201722534.360961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-30007177.226504002</v>
      </c>
      <c r="L2323" s="444">
        <f t="shared" ca="1" si="147"/>
        <v>-7231729711.5874653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25">
      <c r="G2324" s="459"/>
      <c r="H2324" s="459">
        <v>2317</v>
      </c>
      <c r="I2324" s="444">
        <f t="shared" ca="1" si="148"/>
        <v>-7231729711.5874653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-30132207.131614439</v>
      </c>
      <c r="L2324" s="444">
        <f t="shared" ca="1" si="147"/>
        <v>-7261861918.71908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25">
      <c r="G2325" s="459"/>
      <c r="H2325" s="459">
        <v>2318</v>
      </c>
      <c r="I2325" s="444">
        <f t="shared" ca="1" si="148"/>
        <v>-7261861918.71908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-30257757.994662836</v>
      </c>
      <c r="L2325" s="444">
        <f t="shared" ca="1" si="147"/>
        <v>-7292119676.7137432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25">
      <c r="G2326" s="459"/>
      <c r="H2326" s="459">
        <v>2319</v>
      </c>
      <c r="I2326" s="444">
        <f t="shared" ca="1" si="148"/>
        <v>-7292119676.7137432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-30383831.98630726</v>
      </c>
      <c r="L2326" s="444">
        <f t="shared" ca="1" si="147"/>
        <v>-7322503508.7000504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25">
      <c r="G2327" s="459"/>
      <c r="H2327" s="459">
        <v>2320</v>
      </c>
      <c r="I2327" s="444">
        <f t="shared" ca="1" si="148"/>
        <v>-7322503508.7000504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-30510431.286250215</v>
      </c>
      <c r="L2327" s="444">
        <f t="shared" ca="1" si="147"/>
        <v>-7353013939.9863005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25">
      <c r="G2328" s="459"/>
      <c r="H2328" s="459">
        <v>2321</v>
      </c>
      <c r="I2328" s="444">
        <f t="shared" ca="1" si="148"/>
        <v>-7353013939.9863005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-30637558.083276246</v>
      </c>
      <c r="L2328" s="444">
        <f t="shared" ca="1" si="147"/>
        <v>-7383651498.0695763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25">
      <c r="G2329" s="459"/>
      <c r="H2329" s="459">
        <v>2322</v>
      </c>
      <c r="I2329" s="444">
        <f t="shared" ca="1" si="148"/>
        <v>-7383651498.0695763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-30765214.575289901</v>
      </c>
      <c r="L2329" s="444">
        <f t="shared" ca="1" si="147"/>
        <v>-7414416712.644866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25">
      <c r="G2330" s="459"/>
      <c r="H2330" s="459">
        <v>2323</v>
      </c>
      <c r="I2330" s="444">
        <f t="shared" ca="1" si="148"/>
        <v>-7414416712.644866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-30893402.969353613</v>
      </c>
      <c r="L2330" s="444">
        <f t="shared" ca="1" si="147"/>
        <v>-7445310115.6142197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25">
      <c r="G2331" s="459"/>
      <c r="H2331" s="459">
        <v>2324</v>
      </c>
      <c r="I2331" s="444">
        <f t="shared" ca="1" si="148"/>
        <v>-7445310115.6142197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-31022125.481725913</v>
      </c>
      <c r="L2331" s="444">
        <f t="shared" ca="1" si="147"/>
        <v>-7476332241.0959454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25">
      <c r="G2332" s="459"/>
      <c r="H2332" s="459">
        <v>2325</v>
      </c>
      <c r="I2332" s="444">
        <f t="shared" ca="1" si="148"/>
        <v>-7476332241.0959454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-31151384.337899767</v>
      </c>
      <c r="L2332" s="444">
        <f t="shared" ca="1" si="147"/>
        <v>-7507483625.4338455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25">
      <c r="G2333" s="459"/>
      <c r="H2333" s="459">
        <v>2326</v>
      </c>
      <c r="I2333" s="444">
        <f t="shared" ca="1" si="148"/>
        <v>-7507483625.4338455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-31281181.772641022</v>
      </c>
      <c r="L2333" s="444">
        <f t="shared" ca="1" si="147"/>
        <v>-7538764807.2064867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25">
      <c r="G2334" s="459"/>
      <c r="H2334" s="459">
        <v>2327</v>
      </c>
      <c r="I2334" s="444">
        <f t="shared" ca="1" si="148"/>
        <v>-7538764807.2064867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-31411520.030027028</v>
      </c>
      <c r="L2334" s="444">
        <f t="shared" ca="1" si="147"/>
        <v>-7570176327.2365141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25">
      <c r="G2335" s="459"/>
      <c r="H2335" s="459">
        <v>2328</v>
      </c>
      <c r="I2335" s="444">
        <f t="shared" ca="1" si="148"/>
        <v>-7570176327.2365141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-31542401.363485474</v>
      </c>
      <c r="L2335" s="444">
        <f t="shared" ca="1" si="147"/>
        <v>-7601718728.5999994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25">
      <c r="G2336" s="459"/>
      <c r="H2336" s="459">
        <v>2329</v>
      </c>
      <c r="I2336" s="444">
        <f t="shared" ca="1" si="148"/>
        <v>-7601718728.5999994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-31673828.035833329</v>
      </c>
      <c r="L2336" s="444">
        <f t="shared" ca="1" si="147"/>
        <v>-7633392556.6358328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25">
      <c r="G2337" s="459"/>
      <c r="H2337" s="459">
        <v>2330</v>
      </c>
      <c r="I2337" s="444">
        <f t="shared" ca="1" si="148"/>
        <v>-7633392556.6358328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-31805802.31931597</v>
      </c>
      <c r="L2337" s="444">
        <f t="shared" ca="1" si="147"/>
        <v>-7665198358.9551487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25">
      <c r="G2338" s="459"/>
      <c r="H2338" s="459">
        <v>2331</v>
      </c>
      <c r="I2338" s="444">
        <f t="shared" ca="1" si="148"/>
        <v>-7665198358.9551487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-31938326.495646458</v>
      </c>
      <c r="L2338" s="444">
        <f t="shared" ca="1" si="147"/>
        <v>-7697136685.4507952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25">
      <c r="G2339" s="459"/>
      <c r="H2339" s="459">
        <v>2332</v>
      </c>
      <c r="I2339" s="444">
        <f t="shared" ca="1" si="148"/>
        <v>-7697136685.4507952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-32071402.856044978</v>
      </c>
      <c r="L2339" s="444">
        <f t="shared" ca="1" si="147"/>
        <v>-7729208088.3068399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25">
      <c r="G2340" s="459"/>
      <c r="H2340" s="459">
        <v>2333</v>
      </c>
      <c r="I2340" s="444">
        <f t="shared" ca="1" si="148"/>
        <v>-7729208088.3068399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-32205033.7012785</v>
      </c>
      <c r="L2340" s="444">
        <f t="shared" ca="1" si="147"/>
        <v>-7761413122.0081186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25">
      <c r="G2341" s="459"/>
      <c r="H2341" s="459">
        <v>2334</v>
      </c>
      <c r="I2341" s="444">
        <f t="shared" ca="1" si="148"/>
        <v>-7761413122.0081186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-32339221.341700494</v>
      </c>
      <c r="L2341" s="444">
        <f t="shared" ca="1" si="147"/>
        <v>-7793752343.3498192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25">
      <c r="G2342" s="459"/>
      <c r="H2342" s="459">
        <v>2335</v>
      </c>
      <c r="I2342" s="444">
        <f t="shared" ca="1" si="148"/>
        <v>-7793752343.3498192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-32473968.097290915</v>
      </c>
      <c r="L2342" s="444">
        <f t="shared" ca="1" si="147"/>
        <v>-7826226311.4471102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25">
      <c r="G2343" s="459"/>
      <c r="H2343" s="459">
        <v>2336</v>
      </c>
      <c r="I2343" s="444">
        <f t="shared" ca="1" si="148"/>
        <v>-7826226311.4471102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-32609276.297696292</v>
      </c>
      <c r="L2343" s="444">
        <f t="shared" ca="1" si="147"/>
        <v>-7858835587.7448063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25">
      <c r="G2344" s="459"/>
      <c r="H2344" s="459">
        <v>2337</v>
      </c>
      <c r="I2344" s="444">
        <f t="shared" ca="1" si="148"/>
        <v>-7858835587.7448063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-32745148.282270025</v>
      </c>
      <c r="L2344" s="444">
        <f t="shared" ca="1" si="147"/>
        <v>-7891580736.0270767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25">
      <c r="G2345" s="459"/>
      <c r="H2345" s="459">
        <v>2338</v>
      </c>
      <c r="I2345" s="444">
        <f t="shared" ca="1" si="148"/>
        <v>-7891580736.0270767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-32881586.400112819</v>
      </c>
      <c r="L2345" s="444">
        <f t="shared" ca="1" si="147"/>
        <v>-7924462322.4271898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25">
      <c r="G2346" s="459"/>
      <c r="H2346" s="459">
        <v>2339</v>
      </c>
      <c r="I2346" s="444">
        <f t="shared" ca="1" si="148"/>
        <v>-7924462322.4271898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-33018593.010113291</v>
      </c>
      <c r="L2346" s="444">
        <f t="shared" ca="1" si="147"/>
        <v>-7957480915.4373035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25">
      <c r="G2347" s="459"/>
      <c r="H2347" s="459">
        <v>2340</v>
      </c>
      <c r="I2347" s="444">
        <f t="shared" ca="1" si="148"/>
        <v>-7957480915.4373035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-33156170.480988763</v>
      </c>
      <c r="L2347" s="444">
        <f t="shared" ca="1" si="147"/>
        <v>-7990637085.918292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25">
      <c r="G2348" s="459"/>
      <c r="H2348" s="459">
        <v>2341</v>
      </c>
      <c r="I2348" s="444">
        <f t="shared" ca="1" si="148"/>
        <v>-7990637085.918292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-33294321.191326212</v>
      </c>
      <c r="L2348" s="444">
        <f t="shared" ca="1" si="147"/>
        <v>-8023931407.1096182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25">
      <c r="G2349" s="459"/>
      <c r="H2349" s="459">
        <v>2342</v>
      </c>
      <c r="I2349" s="444">
        <f t="shared" ca="1" si="148"/>
        <v>-8023931407.1096182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-33433047.529623408</v>
      </c>
      <c r="L2349" s="444">
        <f t="shared" ca="1" si="147"/>
        <v>-8057364454.6392412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25">
      <c r="G2350" s="459"/>
      <c r="H2350" s="459">
        <v>2343</v>
      </c>
      <c r="I2350" s="444">
        <f t="shared" ca="1" si="148"/>
        <v>-8057364454.6392412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-33572351.894330166</v>
      </c>
      <c r="L2350" s="444">
        <f t="shared" ca="1" si="147"/>
        <v>-8090936806.5335712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25">
      <c r="G2351" s="459"/>
      <c r="H2351" s="459">
        <v>2344</v>
      </c>
      <c r="I2351" s="444">
        <f t="shared" ca="1" si="148"/>
        <v>-8090936806.5335712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-33712236.693889879</v>
      </c>
      <c r="L2351" s="444">
        <f t="shared" ca="1" si="147"/>
        <v>-8124649043.2274609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25">
      <c r="G2352" s="459"/>
      <c r="H2352" s="459">
        <v>2345</v>
      </c>
      <c r="I2352" s="444">
        <f t="shared" ca="1" si="148"/>
        <v>-8124649043.2274609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-33852704.346781082</v>
      </c>
      <c r="L2352" s="444">
        <f t="shared" ca="1" si="147"/>
        <v>-8158501747.5742416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25">
      <c r="G2353" s="459"/>
      <c r="H2353" s="459">
        <v>2346</v>
      </c>
      <c r="I2353" s="444">
        <f t="shared" ca="1" si="148"/>
        <v>-8158501747.5742416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-33993757.281559341</v>
      </c>
      <c r="L2353" s="444">
        <f t="shared" ca="1" si="147"/>
        <v>-8192495504.8558006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25">
      <c r="G2354" s="459"/>
      <c r="H2354" s="459">
        <v>2347</v>
      </c>
      <c r="I2354" s="444">
        <f t="shared" ca="1" si="148"/>
        <v>-8192495504.8558006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-34135397.936899163</v>
      </c>
      <c r="L2354" s="444">
        <f t="shared" ca="1" si="147"/>
        <v>-8226630902.7926998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25">
      <c r="G2355" s="459"/>
      <c r="H2355" s="459">
        <v>2348</v>
      </c>
      <c r="I2355" s="444">
        <f t="shared" ca="1" si="148"/>
        <v>-8226630902.7926998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-34277628.761636242</v>
      </c>
      <c r="L2355" s="444">
        <f t="shared" ca="1" si="147"/>
        <v>-8260908531.5543356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25">
      <c r="G2356" s="459"/>
      <c r="H2356" s="459">
        <v>2349</v>
      </c>
      <c r="I2356" s="444">
        <f t="shared" ca="1" si="148"/>
        <v>-8260908531.5543356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-34420452.214809738</v>
      </c>
      <c r="L2356" s="444">
        <f t="shared" ca="1" si="147"/>
        <v>-8295328983.769145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25">
      <c r="G2357" s="459"/>
      <c r="H2357" s="459">
        <v>2350</v>
      </c>
      <c r="I2357" s="444">
        <f t="shared" ca="1" si="148"/>
        <v>-8295328983.769145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-34563870.765704773</v>
      </c>
      <c r="L2357" s="444">
        <f t="shared" ca="1" si="147"/>
        <v>-8329892854.5348501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25">
      <c r="G2358" s="459"/>
      <c r="H2358" s="459">
        <v>2351</v>
      </c>
      <c r="I2358" s="444">
        <f t="shared" ca="1" si="148"/>
        <v>-8329892854.5348501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-34707886.893895209</v>
      </c>
      <c r="L2358" s="444">
        <f t="shared" ca="1" si="147"/>
        <v>-8364600741.4287453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25">
      <c r="G2359" s="459"/>
      <c r="H2359" s="459">
        <v>2352</v>
      </c>
      <c r="I2359" s="444">
        <f t="shared" ca="1" si="148"/>
        <v>-8364600741.4287453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-34852503.089286439</v>
      </c>
      <c r="L2359" s="444">
        <f t="shared" ca="1" si="147"/>
        <v>-8399453244.5180321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25">
      <c r="G2360" s="459"/>
      <c r="H2360" s="459">
        <v>2353</v>
      </c>
      <c r="I2360" s="444">
        <f t="shared" ca="1" si="148"/>
        <v>-8399453244.5180321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-34997721.852158464</v>
      </c>
      <c r="L2360" s="444">
        <f t="shared" ca="1" si="147"/>
        <v>-8434450966.3701906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25">
      <c r="G2361" s="459"/>
      <c r="H2361" s="459">
        <v>2354</v>
      </c>
      <c r="I2361" s="444">
        <f t="shared" ca="1" si="148"/>
        <v>-8434450966.3701906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-35143545.693209134</v>
      </c>
      <c r="L2361" s="444">
        <f t="shared" ca="1" si="147"/>
        <v>-8469594512.0633993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25">
      <c r="G2362" s="459"/>
      <c r="H2362" s="459">
        <v>2355</v>
      </c>
      <c r="I2362" s="444">
        <f t="shared" ca="1" si="148"/>
        <v>-8469594512.0633993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-35289977.133597493</v>
      </c>
      <c r="L2362" s="444">
        <f t="shared" ca="1" si="147"/>
        <v>-8504884489.1969967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25">
      <c r="G2363" s="459"/>
      <c r="H2363" s="459">
        <v>2356</v>
      </c>
      <c r="I2363" s="444">
        <f t="shared" ca="1" si="148"/>
        <v>-8504884489.1969967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-35437018.704987489</v>
      </c>
      <c r="L2363" s="444">
        <f t="shared" ca="1" si="147"/>
        <v>-8540321507.9019842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25">
      <c r="G2364" s="459"/>
      <c r="H2364" s="459">
        <v>2357</v>
      </c>
      <c r="I2364" s="444">
        <f t="shared" ca="1" si="148"/>
        <v>-8540321507.9019842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-35584672.949591599</v>
      </c>
      <c r="L2364" s="444">
        <f t="shared" ca="1" si="147"/>
        <v>-8575906180.8515759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25">
      <c r="G2365" s="459"/>
      <c r="H2365" s="459">
        <v>2358</v>
      </c>
      <c r="I2365" s="444">
        <f t="shared" ca="1" si="148"/>
        <v>-8575906180.8515759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-35732942.420214906</v>
      </c>
      <c r="L2365" s="444">
        <f t="shared" ca="1" si="147"/>
        <v>-8611639123.2717915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25">
      <c r="G2366" s="459"/>
      <c r="H2366" s="459">
        <v>2359</v>
      </c>
      <c r="I2366" s="444">
        <f t="shared" ca="1" si="148"/>
        <v>-8611639123.2717915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-35881829.680299133</v>
      </c>
      <c r="L2366" s="444">
        <f t="shared" ca="1" si="147"/>
        <v>-8647520952.9520912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25">
      <c r="G2367" s="459"/>
      <c r="H2367" s="459">
        <v>2360</v>
      </c>
      <c r="I2367" s="444">
        <f t="shared" ca="1" si="148"/>
        <v>-8647520952.9520912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-36031337.303967044</v>
      </c>
      <c r="L2367" s="444">
        <f t="shared" ca="1" si="147"/>
        <v>-8683552290.2560577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25">
      <c r="G2368" s="459"/>
      <c r="H2368" s="459">
        <v>2361</v>
      </c>
      <c r="I2368" s="444">
        <f t="shared" ca="1" si="148"/>
        <v>-8683552290.2560577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-36181467.876066908</v>
      </c>
      <c r="L2368" s="444">
        <f t="shared" ca="1" si="147"/>
        <v>-8719733758.1321239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25">
      <c r="G2369" s="459"/>
      <c r="H2369" s="459">
        <v>2362</v>
      </c>
      <c r="I2369" s="444">
        <f t="shared" ca="1" si="148"/>
        <v>-8719733758.1321239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-36332223.992217183</v>
      </c>
      <c r="L2369" s="444">
        <f t="shared" ca="1" si="147"/>
        <v>-8756065982.124342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25">
      <c r="G2370" s="459"/>
      <c r="H2370" s="459">
        <v>2363</v>
      </c>
      <c r="I2370" s="444">
        <f t="shared" ca="1" si="148"/>
        <v>-8756065982.124342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-36483608.258851424</v>
      </c>
      <c r="L2370" s="444">
        <f t="shared" ca="1" si="147"/>
        <v>-8792549590.383194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25">
      <c r="G2371" s="459"/>
      <c r="H2371" s="459">
        <v>2364</v>
      </c>
      <c r="I2371" s="444">
        <f t="shared" ca="1" si="148"/>
        <v>-8792549590.383194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-36635623.293263309</v>
      </c>
      <c r="L2371" s="444">
        <f t="shared" ca="1" si="147"/>
        <v>-8829185213.6764565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25">
      <c r="G2372" s="459"/>
      <c r="H2372" s="459">
        <v>2365</v>
      </c>
      <c r="I2372" s="444">
        <f t="shared" ca="1" si="148"/>
        <v>-8829185213.6764565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-36788271.723651901</v>
      </c>
      <c r="L2372" s="444">
        <f t="shared" ca="1" si="147"/>
        <v>-8865973485.4001083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25">
      <c r="G2373" s="459"/>
      <c r="H2373" s="459">
        <v>2366</v>
      </c>
      <c r="I2373" s="444">
        <f t="shared" ca="1" si="148"/>
        <v>-8865973485.4001083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-36941556.18916712</v>
      </c>
      <c r="L2373" s="444">
        <f t="shared" ca="1" si="147"/>
        <v>-8902915041.5892754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25">
      <c r="G2374" s="459"/>
      <c r="H2374" s="459">
        <v>2367</v>
      </c>
      <c r="I2374" s="444">
        <f t="shared" ca="1" si="148"/>
        <v>-8902915041.5892754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-37095479.339955315</v>
      </c>
      <c r="L2374" s="444">
        <f t="shared" ca="1" si="147"/>
        <v>-8940010520.9292297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25">
      <c r="G2375" s="459"/>
      <c r="H2375" s="459">
        <v>2368</v>
      </c>
      <c r="I2375" s="444">
        <f t="shared" ca="1" si="148"/>
        <v>-8940010520.9292297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-37250043.837205127</v>
      </c>
      <c r="L2375" s="444">
        <f t="shared" ca="1" si="147"/>
        <v>-8977260564.7664356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25">
      <c r="G2376" s="459"/>
      <c r="H2376" s="459">
        <v>2369</v>
      </c>
      <c r="I2376" s="444">
        <f t="shared" ca="1" si="148"/>
        <v>-8977260564.7664356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-37405252.353193484</v>
      </c>
      <c r="L2376" s="444">
        <f t="shared" ca="1" si="147"/>
        <v>-9014665817.1196289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25">
      <c r="G2377" s="459"/>
      <c r="H2377" s="459">
        <v>2370</v>
      </c>
      <c r="I2377" s="444">
        <f t="shared" ca="1" si="148"/>
        <v>-9014665817.1196289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-37561107.571331784</v>
      </c>
      <c r="L2377" s="444">
        <f t="shared" ca="1" si="147"/>
        <v>-9052226924.6909599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25">
      <c r="G2378" s="459"/>
      <c r="H2378" s="459">
        <v>2371</v>
      </c>
      <c r="I2378" s="444">
        <f t="shared" ca="1" si="148"/>
        <v>-9052226924.6909599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-37717612.186212331</v>
      </c>
      <c r="L2378" s="444">
        <f t="shared" ca="1" si="147"/>
        <v>-9089944536.8771725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25">
      <c r="G2379" s="459"/>
      <c r="H2379" s="459">
        <v>2372</v>
      </c>
      <c r="I2379" s="444">
        <f t="shared" ca="1" si="148"/>
        <v>-9089944536.8771725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-37874768.903654888</v>
      </c>
      <c r="L2379" s="444">
        <f t="shared" ca="1" si="147"/>
        <v>-9127819305.7808266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25">
      <c r="G2380" s="459"/>
      <c r="H2380" s="459">
        <v>2373</v>
      </c>
      <c r="I2380" s="444">
        <f t="shared" ca="1" si="148"/>
        <v>-9127819305.7808266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-38032580.440753445</v>
      </c>
      <c r="L2380" s="444">
        <f t="shared" ca="1" si="147"/>
        <v>-9165851886.2215805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25">
      <c r="G2381" s="459"/>
      <c r="H2381" s="459">
        <v>2374</v>
      </c>
      <c r="I2381" s="444">
        <f t="shared" ca="1" si="148"/>
        <v>-9165851886.2215805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-38191049.525923252</v>
      </c>
      <c r="L2381" s="444">
        <f t="shared" ca="1" si="147"/>
        <v>-9204042935.7475033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25">
      <c r="G2382" s="459"/>
      <c r="H2382" s="459">
        <v>2375</v>
      </c>
      <c r="I2382" s="444">
        <f t="shared" ca="1" si="148"/>
        <v>-9204042935.7475033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-38350178.898947932</v>
      </c>
      <c r="L2382" s="444">
        <f t="shared" ca="1" si="147"/>
        <v>-9242393114.646452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25">
      <c r="G2383" s="459"/>
      <c r="H2383" s="459">
        <v>2376</v>
      </c>
      <c r="I2383" s="444">
        <f t="shared" ca="1" si="148"/>
        <v>-9242393114.646452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-38509971.311026886</v>
      </c>
      <c r="L2383" s="444">
        <f t="shared" ca="1" si="147"/>
        <v>-9280903085.9574795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25">
      <c r="G2384" s="459"/>
      <c r="H2384" s="459">
        <v>2377</v>
      </c>
      <c r="I2384" s="444">
        <f t="shared" ca="1" si="148"/>
        <v>-9280903085.9574795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-38670429.524822831</v>
      </c>
      <c r="L2384" s="444">
        <f t="shared" ca="1" si="147"/>
        <v>-9319573515.4823017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25">
      <c r="G2385" s="459"/>
      <c r="H2385" s="459">
        <v>2378</v>
      </c>
      <c r="I2385" s="444">
        <f t="shared" ca="1" si="148"/>
        <v>-9319573515.4823017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-38831556.314509593</v>
      </c>
      <c r="L2385" s="444">
        <f t="shared" ca="1" si="147"/>
        <v>-9358405071.7968121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25">
      <c r="G2386" s="459"/>
      <c r="H2386" s="459">
        <v>2379</v>
      </c>
      <c r="I2386" s="444">
        <f t="shared" ca="1" si="148"/>
        <v>-9358405071.7968121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-38993354.465820052</v>
      </c>
      <c r="L2386" s="444">
        <f t="shared" ca="1" si="147"/>
        <v>-9397398426.2626324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25">
      <c r="G2387" s="459"/>
      <c r="H2387" s="459">
        <v>2380</v>
      </c>
      <c r="I2387" s="444">
        <f t="shared" ca="1" si="148"/>
        <v>-9397398426.2626324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-39155826.776094303</v>
      </c>
      <c r="L2387" s="444">
        <f t="shared" ca="1" si="147"/>
        <v>-9436554253.0387268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25">
      <c r="G2388" s="459"/>
      <c r="H2388" s="459">
        <v>2381</v>
      </c>
      <c r="I2388" s="444">
        <f t="shared" ca="1" si="148"/>
        <v>-9436554253.0387268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-39318976.054328024</v>
      </c>
      <c r="L2388" s="444">
        <f t="shared" ca="1" si="147"/>
        <v>-9475873229.0930557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25">
      <c r="G2389" s="459"/>
      <c r="H2389" s="459">
        <v>2382</v>
      </c>
      <c r="I2389" s="444">
        <f t="shared" ca="1" si="148"/>
        <v>-9475873229.0930557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-39482805.121221066</v>
      </c>
      <c r="L2389" s="444">
        <f t="shared" ca="1" si="147"/>
        <v>-9515356034.2142773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25">
      <c r="G2390" s="459"/>
      <c r="H2390" s="459">
        <v>2383</v>
      </c>
      <c r="I2390" s="444">
        <f t="shared" ca="1" si="148"/>
        <v>-9515356034.2142773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-39647316.809226155</v>
      </c>
      <c r="L2390" s="444">
        <f t="shared" ca="1" si="147"/>
        <v>-9555003351.0235043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25">
      <c r="G2391" s="459"/>
      <c r="H2391" s="459">
        <v>2384</v>
      </c>
      <c r="I2391" s="444">
        <f t="shared" ca="1" si="148"/>
        <v>-9555003351.0235043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-39812513.962597936</v>
      </c>
      <c r="L2391" s="444">
        <f t="shared" ca="1" si="147"/>
        <v>-9594815864.9861031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25">
      <c r="G2392" s="459"/>
      <c r="H2392" s="459">
        <v>2385</v>
      </c>
      <c r="I2392" s="444">
        <f t="shared" ca="1" si="148"/>
        <v>-9594815864.9861031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-39978399.437442094</v>
      </c>
      <c r="L2392" s="444">
        <f t="shared" ca="1" si="147"/>
        <v>-9634794264.4235458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25">
      <c r="G2393" s="459"/>
      <c r="H2393" s="459">
        <v>2386</v>
      </c>
      <c r="I2393" s="444">
        <f t="shared" ca="1" si="148"/>
        <v>-9634794264.4235458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-40144976.101764776</v>
      </c>
      <c r="L2393" s="444">
        <f t="shared" ca="1" si="147"/>
        <v>-9674939240.5253105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25">
      <c r="G2394" s="459"/>
      <c r="H2394" s="459">
        <v>2387</v>
      </c>
      <c r="I2394" s="444">
        <f t="shared" ca="1" si="148"/>
        <v>-9674939240.5253105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-40312246.83552213</v>
      </c>
      <c r="L2394" s="444">
        <f t="shared" ca="1" si="147"/>
        <v>-9715251487.3608322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25">
      <c r="G2395" s="459"/>
      <c r="H2395" s="459">
        <v>2388</v>
      </c>
      <c r="I2395" s="444">
        <f t="shared" ca="1" si="148"/>
        <v>-9715251487.3608322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-40480214.530670136</v>
      </c>
      <c r="L2395" s="444">
        <f t="shared" ca="1" si="147"/>
        <v>-9755731701.8915024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25">
      <c r="G2396" s="459"/>
      <c r="H2396" s="459">
        <v>2389</v>
      </c>
      <c r="I2396" s="444">
        <f t="shared" ca="1" si="148"/>
        <v>-9755731701.8915024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-40648882.09121459</v>
      </c>
      <c r="L2396" s="444">
        <f t="shared" ca="1" si="147"/>
        <v>-9796380583.9827175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25">
      <c r="G2397" s="459"/>
      <c r="H2397" s="459">
        <v>2390</v>
      </c>
      <c r="I2397" s="444">
        <f t="shared" ca="1" si="148"/>
        <v>-9796380583.9827175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-40818252.43326132</v>
      </c>
      <c r="L2397" s="444">
        <f t="shared" ca="1" si="147"/>
        <v>-9837198836.4159794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25">
      <c r="G2398" s="459"/>
      <c r="H2398" s="459">
        <v>2391</v>
      </c>
      <c r="I2398" s="444">
        <f t="shared" ca="1" si="148"/>
        <v>-9837198836.4159794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-40988328.485066578</v>
      </c>
      <c r="L2398" s="444">
        <f t="shared" ca="1" si="147"/>
        <v>-9878187164.9010468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25">
      <c r="G2399" s="459"/>
      <c r="H2399" s="459">
        <v>2392</v>
      </c>
      <c r="I2399" s="444">
        <f t="shared" ca="1" si="148"/>
        <v>-9878187164.9010468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-41159113.187087692</v>
      </c>
      <c r="L2399" s="444">
        <f t="shared" ca="1" si="147"/>
        <v>-9919346278.0881348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25">
      <c r="G2400" s="459"/>
      <c r="H2400" s="459">
        <v>2393</v>
      </c>
      <c r="I2400" s="444">
        <f t="shared" ca="1" si="148"/>
        <v>-9919346278.0881348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-41330609.492033891</v>
      </c>
      <c r="L2400" s="444">
        <f t="shared" ca="1" si="147"/>
        <v>-9960676887.5801678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25">
      <c r="G2401" s="459"/>
      <c r="H2401" s="459">
        <v>2394</v>
      </c>
      <c r="I2401" s="444">
        <f t="shared" ca="1" si="148"/>
        <v>-9960676887.5801678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-41502820.364917368</v>
      </c>
      <c r="L2401" s="444">
        <f t="shared" ca="1" si="147"/>
        <v>-10002179707.945086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25">
      <c r="G2402" s="459"/>
      <c r="H2402" s="459">
        <v>2395</v>
      </c>
      <c r="I2402" s="444">
        <f t="shared" ca="1" si="148"/>
        <v>-10002179707.945086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-41675748.783104524</v>
      </c>
      <c r="L2402" s="444">
        <f t="shared" ca="1" si="147"/>
        <v>-10043855456.728189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25">
      <c r="G2403" s="459"/>
      <c r="H2403" s="459">
        <v>2396</v>
      </c>
      <c r="I2403" s="444">
        <f t="shared" ca="1" si="148"/>
        <v>-10043855456.728189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-41849397.736367457</v>
      </c>
      <c r="L2403" s="444">
        <f t="shared" ca="1" si="147"/>
        <v>-10085704854.464558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25">
      <c r="G2404" s="459"/>
      <c r="H2404" s="459">
        <v>2397</v>
      </c>
      <c r="I2404" s="444">
        <f t="shared" ca="1" si="148"/>
        <v>-10085704854.464558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-42023770.226935655</v>
      </c>
      <c r="L2404" s="444">
        <f t="shared" ca="1" si="147"/>
        <v>-10127728624.691494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25">
      <c r="G2405" s="459"/>
      <c r="H2405" s="459">
        <v>2398</v>
      </c>
      <c r="I2405" s="444">
        <f t="shared" ca="1" si="148"/>
        <v>-10127728624.691494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-42198869.269547895</v>
      </c>
      <c r="L2405" s="444">
        <f t="shared" ca="1" si="147"/>
        <v>-10169927493.961042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25">
      <c r="G2406" s="459"/>
      <c r="H2406" s="459">
        <v>2399</v>
      </c>
      <c r="I2406" s="444">
        <f t="shared" ca="1" si="148"/>
        <v>-10169927493.961042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-42374697.89150434</v>
      </c>
      <c r="L2406" s="444">
        <f t="shared" ca="1" si="147"/>
        <v>-10212302191.852547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25">
      <c r="G2407" s="459"/>
      <c r="H2407" s="459">
        <v>2400</v>
      </c>
      <c r="I2407" s="444">
        <f t="shared" ca="1" si="148"/>
        <v>-10212302191.852547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-42551259.132718943</v>
      </c>
      <c r="L2407" s="444">
        <f t="shared" ca="1" si="147"/>
        <v>-10254853450.985266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25">
      <c r="G2408" s="459"/>
      <c r="H2408" s="459">
        <v>2401</v>
      </c>
      <c r="I2408" s="444">
        <f t="shared" ca="1" si="148"/>
        <v>-10254853450.985266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-42728556.045771942</v>
      </c>
      <c r="L2408" s="444">
        <f t="shared" ca="1" si="147"/>
        <v>-10297582007.031038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25">
      <c r="G2409" s="459"/>
      <c r="H2409" s="459">
        <v>2402</v>
      </c>
      <c r="I2409" s="444">
        <f t="shared" ca="1" si="148"/>
        <v>-10297582007.031038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-42906591.69596266</v>
      </c>
      <c r="L2409" s="444">
        <f t="shared" ca="1" si="147"/>
        <v>-10340488598.727001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25">
      <c r="G2410" s="459"/>
      <c r="H2410" s="459">
        <v>2403</v>
      </c>
      <c r="I2410" s="444">
        <f t="shared" ca="1" si="148"/>
        <v>-10340488598.727001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-43085369.161362506</v>
      </c>
      <c r="L2410" s="444">
        <f t="shared" ca="1" si="147"/>
        <v>-10383573967.888363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25">
      <c r="G2411" s="459"/>
      <c r="H2411" s="459">
        <v>2404</v>
      </c>
      <c r="I2411" s="444">
        <f t="shared" ca="1" si="148"/>
        <v>-10383573967.888363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-43264891.532868177</v>
      </c>
      <c r="L2411" s="444">
        <f t="shared" ca="1" si="147"/>
        <v>-10426838859.42123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25">
      <c r="G2412" s="459"/>
      <c r="H2412" s="459">
        <v>2405</v>
      </c>
      <c r="I2412" s="444">
        <f t="shared" ca="1" si="148"/>
        <v>-10426838859.42123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-43445161.914255127</v>
      </c>
      <c r="L2412" s="444">
        <f t="shared" ca="1" si="147"/>
        <v>-10470284021.335485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25">
      <c r="G2413" s="459"/>
      <c r="H2413" s="459">
        <v>2406</v>
      </c>
      <c r="I2413" s="444">
        <f t="shared" ca="1" si="148"/>
        <v>-10470284021.335485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-43626183.42223119</v>
      </c>
      <c r="L2413" s="444">
        <f t="shared" ca="1" si="147"/>
        <v>-10513910204.757717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25">
      <c r="G2414" s="459"/>
      <c r="H2414" s="459">
        <v>2407</v>
      </c>
      <c r="I2414" s="444">
        <f t="shared" ca="1" si="148"/>
        <v>-10513910204.757717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-43807959.186490491</v>
      </c>
      <c r="L2414" s="444">
        <f t="shared" ca="1" si="147"/>
        <v>-10557718163.944208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25">
      <c r="G2415" s="459"/>
      <c r="H2415" s="459">
        <v>2408</v>
      </c>
      <c r="I2415" s="444">
        <f t="shared" ca="1" si="148"/>
        <v>-10557718163.944208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-43990492.349767536</v>
      </c>
      <c r="L2415" s="444">
        <f t="shared" ca="1" si="147"/>
        <v>-10601708656.293976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25">
      <c r="G2416" s="459"/>
      <c r="H2416" s="459">
        <v>2409</v>
      </c>
      <c r="I2416" s="444">
        <f t="shared" ca="1" si="148"/>
        <v>-10601708656.293976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-44173786.067891568</v>
      </c>
      <c r="L2416" s="444">
        <f t="shared" ca="1" si="147"/>
        <v>-10645882442.361868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25">
      <c r="G2417" s="459"/>
      <c r="H2417" s="459">
        <v>2410</v>
      </c>
      <c r="I2417" s="444">
        <f t="shared" ca="1" si="148"/>
        <v>-10645882442.361868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-44357843.509841114</v>
      </c>
      <c r="L2417" s="444">
        <f t="shared" ca="1" si="147"/>
        <v>-10690240285.87171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25">
      <c r="G2418" s="459"/>
      <c r="H2418" s="459">
        <v>2411</v>
      </c>
      <c r="I2418" s="444">
        <f t="shared" ca="1" si="148"/>
        <v>-10690240285.87171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-44542667.857798792</v>
      </c>
      <c r="L2418" s="444">
        <f t="shared" ca="1" si="147"/>
        <v>-10734782953.729509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25">
      <c r="G2419" s="459"/>
      <c r="H2419" s="459">
        <v>2412</v>
      </c>
      <c r="I2419" s="444">
        <f t="shared" ca="1" si="148"/>
        <v>-10734782953.729509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-44728262.307206288</v>
      </c>
      <c r="L2419" s="444">
        <f t="shared" ca="1" si="147"/>
        <v>-10779511216.036716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25">
      <c r="G2420" s="459"/>
      <c r="H2420" s="459">
        <v>2413</v>
      </c>
      <c r="I2420" s="444">
        <f t="shared" ca="1" si="148"/>
        <v>-10779511216.036716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-44914630.066819653</v>
      </c>
      <c r="L2420" s="444">
        <f t="shared" ca="1" si="147"/>
        <v>-10824425846.103537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25">
      <c r="G2421" s="459"/>
      <c r="H2421" s="459">
        <v>2414</v>
      </c>
      <c r="I2421" s="444">
        <f t="shared" ca="1" si="148"/>
        <v>-10824425846.103537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-45101774.358764738</v>
      </c>
      <c r="L2421" s="444">
        <f t="shared" ca="1" si="147"/>
        <v>-10869527620.462301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25">
      <c r="G2422" s="459"/>
      <c r="H2422" s="459">
        <v>2415</v>
      </c>
      <c r="I2422" s="444">
        <f t="shared" ca="1" si="148"/>
        <v>-10869527620.462301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-45289698.418592922</v>
      </c>
      <c r="L2422" s="444">
        <f t="shared" ca="1" si="147"/>
        <v>-10914817318.880894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25">
      <c r="G2423" s="459"/>
      <c r="H2423" s="459">
        <v>2416</v>
      </c>
      <c r="I2423" s="444">
        <f t="shared" ca="1" si="148"/>
        <v>-10914817318.880894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-45478405.495337054</v>
      </c>
      <c r="L2423" s="444">
        <f t="shared" ca="1" si="147"/>
        <v>-10960295724.37623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25">
      <c r="G2424" s="459"/>
      <c r="H2424" s="459">
        <v>2417</v>
      </c>
      <c r="I2424" s="444">
        <f t="shared" ca="1" si="148"/>
        <v>-10960295724.37623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-45667898.851567626</v>
      </c>
      <c r="L2424" s="444">
        <f t="shared" ca="1" si="147"/>
        <v>-11005963623.227798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25">
      <c r="G2425" s="459"/>
      <c r="H2425" s="459">
        <v>2418</v>
      </c>
      <c r="I2425" s="444">
        <f t="shared" ca="1" si="148"/>
        <v>-11005963623.227798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-45858181.763449162</v>
      </c>
      <c r="L2425" s="444">
        <f t="shared" ca="1" si="147"/>
        <v>-11051821804.991247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25">
      <c r="G2426" s="459"/>
      <c r="H2426" s="459">
        <v>2419</v>
      </c>
      <c r="I2426" s="444">
        <f t="shared" ca="1" si="148"/>
        <v>-11051821804.991247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-46049257.520796865</v>
      </c>
      <c r="L2426" s="444">
        <f t="shared" ca="1" si="147"/>
        <v>-11097871062.512045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25">
      <c r="G2427" s="459"/>
      <c r="H2427" s="459">
        <v>2420</v>
      </c>
      <c r="I2427" s="444">
        <f t="shared" ca="1" si="148"/>
        <v>-11097871062.512045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-46241129.427133523</v>
      </c>
      <c r="L2427" s="444">
        <f t="shared" ca="1" si="147"/>
        <v>-11144112191.939178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25">
      <c r="G2428" s="459"/>
      <c r="H2428" s="459">
        <v>2421</v>
      </c>
      <c r="I2428" s="444">
        <f t="shared" ca="1" si="148"/>
        <v>-11144112191.939178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-46433800.799746573</v>
      </c>
      <c r="L2428" s="444">
        <f t="shared" ca="1" si="147"/>
        <v>-11190545992.738926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25">
      <c r="G2429" s="459"/>
      <c r="H2429" s="459">
        <v>2422</v>
      </c>
      <c r="I2429" s="444">
        <f t="shared" ca="1" si="148"/>
        <v>-11190545992.738926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-46627274.969745524</v>
      </c>
      <c r="L2429" s="444">
        <f t="shared" ca="1" si="147"/>
        <v>-11237173267.708672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25">
      <c r="G2430" s="459"/>
      <c r="H2430" s="459">
        <v>2423</v>
      </c>
      <c r="I2430" s="444">
        <f t="shared" ca="1" si="148"/>
        <v>-11237173267.708672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-46821555.282119468</v>
      </c>
      <c r="L2430" s="444">
        <f t="shared" ca="1" si="147"/>
        <v>-11283994822.990791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25">
      <c r="G2431" s="459"/>
      <c r="H2431" s="459">
        <v>2424</v>
      </c>
      <c r="I2431" s="444">
        <f t="shared" ca="1" si="148"/>
        <v>-11283994822.990791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-47016645.095794961</v>
      </c>
      <c r="L2431" s="444">
        <f t="shared" ca="1" si="147"/>
        <v>-11331011468.086586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25">
      <c r="G2432" s="459"/>
      <c r="H2432" s="459">
        <v>2425</v>
      </c>
      <c r="I2432" s="444">
        <f t="shared" ca="1" si="148"/>
        <v>-11331011468.086586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-47212547.783694111</v>
      </c>
      <c r="L2432" s="444">
        <f t="shared" ca="1" si="147"/>
        <v>-11378224015.870279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25">
      <c r="G2433" s="459"/>
      <c r="H2433" s="459">
        <v>2426</v>
      </c>
      <c r="I2433" s="444">
        <f t="shared" ca="1" si="148"/>
        <v>-11378224015.870279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-47409266.732792832</v>
      </c>
      <c r="L2433" s="444">
        <f t="shared" ca="1" si="147"/>
        <v>-11425633282.603071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25">
      <c r="G2434" s="459"/>
      <c r="H2434" s="459">
        <v>2427</v>
      </c>
      <c r="I2434" s="444">
        <f t="shared" ca="1" si="148"/>
        <v>-11425633282.603071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-47606805.344179466</v>
      </c>
      <c r="L2434" s="444">
        <f t="shared" ca="1" si="147"/>
        <v>-11473240087.94725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25">
      <c r="G2435" s="459"/>
      <c r="H2435" s="459">
        <v>2428</v>
      </c>
      <c r="I2435" s="444">
        <f t="shared" ca="1" si="148"/>
        <v>-11473240087.94725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-47805167.033113539</v>
      </c>
      <c r="L2435" s="444">
        <f t="shared" ca="1" si="147"/>
        <v>-11521045254.980364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25">
      <c r="G2436" s="459"/>
      <c r="H2436" s="459">
        <v>2429</v>
      </c>
      <c r="I2436" s="444">
        <f t="shared" ca="1" si="148"/>
        <v>-11521045254.980364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-48004355.229084849</v>
      </c>
      <c r="L2436" s="444">
        <f t="shared" ca="1" si="147"/>
        <v>-11569049610.209448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25">
      <c r="G2437" s="459"/>
      <c r="H2437" s="459">
        <v>2430</v>
      </c>
      <c r="I2437" s="444">
        <f t="shared" ca="1" si="148"/>
        <v>-11569049610.209448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-48204373.375872701</v>
      </c>
      <c r="L2437" s="444">
        <f t="shared" ca="1" si="147"/>
        <v>-11617253983.585321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25">
      <c r="G2438" s="459"/>
      <c r="H2438" s="459">
        <v>2431</v>
      </c>
      <c r="I2438" s="444">
        <f t="shared" ca="1" si="148"/>
        <v>-11617253983.585321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-48405224.931605503</v>
      </c>
      <c r="L2438" s="444">
        <f t="shared" ca="1" si="147"/>
        <v>-11665659208.516928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25">
      <c r="G2439" s="459"/>
      <c r="H2439" s="459">
        <v>2432</v>
      </c>
      <c r="I2439" s="444">
        <f t="shared" ca="1" si="148"/>
        <v>-11665659208.516928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-48606913.368820533</v>
      </c>
      <c r="L2439" s="444">
        <f t="shared" ca="1" si="147"/>
        <v>-11714266121.885748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25">
      <c r="G2440" s="459"/>
      <c r="H2440" s="459">
        <v>2433</v>
      </c>
      <c r="I2440" s="444">
        <f t="shared" ca="1" si="148"/>
        <v>-11714266121.885748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-48809442.17452395</v>
      </c>
      <c r="L2440" s="444">
        <f t="shared" ca="1" si="147"/>
        <v>-11763075564.060272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25">
      <c r="G2441" s="459"/>
      <c r="H2441" s="459">
        <v>2434</v>
      </c>
      <c r="I2441" s="444">
        <f t="shared" ca="1" si="148"/>
        <v>-11763075564.060272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-49012814.850251131</v>
      </c>
      <c r="L2441" s="444">
        <f t="shared" ca="1" si="147"/>
        <v>-11812088378.910522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25">
      <c r="G2442" s="459"/>
      <c r="H2442" s="459">
        <v>2435</v>
      </c>
      <c r="I2442" s="444">
        <f t="shared" ca="1" si="148"/>
        <v>-11812088378.910522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-49217034.912127174</v>
      </c>
      <c r="L2442" s="444">
        <f t="shared" ca="1" si="147"/>
        <v>-11861305413.822649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25">
      <c r="G2443" s="459"/>
      <c r="H2443" s="459">
        <v>2436</v>
      </c>
      <c r="I2443" s="444">
        <f t="shared" ca="1" si="148"/>
        <v>-11861305413.822649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-49422105.890927702</v>
      </c>
      <c r="L2443" s="444">
        <f t="shared" ca="1" si="147"/>
        <v>-11910727519.713577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25">
      <c r="G2444" s="459"/>
      <c r="H2444" s="459">
        <v>2437</v>
      </c>
      <c r="I2444" s="444">
        <f t="shared" ca="1" si="148"/>
        <v>-11910727519.713577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-49628031.332139902</v>
      </c>
      <c r="L2444" s="444">
        <f t="shared" ca="1" si="147"/>
        <v>-11960355551.045717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25">
      <c r="G2445" s="459"/>
      <c r="H2445" s="459">
        <v>2438</v>
      </c>
      <c r="I2445" s="444">
        <f t="shared" ca="1" si="148"/>
        <v>-11960355551.045717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-49834814.796023823</v>
      </c>
      <c r="L2445" s="444">
        <f t="shared" ca="1" si="147"/>
        <v>-12010190365.841742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25">
      <c r="G2446" s="459"/>
      <c r="H2446" s="459">
        <v>2439</v>
      </c>
      <c r="I2446" s="444">
        <f t="shared" ca="1" si="148"/>
        <v>-12010190365.841742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-50042459.857673921</v>
      </c>
      <c r="L2446" s="444">
        <f t="shared" ca="1" si="147"/>
        <v>-12060232825.699415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25">
      <c r="G2447" s="459"/>
      <c r="H2447" s="459">
        <v>2440</v>
      </c>
      <c r="I2447" s="444">
        <f t="shared" ca="1" si="148"/>
        <v>-12060232825.699415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-50250970.107080899</v>
      </c>
      <c r="L2447" s="444">
        <f t="shared" ca="1" si="147"/>
        <v>-12110483795.806496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25">
      <c r="G2448" s="459"/>
      <c r="H2448" s="459">
        <v>2441</v>
      </c>
      <c r="I2448" s="444">
        <f t="shared" ca="1" si="148"/>
        <v>-12110483795.806496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-50460349.149193734</v>
      </c>
      <c r="L2448" s="444">
        <f t="shared" ca="1" si="147"/>
        <v>-12160944144.955688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25">
      <c r="G2449" s="459"/>
      <c r="H2449" s="459">
        <v>2442</v>
      </c>
      <c r="I2449" s="444">
        <f t="shared" ca="1" si="148"/>
        <v>-12160944144.955688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-50670600.603982031</v>
      </c>
      <c r="L2449" s="444">
        <f t="shared" ca="1" si="147"/>
        <v>-12211614745.559671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25">
      <c r="G2450" s="459"/>
      <c r="H2450" s="459">
        <v>2443</v>
      </c>
      <c r="I2450" s="444">
        <f t="shared" ca="1" si="148"/>
        <v>-12211614745.559671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-50881728.106498629</v>
      </c>
      <c r="L2450" s="444">
        <f t="shared" ca="1" si="147"/>
        <v>-12262496473.66617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25">
      <c r="G2451" s="459"/>
      <c r="H2451" s="459">
        <v>2444</v>
      </c>
      <c r="I2451" s="444">
        <f t="shared" ca="1" si="148"/>
        <v>-12262496473.66617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-51093735.306942374</v>
      </c>
      <c r="L2451" s="444">
        <f t="shared" ca="1" si="147"/>
        <v>-12313590208.973112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25">
      <c r="G2452" s="459"/>
      <c r="H2452" s="459">
        <v>2445</v>
      </c>
      <c r="I2452" s="444">
        <f t="shared" ca="1" si="148"/>
        <v>-12313590208.973112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-51306625.870721303</v>
      </c>
      <c r="L2452" s="444">
        <f t="shared" ca="1" si="147"/>
        <v>-12364896834.843834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25">
      <c r="G2453" s="459"/>
      <c r="H2453" s="459">
        <v>2446</v>
      </c>
      <c r="I2453" s="444">
        <f t="shared" ca="1" si="148"/>
        <v>-12364896834.843834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-51520403.478515975</v>
      </c>
      <c r="L2453" s="444">
        <f t="shared" ca="1" si="147"/>
        <v>-12416417238.32235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25">
      <c r="G2454" s="459"/>
      <c r="H2454" s="459">
        <v>2447</v>
      </c>
      <c r="I2454" s="444">
        <f t="shared" ca="1" si="148"/>
        <v>-12416417238.32235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-51735071.826343119</v>
      </c>
      <c r="L2454" s="444">
        <f t="shared" ca="1" si="147"/>
        <v>-12468152310.148693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25">
      <c r="G2455" s="459"/>
      <c r="H2455" s="459">
        <v>2448</v>
      </c>
      <c r="I2455" s="444">
        <f t="shared" ca="1" si="148"/>
        <v>-12468152310.148693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-51950634.625619553</v>
      </c>
      <c r="L2455" s="444">
        <f t="shared" ca="1" si="147"/>
        <v>-12520102944.774313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25">
      <c r="G2456" s="459"/>
      <c r="H2456" s="459">
        <v>2449</v>
      </c>
      <c r="I2456" s="444">
        <f t="shared" ca="1" si="148"/>
        <v>-12520102944.774313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-52167095.603226304</v>
      </c>
      <c r="L2456" s="444">
        <f t="shared" ca="1" si="147"/>
        <v>-12572270040.377539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25">
      <c r="G2457" s="459"/>
      <c r="H2457" s="459">
        <v>2450</v>
      </c>
      <c r="I2457" s="444">
        <f t="shared" ca="1" si="148"/>
        <v>-12572270040.377539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-52384458.501573078</v>
      </c>
      <c r="L2457" s="444">
        <f t="shared" ca="1" si="147"/>
        <v>-12624654498.879112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25">
      <c r="G2458" s="459"/>
      <c r="H2458" s="459">
        <v>2451</v>
      </c>
      <c r="I2458" s="444">
        <f t="shared" ca="1" si="148"/>
        <v>-12624654498.879112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-52602727.078662969</v>
      </c>
      <c r="L2458" s="444">
        <f t="shared" ca="1" si="147"/>
        <v>-12677257225.957775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25">
      <c r="G2459" s="459"/>
      <c r="H2459" s="459">
        <v>2452</v>
      </c>
      <c r="I2459" s="444">
        <f t="shared" ca="1" si="148"/>
        <v>-12677257225.957775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-52821905.108157396</v>
      </c>
      <c r="L2459" s="444">
        <f t="shared" ca="1" si="147"/>
        <v>-12730079131.065933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25">
      <c r="G2460" s="459"/>
      <c r="H2460" s="459">
        <v>2453</v>
      </c>
      <c r="I2460" s="444">
        <f t="shared" ca="1" si="148"/>
        <v>-12730079131.065933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-53041996.379441388</v>
      </c>
      <c r="L2460" s="444">
        <f t="shared" ca="1" si="147"/>
        <v>-12783121127.445375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25">
      <c r="G2461" s="459"/>
      <c r="H2461" s="459">
        <v>2454</v>
      </c>
      <c r="I2461" s="444">
        <f t="shared" ca="1" si="148"/>
        <v>-12783121127.445375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-53263004.697689064</v>
      </c>
      <c r="L2461" s="444">
        <f t="shared" ca="1" si="147"/>
        <v>-12836384132.143064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25">
      <c r="G2462" s="459"/>
      <c r="H2462" s="459">
        <v>2455</v>
      </c>
      <c r="I2462" s="444">
        <f t="shared" ca="1" si="148"/>
        <v>-12836384132.143064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-53484933.883929431</v>
      </c>
      <c r="L2462" s="444">
        <f t="shared" ca="1" si="147"/>
        <v>-12889869066.026995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25">
      <c r="G2463" s="459"/>
      <c r="H2463" s="459">
        <v>2456</v>
      </c>
      <c r="I2463" s="444">
        <f t="shared" ca="1" si="148"/>
        <v>-12889869066.026995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-53707787.77511248</v>
      </c>
      <c r="L2463" s="444">
        <f t="shared" ca="1" si="147"/>
        <v>-12943576853.802107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25">
      <c r="G2464" s="459"/>
      <c r="H2464" s="459">
        <v>2457</v>
      </c>
      <c r="I2464" s="444">
        <f t="shared" ca="1" si="148"/>
        <v>-12943576853.802107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-53931570.224175446</v>
      </c>
      <c r="L2464" s="444">
        <f t="shared" ca="1" si="147"/>
        <v>-12997508424.026281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25">
      <c r="G2465" s="459"/>
      <c r="H2465" s="459">
        <v>2458</v>
      </c>
      <c r="I2465" s="444">
        <f t="shared" ca="1" si="148"/>
        <v>-12997508424.026281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-54156285.100109503</v>
      </c>
      <c r="L2465" s="444">
        <f t="shared" ca="1" si="147"/>
        <v>-13051664709.12639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25">
      <c r="G2466" s="459"/>
      <c r="H2466" s="459">
        <v>2459</v>
      </c>
      <c r="I2466" s="444">
        <f t="shared" ca="1" si="148"/>
        <v>-13051664709.12639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-54381936.288026623</v>
      </c>
      <c r="L2466" s="444">
        <f t="shared" ca="1" si="147"/>
        <v>-13106046645.414417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25">
      <c r="G2467" s="459"/>
      <c r="H2467" s="459">
        <v>2460</v>
      </c>
      <c r="I2467" s="444">
        <f t="shared" ca="1" si="148"/>
        <v>-13106046645.414417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-54608527.689226739</v>
      </c>
      <c r="L2467" s="444">
        <f t="shared" ca="1" si="147"/>
        <v>-13160655173.103643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25">
      <c r="G2468" s="459"/>
      <c r="H2468" s="459">
        <v>2461</v>
      </c>
      <c r="I2468" s="444">
        <f t="shared" ca="1" si="148"/>
        <v>-13160655173.103643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-54836063.221265182</v>
      </c>
      <c r="L2468" s="444">
        <f t="shared" ca="1" si="147"/>
        <v>-13215491236.324909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25">
      <c r="G2469" s="459"/>
      <c r="H2469" s="459">
        <v>2462</v>
      </c>
      <c r="I2469" s="444">
        <f t="shared" ca="1" si="148"/>
        <v>-13215491236.324909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-55064546.818020456</v>
      </c>
      <c r="L2469" s="444">
        <f t="shared" ca="1" si="147"/>
        <v>-13270555783.142929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25">
      <c r="G2470" s="459"/>
      <c r="H2470" s="459">
        <v>2463</v>
      </c>
      <c r="I2470" s="444">
        <f t="shared" ca="1" si="148"/>
        <v>-13270555783.142929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-55293982.429762207</v>
      </c>
      <c r="L2470" s="444">
        <f t="shared" ca="1" si="147"/>
        <v>-13325849765.572691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25">
      <c r="G2471" s="459"/>
      <c r="H2471" s="459">
        <v>2464</v>
      </c>
      <c r="I2471" s="444">
        <f t="shared" ca="1" si="148"/>
        <v>-13325849765.572691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-55524374.023219548</v>
      </c>
      <c r="L2471" s="444">
        <f t="shared" ca="1" si="147"/>
        <v>-13381374139.595911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25">
      <c r="G2472" s="459"/>
      <c r="H2472" s="459">
        <v>2465</v>
      </c>
      <c r="I2472" s="444">
        <f t="shared" ca="1" si="148"/>
        <v>-13381374139.595911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-55755725.581649631</v>
      </c>
      <c r="L2472" s="444">
        <f t="shared" ca="1" si="147"/>
        <v>-13437129865.177561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25">
      <c r="G2473" s="459"/>
      <c r="H2473" s="459">
        <v>2466</v>
      </c>
      <c r="I2473" s="444">
        <f t="shared" ca="1" si="148"/>
        <v>-13437129865.177561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-55988041.104906499</v>
      </c>
      <c r="L2473" s="444">
        <f t="shared" ca="1" si="147"/>
        <v>-13493117906.282467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25">
      <c r="G2474" s="459"/>
      <c r="H2474" s="459">
        <v>2467</v>
      </c>
      <c r="I2474" s="444">
        <f t="shared" ca="1" si="148"/>
        <v>-13493117906.282467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-56221324.609510273</v>
      </c>
      <c r="L2474" s="444">
        <f t="shared" ca="1" si="147"/>
        <v>-13549339230.891977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25">
      <c r="G2475" s="459"/>
      <c r="H2475" s="459">
        <v>2468</v>
      </c>
      <c r="I2475" s="444">
        <f t="shared" ca="1" si="148"/>
        <v>-13549339230.891977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-56455580.128716573</v>
      </c>
      <c r="L2475" s="444">
        <f t="shared" ca="1" si="147"/>
        <v>-13605794811.020695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25">
      <c r="G2476" s="459"/>
      <c r="H2476" s="459">
        <v>2469</v>
      </c>
      <c r="I2476" s="444">
        <f t="shared" ca="1" si="148"/>
        <v>-13605794811.020695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-56690811.712586224</v>
      </c>
      <c r="L2476" s="444">
        <f t="shared" ca="1" si="147"/>
        <v>-13662485622.73328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25">
      <c r="G2477" s="459"/>
      <c r="H2477" s="459">
        <v>2470</v>
      </c>
      <c r="I2477" s="444">
        <f t="shared" ca="1" si="148"/>
        <v>-13662485622.73328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-56927023.428055331</v>
      </c>
      <c r="L2477" s="444">
        <f t="shared" ca="1" si="147"/>
        <v>-13719412646.161335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25">
      <c r="G2478" s="459"/>
      <c r="H2478" s="459">
        <v>2471</v>
      </c>
      <c r="I2478" s="444">
        <f t="shared" ca="1" si="148"/>
        <v>-13719412646.161335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-57164219.359005563</v>
      </c>
      <c r="L2478" s="444">
        <f t="shared" ca="1" si="147"/>
        <v>-13776576865.52034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25">
      <c r="G2479" s="459"/>
      <c r="H2479" s="459">
        <v>2472</v>
      </c>
      <c r="I2479" s="444">
        <f t="shared" ca="1" si="148"/>
        <v>-13776576865.52034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-57402403.606334746</v>
      </c>
      <c r="L2479" s="444">
        <f t="shared" ca="1" si="147"/>
        <v>-13833979269.126675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25">
      <c r="G2480" s="459"/>
      <c r="H2480" s="459">
        <v>2473</v>
      </c>
      <c r="I2480" s="444">
        <f t="shared" ca="1" si="148"/>
        <v>-13833979269.126675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-57641580.288027801</v>
      </c>
      <c r="L2480" s="444">
        <f t="shared" ca="1" si="147"/>
        <v>-13891620849.414703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25">
      <c r="G2481" s="459"/>
      <c r="H2481" s="459">
        <v>2474</v>
      </c>
      <c r="I2481" s="444">
        <f t="shared" ca="1" si="148"/>
        <v>-13891620849.414703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-57881753.539227925</v>
      </c>
      <c r="L2481" s="444">
        <f t="shared" ca="1" si="147"/>
        <v>-13949502602.953932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25">
      <c r="G2482" s="459"/>
      <c r="H2482" s="459">
        <v>2475</v>
      </c>
      <c r="I2482" s="444">
        <f t="shared" ca="1" si="148"/>
        <v>-13949502602.953932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-58122927.512308046</v>
      </c>
      <c r="L2482" s="444">
        <f t="shared" ca="1" si="147"/>
        <v>-14007625530.46624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25">
      <c r="G2483" s="459"/>
      <c r="H2483" s="459">
        <v>2476</v>
      </c>
      <c r="I2483" s="444">
        <f t="shared" ca="1" si="148"/>
        <v>-14007625530.46624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-58365106.376942657</v>
      </c>
      <c r="L2483" s="444">
        <f t="shared" ca="1" si="147"/>
        <v>-14065990636.843184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25">
      <c r="G2484" s="459"/>
      <c r="H2484" s="459">
        <v>2477</v>
      </c>
      <c r="I2484" s="444">
        <f t="shared" ca="1" si="148"/>
        <v>-14065990636.843184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-58608294.320179932</v>
      </c>
      <c r="L2484" s="444">
        <f t="shared" ca="1" si="147"/>
        <v>-14124598931.163363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25">
      <c r="G2485" s="459"/>
      <c r="H2485" s="459">
        <v>2478</v>
      </c>
      <c r="I2485" s="444">
        <f t="shared" ca="1" si="148"/>
        <v>-14124598931.163363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-58852495.546514004</v>
      </c>
      <c r="L2485" s="444">
        <f t="shared" ca="1" si="147"/>
        <v>-14183451426.709877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25">
      <c r="G2486" s="459"/>
      <c r="H2486" s="459">
        <v>2479</v>
      </c>
      <c r="I2486" s="444">
        <f t="shared" ca="1" si="148"/>
        <v>-14183451426.709877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-59097714.277957812</v>
      </c>
      <c r="L2486" s="444">
        <f t="shared" ca="1" si="147"/>
        <v>-14242549140.987835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25">
      <c r="G2487" s="459"/>
      <c r="H2487" s="459">
        <v>2480</v>
      </c>
      <c r="I2487" s="444">
        <f t="shared" ca="1" si="148"/>
        <v>-14242549140.987835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-59343954.754115976</v>
      </c>
      <c r="L2487" s="444">
        <f t="shared" ca="1" si="147"/>
        <v>-14301893095.741951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25">
      <c r="G2488" s="459"/>
      <c r="H2488" s="459">
        <v>2481</v>
      </c>
      <c r="I2488" s="444">
        <f t="shared" ca="1" si="148"/>
        <v>-14301893095.741951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-59591221.232258126</v>
      </c>
      <c r="L2488" s="444">
        <f t="shared" ca="1" si="147"/>
        <v>-14361484316.974209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25">
      <c r="G2489" s="459"/>
      <c r="H2489" s="459">
        <v>2482</v>
      </c>
      <c r="I2489" s="444">
        <f t="shared" ca="1" si="148"/>
        <v>-14361484316.974209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-59839517.98739253</v>
      </c>
      <c r="L2489" s="444">
        <f t="shared" ca="1" si="147"/>
        <v>-14421323834.961601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25">
      <c r="G2490" s="459"/>
      <c r="H2490" s="459">
        <v>2483</v>
      </c>
      <c r="I2490" s="444">
        <f t="shared" ca="1" si="148"/>
        <v>-14421323834.961601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-60088849.312339999</v>
      </c>
      <c r="L2490" s="444">
        <f t="shared" ca="1" si="147"/>
        <v>-14481412684.273941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25">
      <c r="G2491" s="459"/>
      <c r="H2491" s="459">
        <v>2484</v>
      </c>
      <c r="I2491" s="444">
        <f t="shared" ca="1" si="148"/>
        <v>-14481412684.273941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-60339219.517808087</v>
      </c>
      <c r="L2491" s="444">
        <f t="shared" ca="1" si="147"/>
        <v>-14541751903.79175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25">
      <c r="G2492" s="459"/>
      <c r="H2492" s="459">
        <v>2485</v>
      </c>
      <c r="I2492" s="444">
        <f t="shared" ca="1" si="148"/>
        <v>-14541751903.79175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-60590632.932465613</v>
      </c>
      <c r="L2492" s="444">
        <f t="shared" ca="1" si="147"/>
        <v>-14602342536.724216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25">
      <c r="G2493" s="459"/>
      <c r="H2493" s="459">
        <v>2486</v>
      </c>
      <c r="I2493" s="444">
        <f t="shared" ca="1" si="148"/>
        <v>-14602342536.724216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-60843093.903017566</v>
      </c>
      <c r="L2493" s="444">
        <f t="shared" ca="1" si="147"/>
        <v>-14663185630.627234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25">
      <c r="G2494" s="459"/>
      <c r="H2494" s="459">
        <v>2487</v>
      </c>
      <c r="I2494" s="444">
        <f t="shared" ca="1" si="148"/>
        <v>-14663185630.627234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-61096606.794280142</v>
      </c>
      <c r="L2494" s="444">
        <f t="shared" ca="1" si="147"/>
        <v>-14724282237.421515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25">
      <c r="G2495" s="459"/>
      <c r="H2495" s="459">
        <v>2488</v>
      </c>
      <c r="I2495" s="444">
        <f t="shared" ca="1" si="148"/>
        <v>-14724282237.421515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-61351175.989256307</v>
      </c>
      <c r="L2495" s="444">
        <f t="shared" ca="1" si="147"/>
        <v>-14785633413.41077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25">
      <c r="G2496" s="459"/>
      <c r="H2496" s="459">
        <v>2489</v>
      </c>
      <c r="I2496" s="444">
        <f t="shared" ca="1" si="148"/>
        <v>-14785633413.41077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-61606805.88921155</v>
      </c>
      <c r="L2496" s="444">
        <f t="shared" ca="1" si="147"/>
        <v>-14847240219.299982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25">
      <c r="G2497" s="459"/>
      <c r="H2497" s="459">
        <v>2490</v>
      </c>
      <c r="I2497" s="444">
        <f t="shared" ca="1" si="148"/>
        <v>-14847240219.299982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-61863500.913749926</v>
      </c>
      <c r="L2497" s="444">
        <f t="shared" ca="1" si="147"/>
        <v>-14909103720.213732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25">
      <c r="G2498" s="459"/>
      <c r="H2498" s="459">
        <v>2491</v>
      </c>
      <c r="I2498" s="444">
        <f t="shared" ca="1" si="148"/>
        <v>-14909103720.213732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-62121265.500890553</v>
      </c>
      <c r="L2498" s="444">
        <f t="shared" ca="1" si="147"/>
        <v>-14971224985.714622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25">
      <c r="G2499" s="459"/>
      <c r="H2499" s="459">
        <v>2492</v>
      </c>
      <c r="I2499" s="444">
        <f t="shared" ca="1" si="148"/>
        <v>-14971224985.714622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-62380104.107144266</v>
      </c>
      <c r="L2499" s="444">
        <f t="shared" ca="1" si="147"/>
        <v>-15033605089.821766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25">
      <c r="G2500" s="459"/>
      <c r="H2500" s="459">
        <v>2493</v>
      </c>
      <c r="I2500" s="444">
        <f t="shared" ca="1" si="148"/>
        <v>-15033605089.821766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-62640021.207590692</v>
      </c>
      <c r="L2500" s="444">
        <f t="shared" ca="1" si="147"/>
        <v>-15096245111.029356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25">
      <c r="G2501" s="459"/>
      <c r="H2501" s="459">
        <v>2494</v>
      </c>
      <c r="I2501" s="444">
        <f t="shared" ca="1" si="148"/>
        <v>-15096245111.029356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-62901021.295955643</v>
      </c>
      <c r="L2501" s="444">
        <f t="shared" ca="1" si="147"/>
        <v>-15159146132.325312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25">
      <c r="G2502" s="459"/>
      <c r="H2502" s="459">
        <v>2495</v>
      </c>
      <c r="I2502" s="444">
        <f t="shared" ca="1" si="148"/>
        <v>-15159146132.325312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-63163108.884688787</v>
      </c>
      <c r="L2502" s="444">
        <f t="shared" ca="1" si="147"/>
        <v>-15222309241.210001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25">
      <c r="G2503" s="459"/>
      <c r="H2503" s="459">
        <v>2496</v>
      </c>
      <c r="I2503" s="444">
        <f t="shared" ca="1" si="148"/>
        <v>-15222309241.210001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-63426288.505041666</v>
      </c>
      <c r="L2503" s="444">
        <f t="shared" ca="1" si="147"/>
        <v>-15285735529.715042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25">
      <c r="G2504" s="459"/>
      <c r="H2504" s="459">
        <v>2497</v>
      </c>
      <c r="I2504" s="444">
        <f t="shared" ca="1" si="148"/>
        <v>-15285735529.715042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-63690564.707145996</v>
      </c>
      <c r="L2504" s="444">
        <f t="shared" ca="1" si="147"/>
        <v>-15349426094.422188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25">
      <c r="G2505" s="459"/>
      <c r="H2505" s="459">
        <v>2498</v>
      </c>
      <c r="I2505" s="444">
        <f t="shared" ca="1" si="148"/>
        <v>-15349426094.422188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-63955942.060092442</v>
      </c>
      <c r="L2505" s="444">
        <f t="shared" ca="1" si="147"/>
        <v>-15413382036.482281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25">
      <c r="G2506" s="459"/>
      <c r="H2506" s="459">
        <v>2499</v>
      </c>
      <c r="I2506" s="444">
        <f t="shared" ca="1" si="148"/>
        <v>-15413382036.482281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-64222425.15200951</v>
      </c>
      <c r="L2506" s="444">
        <f t="shared" ca="1" si="147"/>
        <v>-15477604461.634291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25">
      <c r="G2507" s="459"/>
      <c r="H2507" s="459">
        <v>2500</v>
      </c>
      <c r="I2507" s="444">
        <f t="shared" ca="1" si="148"/>
        <v>-15477604461.634291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-64490018.590142876</v>
      </c>
      <c r="L2507" s="444">
        <f t="shared" ca="1" si="147"/>
        <v>-15542094480.224434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25">
      <c r="G2508" s="459"/>
      <c r="H2508" s="459">
        <v>2501</v>
      </c>
      <c r="I2508" s="444">
        <f t="shared" ca="1" si="148"/>
        <v>-15542094480.224434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-64758727.000935145</v>
      </c>
      <c r="L2508" s="444">
        <f t="shared" ca="1" si="147"/>
        <v>-15606853207.225368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25">
      <c r="G2509" s="459"/>
      <c r="H2509" s="459">
        <v>2502</v>
      </c>
      <c r="I2509" s="444">
        <f t="shared" ca="1" si="148"/>
        <v>-15606853207.225368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-65028555.030105703</v>
      </c>
      <c r="L2509" s="444">
        <f t="shared" ca="1" si="147"/>
        <v>-15671881762.255474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25">
      <c r="G2510" s="459"/>
      <c r="H2510" s="459">
        <v>2503</v>
      </c>
      <c r="I2510" s="444">
        <f t="shared" ca="1" si="148"/>
        <v>-15671881762.255474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-65299507.342731141</v>
      </c>
      <c r="L2510" s="444">
        <f t="shared" ca="1" si="147"/>
        <v>-15737181269.598206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25">
      <c r="G2511" s="459"/>
      <c r="H2511" s="459">
        <v>2504</v>
      </c>
      <c r="I2511" s="444">
        <f t="shared" ca="1" si="148"/>
        <v>-15737181269.598206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-65571588.623325855</v>
      </c>
      <c r="L2511" s="444">
        <f t="shared" ca="1" si="147"/>
        <v>-15802752858.221531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25">
      <c r="G2512" s="459"/>
      <c r="H2512" s="459">
        <v>2505</v>
      </c>
      <c r="I2512" s="444">
        <f t="shared" ca="1" si="148"/>
        <v>-15802752858.221531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-65844803.575923055</v>
      </c>
      <c r="L2512" s="444">
        <f t="shared" ca="1" si="147"/>
        <v>-15868597661.797455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25">
      <c r="G2513" s="459"/>
      <c r="H2513" s="459">
        <v>2506</v>
      </c>
      <c r="I2513" s="444">
        <f t="shared" ca="1" si="148"/>
        <v>-15868597661.797455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-66119156.924156062</v>
      </c>
      <c r="L2513" s="444">
        <f t="shared" ca="1" si="147"/>
        <v>-15934716818.721611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25">
      <c r="G2514" s="459"/>
      <c r="H2514" s="459">
        <v>2507</v>
      </c>
      <c r="I2514" s="444">
        <f t="shared" ca="1" si="148"/>
        <v>-15934716818.721611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-66394653.41134005</v>
      </c>
      <c r="L2514" s="444">
        <f t="shared" ca="1" si="147"/>
        <v>-16001111472.132952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25">
      <c r="G2515" s="459"/>
      <c r="H2515" s="459">
        <v>2508</v>
      </c>
      <c r="I2515" s="444">
        <f t="shared" ca="1" si="148"/>
        <v>-16001111472.132952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-66671297.800553963</v>
      </c>
      <c r="L2515" s="444">
        <f t="shared" ca="1" si="147"/>
        <v>-16067782769.933506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25">
      <c r="G2516" s="459"/>
      <c r="H2516" s="459">
        <v>2509</v>
      </c>
      <c r="I2516" s="444">
        <f t="shared" ca="1" si="148"/>
        <v>-16067782769.933506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-66949094.874722943</v>
      </c>
      <c r="L2516" s="444">
        <f t="shared" ca="1" si="147"/>
        <v>-16134731864.808229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25">
      <c r="G2517" s="459"/>
      <c r="H2517" s="459">
        <v>2510</v>
      </c>
      <c r="I2517" s="444">
        <f t="shared" ca="1" si="148"/>
        <v>-16134731864.808229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-67228049.43670094</v>
      </c>
      <c r="L2517" s="444">
        <f t="shared" ca="1" si="147"/>
        <v>-16201959914.24493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25">
      <c r="G2518" s="459"/>
      <c r="H2518" s="459">
        <v>2511</v>
      </c>
      <c r="I2518" s="444">
        <f t="shared" ca="1" si="148"/>
        <v>-16201959914.24493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-67508166.309353873</v>
      </c>
      <c r="L2518" s="444">
        <f t="shared" ca="1" si="147"/>
        <v>-16269468080.554285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25">
      <c r="G2519" s="459"/>
      <c r="H2519" s="459">
        <v>2512</v>
      </c>
      <c r="I2519" s="444">
        <f t="shared" ca="1" si="148"/>
        <v>-16269468080.554285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-67789450.335642844</v>
      </c>
      <c r="L2519" s="444">
        <f t="shared" ca="1" si="147"/>
        <v>-16337257530.889929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25">
      <c r="G2520" s="459"/>
      <c r="H2520" s="459">
        <v>2513</v>
      </c>
      <c r="I2520" s="444">
        <f t="shared" ca="1" si="148"/>
        <v>-16337257530.889929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-68071906.378708035</v>
      </c>
      <c r="L2520" s="444">
        <f t="shared" ca="1" si="147"/>
        <v>-16405329437.268637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25">
      <c r="G2521" s="459"/>
      <c r="H2521" s="459">
        <v>2514</v>
      </c>
      <c r="I2521" s="444">
        <f t="shared" ca="1" si="148"/>
        <v>-16405329437.268637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-68355539.321952656</v>
      </c>
      <c r="L2521" s="444">
        <f t="shared" ca="1" si="147"/>
        <v>-16473684976.59059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25">
      <c r="G2522" s="459"/>
      <c r="H2522" s="459">
        <v>2515</v>
      </c>
      <c r="I2522" s="444">
        <f t="shared" ca="1" si="148"/>
        <v>-16473684976.59059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-68640354.06912747</v>
      </c>
      <c r="L2522" s="444">
        <f t="shared" ca="1" si="147"/>
        <v>-16542325330.659718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25">
      <c r="G2523" s="459"/>
      <c r="H2523" s="459">
        <v>2516</v>
      </c>
      <c r="I2523" s="444">
        <f t="shared" ca="1" si="148"/>
        <v>-16542325330.659718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-68926355.544415504</v>
      </c>
      <c r="L2523" s="444">
        <f t="shared" ca="1" si="147"/>
        <v>-16611251686.204134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25">
      <c r="G2524" s="459"/>
      <c r="H2524" s="459">
        <v>2517</v>
      </c>
      <c r="I2524" s="444">
        <f t="shared" ca="1" si="148"/>
        <v>-16611251686.204134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-69213548.692517221</v>
      </c>
      <c r="L2524" s="444">
        <f t="shared" ca="1" si="147"/>
        <v>-16680465234.89665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25">
      <c r="G2525" s="459"/>
      <c r="H2525" s="459">
        <v>2518</v>
      </c>
      <c r="I2525" s="444">
        <f t="shared" ca="1" si="148"/>
        <v>-16680465234.89665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-69501938.478736028</v>
      </c>
      <c r="L2525" s="444">
        <f t="shared" ca="1" si="147"/>
        <v>-16749967173.375387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25">
      <c r="G2526" s="459"/>
      <c r="H2526" s="459">
        <v>2519</v>
      </c>
      <c r="I2526" s="444">
        <f t="shared" ca="1" si="148"/>
        <v>-16749967173.375387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-69791529.889064118</v>
      </c>
      <c r="L2526" s="444">
        <f t="shared" ca="1" si="147"/>
        <v>-16819758703.264452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25">
      <c r="G2527" s="459"/>
      <c r="H2527" s="459">
        <v>2520</v>
      </c>
      <c r="I2527" s="444">
        <f t="shared" ca="1" si="148"/>
        <v>-16819758703.264452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-70082327.930268556</v>
      </c>
      <c r="L2527" s="444">
        <f t="shared" ca="1" si="147"/>
        <v>-16889841031.194721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25">
      <c r="G2528" s="459"/>
      <c r="H2528" s="459">
        <v>2521</v>
      </c>
      <c r="I2528" s="444">
        <f t="shared" ca="1" si="148"/>
        <v>-16889841031.194721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-70374337.629978001</v>
      </c>
      <c r="L2528" s="444">
        <f t="shared" ca="1" si="147"/>
        <v>-16960215368.824699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25">
      <c r="G2529" s="459"/>
      <c r="H2529" s="459">
        <v>2522</v>
      </c>
      <c r="I2529" s="444">
        <f t="shared" ca="1" si="148"/>
        <v>-16960215368.824699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-70667564.036769584</v>
      </c>
      <c r="L2529" s="444">
        <f t="shared" ca="1" si="147"/>
        <v>-17030882932.861469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25">
      <c r="G2530" s="459"/>
      <c r="H2530" s="459">
        <v>2523</v>
      </c>
      <c r="I2530" s="444">
        <f t="shared" ca="1" si="148"/>
        <v>-17030882932.861469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-70962012.22025612</v>
      </c>
      <c r="L2530" s="444">
        <f t="shared" ca="1" si="147"/>
        <v>-17101844945.081726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25">
      <c r="G2531" s="459"/>
      <c r="H2531" s="459">
        <v>2524</v>
      </c>
      <c r="I2531" s="444">
        <f t="shared" ca="1" si="148"/>
        <v>-17101844945.081726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-71257687.271173865</v>
      </c>
      <c r="L2531" s="444">
        <f t="shared" ca="1" si="147"/>
        <v>-17173102632.3529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25">
      <c r="G2532" s="459"/>
      <c r="H2532" s="459">
        <v>2525</v>
      </c>
      <c r="I2532" s="444">
        <f t="shared" ca="1" si="148"/>
        <v>-17173102632.3529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-71554594.301470399</v>
      </c>
      <c r="L2532" s="444">
        <f t="shared" ca="1" si="147"/>
        <v>-17244657226.654369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25">
      <c r="G2533" s="459"/>
      <c r="H2533" s="459">
        <v>2526</v>
      </c>
      <c r="I2533" s="444">
        <f t="shared" ca="1" si="148"/>
        <v>-17244657226.654369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-71852738.444393203</v>
      </c>
      <c r="L2533" s="444">
        <f t="shared" ca="1" si="147"/>
        <v>-17316509965.098763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25">
      <c r="G2534" s="459"/>
      <c r="H2534" s="459">
        <v>2527</v>
      </c>
      <c r="I2534" s="444">
        <f t="shared" ca="1" si="148"/>
        <v>-17316509965.098763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-72152124.854578182</v>
      </c>
      <c r="L2534" s="444">
        <f t="shared" ca="1" si="147"/>
        <v>-17388662089.953342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25">
      <c r="G2535" s="459"/>
      <c r="H2535" s="459">
        <v>2528</v>
      </c>
      <c r="I2535" s="444">
        <f t="shared" ca="1" si="148"/>
        <v>-17388662089.953342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-72452758.708138928</v>
      </c>
      <c r="L2535" s="444">
        <f t="shared" ca="1" si="147"/>
        <v>-17461114848.66148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25">
      <c r="G2536" s="459"/>
      <c r="H2536" s="459">
        <v>2529</v>
      </c>
      <c r="I2536" s="444">
        <f t="shared" ca="1" si="148"/>
        <v>-17461114848.66148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-72754645.202756166</v>
      </c>
      <c r="L2536" s="444">
        <f t="shared" ca="1" si="147"/>
        <v>-17533869493.864235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25">
      <c r="G2537" s="459"/>
      <c r="H2537" s="459">
        <v>2530</v>
      </c>
      <c r="I2537" s="444">
        <f t="shared" ca="1" si="148"/>
        <v>-17533869493.864235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-73057789.557767645</v>
      </c>
      <c r="L2537" s="444">
        <f t="shared" ca="1" si="147"/>
        <v>-17606927283.422001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25">
      <c r="G2538" s="459"/>
      <c r="H2538" s="459">
        <v>2531</v>
      </c>
      <c r="I2538" s="444">
        <f t="shared" ca="1" si="148"/>
        <v>-17606927283.422001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-73362197.01425834</v>
      </c>
      <c r="L2538" s="444">
        <f t="shared" ca="1" si="147"/>
        <v>-17680289480.43626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25">
      <c r="G2539" s="459"/>
      <c r="H2539" s="459">
        <v>2532</v>
      </c>
      <c r="I2539" s="444">
        <f t="shared" ca="1" si="148"/>
        <v>-17680289480.43626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-73667872.835151076</v>
      </c>
      <c r="L2539" s="444">
        <f t="shared" ca="1" si="147"/>
        <v>-17753957353.271412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25">
      <c r="G2540" s="459"/>
      <c r="H2540" s="459">
        <v>2533</v>
      </c>
      <c r="I2540" s="444">
        <f t="shared" ca="1" si="148"/>
        <v>-17753957353.271412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-73974822.305297554</v>
      </c>
      <c r="L2540" s="444">
        <f t="shared" ca="1" si="147"/>
        <v>-17827932175.57671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25">
      <c r="G2541" s="459"/>
      <c r="H2541" s="459">
        <v>2534</v>
      </c>
      <c r="I2541" s="444">
        <f t="shared" ca="1" si="148"/>
        <v>-17827932175.57671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-74283050.731569618</v>
      </c>
      <c r="L2541" s="444">
        <f t="shared" ca="1" si="147"/>
        <v>-17902215226.308281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25">
      <c r="G2542" s="459"/>
      <c r="H2542" s="459">
        <v>2535</v>
      </c>
      <c r="I2542" s="444">
        <f t="shared" ca="1" si="148"/>
        <v>-17902215226.308281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-74592563.442951173</v>
      </c>
      <c r="L2542" s="444">
        <f t="shared" ca="1" si="147"/>
        <v>-17976807789.751232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25">
      <c r="G2543" s="459"/>
      <c r="H2543" s="459">
        <v>2536</v>
      </c>
      <c r="I2543" s="444">
        <f t="shared" ca="1" si="148"/>
        <v>-17976807789.751232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-74903365.790630132</v>
      </c>
      <c r="L2543" s="444">
        <f t="shared" ca="1" si="147"/>
        <v>-18051711155.541862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25">
      <c r="G2544" s="459"/>
      <c r="H2544" s="459">
        <v>2537</v>
      </c>
      <c r="I2544" s="444">
        <f t="shared" ca="1" si="148"/>
        <v>-18051711155.541862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-75215463.148091093</v>
      </c>
      <c r="L2544" s="444">
        <f t="shared" ca="1" si="147"/>
        <v>-18126926618.689953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25">
      <c r="G2545" s="459"/>
      <c r="H2545" s="459">
        <v>2538</v>
      </c>
      <c r="I2545" s="444">
        <f t="shared" ca="1" si="148"/>
        <v>-18126926618.689953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-75528860.911208138</v>
      </c>
      <c r="L2545" s="444">
        <f t="shared" ca="1" si="147"/>
        <v>-18202455479.601162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25">
      <c r="G2546" s="459"/>
      <c r="H2546" s="459">
        <v>2539</v>
      </c>
      <c r="I2546" s="444">
        <f t="shared" ca="1" si="148"/>
        <v>-18202455479.601162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-75843564.498338178</v>
      </c>
      <c r="L2546" s="444">
        <f t="shared" ca="1" si="147"/>
        <v>-18278299044.099499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25">
      <c r="G2547" s="459"/>
      <c r="H2547" s="459">
        <v>2540</v>
      </c>
      <c r="I2547" s="444">
        <f t="shared" ca="1" si="148"/>
        <v>-18278299044.099499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-76159579.350414574</v>
      </c>
      <c r="L2547" s="444">
        <f t="shared" ca="1" si="147"/>
        <v>-18354458623.449913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25">
      <c r="G2548" s="459"/>
      <c r="H2548" s="459">
        <v>2541</v>
      </c>
      <c r="I2548" s="444">
        <f t="shared" ca="1" si="148"/>
        <v>-18354458623.449913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-76476910.9310413</v>
      </c>
      <c r="L2548" s="444">
        <f t="shared" ca="1" si="147"/>
        <v>-18430935534.380955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25">
      <c r="G2549" s="459"/>
      <c r="H2549" s="459">
        <v>2542</v>
      </c>
      <c r="I2549" s="444">
        <f t="shared" ca="1" si="148"/>
        <v>-18430935534.380955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-76795564.72658731</v>
      </c>
      <c r="L2549" s="444">
        <f t="shared" ca="1" si="147"/>
        <v>-18507731099.107544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25">
      <c r="G2550" s="459"/>
      <c r="H2550" s="459">
        <v>2543</v>
      </c>
      <c r="I2550" s="444">
        <f t="shared" ca="1" si="148"/>
        <v>-18507731099.107544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-77115546.24628143</v>
      </c>
      <c r="L2550" s="444">
        <f t="shared" ca="1" si="147"/>
        <v>-18584846645.353825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25">
      <c r="G2551" s="459"/>
      <c r="H2551" s="459">
        <v>2544</v>
      </c>
      <c r="I2551" s="444">
        <f t="shared" ca="1" si="148"/>
        <v>-18584846645.353825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-77436861.022307605</v>
      </c>
      <c r="L2551" s="444">
        <f t="shared" ca="1" si="147"/>
        <v>-18662283506.376133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25">
      <c r="G2552" s="459"/>
      <c r="H2552" s="459">
        <v>2545</v>
      </c>
      <c r="I2552" s="444">
        <f t="shared" ca="1" si="148"/>
        <v>-18662283506.376133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-77759514.609900549</v>
      </c>
      <c r="L2552" s="444">
        <f t="shared" ca="1" si="147"/>
        <v>-18740043020.986034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25">
      <c r="G2553" s="459"/>
      <c r="H2553" s="459">
        <v>2546</v>
      </c>
      <c r="I2553" s="444">
        <f t="shared" ca="1" si="148"/>
        <v>-18740043020.986034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-78083512.587441802</v>
      </c>
      <c r="L2553" s="444">
        <f t="shared" ca="1" si="147"/>
        <v>-18818126533.573475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25">
      <c r="G2554" s="459"/>
      <c r="H2554" s="459">
        <v>2547</v>
      </c>
      <c r="I2554" s="444">
        <f t="shared" ca="1" si="148"/>
        <v>-18818126533.573475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-78408860.55655615</v>
      </c>
      <c r="L2554" s="444">
        <f t="shared" ca="1" si="147"/>
        <v>-18896535394.130032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25">
      <c r="G2555" s="459"/>
      <c r="H2555" s="459">
        <v>2548</v>
      </c>
      <c r="I2555" s="444">
        <f t="shared" ca="1" si="148"/>
        <v>-18896535394.130032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-78735564.142208457</v>
      </c>
      <c r="L2555" s="444">
        <f t="shared" ca="1" si="147"/>
        <v>-18975270958.27224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25">
      <c r="G2556" s="459"/>
      <c r="H2556" s="459">
        <v>2549</v>
      </c>
      <c r="I2556" s="444">
        <f t="shared" ca="1" si="148"/>
        <v>-18975270958.27224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-79063628.992800996</v>
      </c>
      <c r="L2556" s="444">
        <f t="shared" ca="1" si="147"/>
        <v>-19054334587.265041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25">
      <c r="G2557" s="459"/>
      <c r="H2557" s="459">
        <v>2550</v>
      </c>
      <c r="I2557" s="444">
        <f t="shared" ca="1" si="148"/>
        <v>-19054334587.265041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-79393060.780271009</v>
      </c>
      <c r="L2557" s="444">
        <f t="shared" ca="1" si="147"/>
        <v>-19133727648.045311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25">
      <c r="G2558" s="459"/>
      <c r="H2558" s="459">
        <v>2551</v>
      </c>
      <c r="I2558" s="444">
        <f t="shared" ca="1" si="148"/>
        <v>-19133727648.045311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-79723865.200188801</v>
      </c>
      <c r="L2558" s="444">
        <f t="shared" ref="L2558:L2812" ca="1" si="152">I2558-J2558+K2558</f>
        <v>-19213451513.245499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25">
      <c r="G2559" s="459"/>
      <c r="H2559" s="459">
        <v>2552</v>
      </c>
      <c r="I2559" s="444">
        <f t="shared" ref="I2559:I2813" ca="1" si="153">L2558</f>
        <v>-19213451513.245499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-80056047.971856236</v>
      </c>
      <c r="L2559" s="444">
        <f t="shared" ca="1" si="152"/>
        <v>-19293507561.217354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25">
      <c r="G2560" s="459"/>
      <c r="H2560" s="459">
        <v>2553</v>
      </c>
      <c r="I2560" s="444">
        <f t="shared" ca="1" si="153"/>
        <v>-19293507561.217354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-80389614.838405639</v>
      </c>
      <c r="L2560" s="444">
        <f t="shared" ca="1" si="152"/>
        <v>-19373897176.055759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25">
      <c r="G2561" s="459"/>
      <c r="H2561" s="459">
        <v>2554</v>
      </c>
      <c r="I2561" s="444">
        <f t="shared" ca="1" si="153"/>
        <v>-19373897176.055759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-80724571.566899002</v>
      </c>
      <c r="L2561" s="444">
        <f t="shared" ca="1" si="152"/>
        <v>-19454621747.622658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25">
      <c r="G2562" s="459"/>
      <c r="H2562" s="459">
        <v>2555</v>
      </c>
      <c r="I2562" s="444">
        <f t="shared" ca="1" si="153"/>
        <v>-19454621747.622658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-81060923.948427737</v>
      </c>
      <c r="L2562" s="444">
        <f t="shared" ca="1" si="152"/>
        <v>-19535682671.571087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25">
      <c r="G2563" s="459"/>
      <c r="H2563" s="459">
        <v>2556</v>
      </c>
      <c r="I2563" s="444">
        <f t="shared" ca="1" si="153"/>
        <v>-19535682671.571087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-81398677.798212856</v>
      </c>
      <c r="L2563" s="444">
        <f t="shared" ca="1" si="152"/>
        <v>-19617081349.369301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25">
      <c r="G2564" s="459"/>
      <c r="H2564" s="459">
        <v>2557</v>
      </c>
      <c r="I2564" s="444">
        <f t="shared" ca="1" si="153"/>
        <v>-19617081349.369301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-81737838.955705419</v>
      </c>
      <c r="L2564" s="444">
        <f t="shared" ca="1" si="152"/>
        <v>-19698819188.325005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25">
      <c r="G2565" s="459"/>
      <c r="H2565" s="459">
        <v>2558</v>
      </c>
      <c r="I2565" s="444">
        <f t="shared" ca="1" si="153"/>
        <v>-19698819188.325005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-82078413.284687519</v>
      </c>
      <c r="L2565" s="444">
        <f t="shared" ca="1" si="152"/>
        <v>-19780897601.609692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25">
      <c r="G2566" s="459"/>
      <c r="H2566" s="459">
        <v>2559</v>
      </c>
      <c r="I2566" s="444">
        <f t="shared" ca="1" si="153"/>
        <v>-19780897601.609692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-82420406.673373714</v>
      </c>
      <c r="L2566" s="444">
        <f t="shared" ca="1" si="152"/>
        <v>-19863318008.283066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25">
      <c r="G2567" s="459"/>
      <c r="H2567" s="459">
        <v>2560</v>
      </c>
      <c r="I2567" s="444">
        <f t="shared" ca="1" si="153"/>
        <v>-19863318008.283066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-82763825.034512773</v>
      </c>
      <c r="L2567" s="444">
        <f t="shared" ca="1" si="152"/>
        <v>-19946081833.317577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25">
      <c r="G2568" s="459"/>
      <c r="H2568" s="459">
        <v>2561</v>
      </c>
      <c r="I2568" s="444">
        <f t="shared" ca="1" si="153"/>
        <v>-19946081833.317577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-83108674.305489898</v>
      </c>
      <c r="L2568" s="444">
        <f t="shared" ca="1" si="152"/>
        <v>-20029190507.623066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25">
      <c r="G2569" s="459"/>
      <c r="H2569" s="459">
        <v>2562</v>
      </c>
      <c r="I2569" s="444">
        <f t="shared" ca="1" si="153"/>
        <v>-20029190507.623066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-83454960.448429435</v>
      </c>
      <c r="L2569" s="444">
        <f t="shared" ca="1" si="152"/>
        <v>-20112645468.071495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25">
      <c r="G2570" s="459"/>
      <c r="H2570" s="459">
        <v>2563</v>
      </c>
      <c r="I2570" s="444">
        <f t="shared" ca="1" si="153"/>
        <v>-20112645468.071495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-83802689.450297892</v>
      </c>
      <c r="L2570" s="444">
        <f t="shared" ca="1" si="152"/>
        <v>-20196448157.521793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25">
      <c r="G2571" s="459"/>
      <c r="H2571" s="459">
        <v>2564</v>
      </c>
      <c r="I2571" s="444">
        <f t="shared" ca="1" si="153"/>
        <v>-20196448157.521793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-84151867.323007464</v>
      </c>
      <c r="L2571" s="444">
        <f t="shared" ca="1" si="152"/>
        <v>-20280600024.844799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25">
      <c r="G2572" s="459"/>
      <c r="H2572" s="459">
        <v>2565</v>
      </c>
      <c r="I2572" s="444">
        <f t="shared" ca="1" si="153"/>
        <v>-20280600024.844799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-84502500.103519991</v>
      </c>
      <c r="L2572" s="444">
        <f t="shared" ca="1" si="152"/>
        <v>-20365102524.948318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25">
      <c r="G2573" s="459"/>
      <c r="H2573" s="459">
        <v>2566</v>
      </c>
      <c r="I2573" s="444">
        <f t="shared" ca="1" si="153"/>
        <v>-20365102524.948318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-84854593.85395132</v>
      </c>
      <c r="L2573" s="444">
        <f t="shared" ca="1" si="152"/>
        <v>-20449957118.802269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25">
      <c r="G2574" s="459"/>
      <c r="H2574" s="459">
        <v>2567</v>
      </c>
      <c r="I2574" s="444">
        <f t="shared" ca="1" si="153"/>
        <v>-20449957118.802269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-85208154.661676124</v>
      </c>
      <c r="L2574" s="444">
        <f t="shared" ca="1" si="152"/>
        <v>-20535165273.463943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25">
      <c r="G2575" s="459"/>
      <c r="H2575" s="459">
        <v>2568</v>
      </c>
      <c r="I2575" s="444">
        <f t="shared" ca="1" si="153"/>
        <v>-20535165273.463943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-85563188.639433101</v>
      </c>
      <c r="L2575" s="444">
        <f t="shared" ca="1" si="152"/>
        <v>-20620728462.103378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25">
      <c r="G2576" s="459"/>
      <c r="H2576" s="459">
        <v>2569</v>
      </c>
      <c r="I2576" s="444">
        <f t="shared" ca="1" si="153"/>
        <v>-20620728462.103378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-85919701.925430745</v>
      </c>
      <c r="L2576" s="444">
        <f t="shared" ca="1" si="152"/>
        <v>-20706648164.028809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25">
      <c r="G2577" s="459"/>
      <c r="H2577" s="459">
        <v>2570</v>
      </c>
      <c r="I2577" s="444">
        <f t="shared" ca="1" si="153"/>
        <v>-20706648164.028809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-86277700.683453366</v>
      </c>
      <c r="L2577" s="444">
        <f t="shared" ca="1" si="152"/>
        <v>-20792925864.712261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25">
      <c r="G2578" s="459"/>
      <c r="H2578" s="459">
        <v>2571</v>
      </c>
      <c r="I2578" s="444">
        <f t="shared" ca="1" si="153"/>
        <v>-20792925864.712261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-86637191.102967754</v>
      </c>
      <c r="L2578" s="444">
        <f t="shared" ca="1" si="152"/>
        <v>-20879563055.815228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25">
      <c r="G2579" s="459"/>
      <c r="H2579" s="459">
        <v>2572</v>
      </c>
      <c r="I2579" s="444">
        <f t="shared" ca="1" si="153"/>
        <v>-20879563055.815228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-86998179.399230108</v>
      </c>
      <c r="L2579" s="444">
        <f t="shared" ca="1" si="152"/>
        <v>-20966561235.214458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25">
      <c r="G2580" s="459"/>
      <c r="H2580" s="459">
        <v>2573</v>
      </c>
      <c r="I2580" s="444">
        <f t="shared" ca="1" si="153"/>
        <v>-20966561235.214458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-87360671.813393578</v>
      </c>
      <c r="L2580" s="444">
        <f t="shared" ca="1" si="152"/>
        <v>-21053921907.027851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25">
      <c r="G2581" s="459"/>
      <c r="H2581" s="459">
        <v>2574</v>
      </c>
      <c r="I2581" s="444">
        <f t="shared" ca="1" si="153"/>
        <v>-21053921907.027851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-87724674.612616047</v>
      </c>
      <c r="L2581" s="444">
        <f t="shared" ca="1" si="152"/>
        <v>-21141646581.640469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25">
      <c r="G2582" s="459"/>
      <c r="H2582" s="459">
        <v>2575</v>
      </c>
      <c r="I2582" s="444">
        <f t="shared" ca="1" si="153"/>
        <v>-21141646581.640469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-88090194.090168625</v>
      </c>
      <c r="L2582" s="444">
        <f t="shared" ca="1" si="152"/>
        <v>-21229736775.730637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25">
      <c r="G2583" s="459"/>
      <c r="H2583" s="459">
        <v>2576</v>
      </c>
      <c r="I2583" s="444">
        <f t="shared" ca="1" si="153"/>
        <v>-21229736775.730637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-88457236.565544322</v>
      </c>
      <c r="L2583" s="444">
        <f t="shared" ca="1" si="152"/>
        <v>-21318194012.296181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25">
      <c r="G2584" s="459"/>
      <c r="H2584" s="459">
        <v>2577</v>
      </c>
      <c r="I2584" s="444">
        <f t="shared" ca="1" si="153"/>
        <v>-21318194012.296181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-88825808.384567425</v>
      </c>
      <c r="L2584" s="444">
        <f t="shared" ca="1" si="152"/>
        <v>-21407019820.680748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25">
      <c r="G2585" s="459"/>
      <c r="H2585" s="459">
        <v>2578</v>
      </c>
      <c r="I2585" s="444">
        <f t="shared" ca="1" si="153"/>
        <v>-21407019820.680748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-89195915.919503123</v>
      </c>
      <c r="L2585" s="444">
        <f t="shared" ca="1" si="152"/>
        <v>-21496215736.60025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25">
      <c r="G2586" s="459"/>
      <c r="H2586" s="459">
        <v>2579</v>
      </c>
      <c r="I2586" s="444">
        <f t="shared" ca="1" si="153"/>
        <v>-21496215736.60025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-89567565.569167703</v>
      </c>
      <c r="L2586" s="444">
        <f t="shared" ca="1" si="152"/>
        <v>-21585783302.169418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25">
      <c r="G2587" s="459"/>
      <c r="H2587" s="459">
        <v>2580</v>
      </c>
      <c r="I2587" s="444">
        <f t="shared" ca="1" si="153"/>
        <v>-21585783302.169418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-89940763.759039238</v>
      </c>
      <c r="L2587" s="444">
        <f t="shared" ca="1" si="152"/>
        <v>-21675724065.928459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25">
      <c r="G2588" s="459"/>
      <c r="H2588" s="459">
        <v>2581</v>
      </c>
      <c r="I2588" s="444">
        <f t="shared" ca="1" si="153"/>
        <v>-21675724065.928459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-90315516.94136858</v>
      </c>
      <c r="L2588" s="444">
        <f t="shared" ca="1" si="152"/>
        <v>-21766039582.869827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25">
      <c r="G2589" s="459"/>
      <c r="H2589" s="459">
        <v>2582</v>
      </c>
      <c r="I2589" s="444">
        <f t="shared" ca="1" si="153"/>
        <v>-21766039582.869827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-90691831.595290944</v>
      </c>
      <c r="L2589" s="444">
        <f t="shared" ca="1" si="152"/>
        <v>-21856731414.465118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25">
      <c r="G2590" s="459"/>
      <c r="H2590" s="459">
        <v>2583</v>
      </c>
      <c r="I2590" s="444">
        <f t="shared" ca="1" si="153"/>
        <v>-21856731414.465118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-91069714.226937994</v>
      </c>
      <c r="L2590" s="444">
        <f t="shared" ca="1" si="152"/>
        <v>-21947801128.692055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25">
      <c r="G2591" s="459"/>
      <c r="H2591" s="459">
        <v>2584</v>
      </c>
      <c r="I2591" s="444">
        <f t="shared" ca="1" si="153"/>
        <v>-21947801128.692055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-91449171.369550228</v>
      </c>
      <c r="L2591" s="444">
        <f t="shared" ca="1" si="152"/>
        <v>-22039250300.061604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25">
      <c r="G2592" s="459"/>
      <c r="H2592" s="459">
        <v>2585</v>
      </c>
      <c r="I2592" s="444">
        <f t="shared" ca="1" si="153"/>
        <v>-22039250300.061604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-91830209.583590016</v>
      </c>
      <c r="L2592" s="444">
        <f t="shared" ca="1" si="152"/>
        <v>-22131080509.645195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25">
      <c r="G2593" s="459"/>
      <c r="H2593" s="459">
        <v>2586</v>
      </c>
      <c r="I2593" s="444">
        <f t="shared" ca="1" si="153"/>
        <v>-22131080509.645195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-92212835.456854984</v>
      </c>
      <c r="L2593" s="444">
        <f t="shared" ca="1" si="152"/>
        <v>-22223293345.102051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25">
      <c r="G2594" s="459"/>
      <c r="H2594" s="459">
        <v>2587</v>
      </c>
      <c r="I2594" s="444">
        <f t="shared" ca="1" si="153"/>
        <v>-22223293345.102051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-92597055.604591876</v>
      </c>
      <c r="L2594" s="444">
        <f t="shared" ca="1" si="152"/>
        <v>-22315890400.706642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25">
      <c r="G2595" s="459"/>
      <c r="H2595" s="459">
        <v>2588</v>
      </c>
      <c r="I2595" s="444">
        <f t="shared" ca="1" si="153"/>
        <v>-22315890400.706642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-92982876.669611007</v>
      </c>
      <c r="L2595" s="444">
        <f t="shared" ca="1" si="152"/>
        <v>-22408873277.376255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25">
      <c r="G2596" s="459"/>
      <c r="H2596" s="459">
        <v>2589</v>
      </c>
      <c r="I2596" s="444">
        <f t="shared" ca="1" si="153"/>
        <v>-22408873277.376255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-93370305.322401062</v>
      </c>
      <c r="L2596" s="444">
        <f t="shared" ca="1" si="152"/>
        <v>-22502243582.698658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25">
      <c r="G2597" s="459"/>
      <c r="H2597" s="459">
        <v>2590</v>
      </c>
      <c r="I2597" s="444">
        <f t="shared" ca="1" si="153"/>
        <v>-22502243582.698658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-93759348.261244401</v>
      </c>
      <c r="L2597" s="444">
        <f t="shared" ca="1" si="152"/>
        <v>-22596002930.959904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25">
      <c r="G2598" s="459"/>
      <c r="H2598" s="459">
        <v>2591</v>
      </c>
      <c r="I2598" s="444">
        <f t="shared" ca="1" si="153"/>
        <v>-22596002930.959904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-94150012.212332934</v>
      </c>
      <c r="L2598" s="444">
        <f t="shared" ca="1" si="152"/>
        <v>-22690152943.172237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25">
      <c r="G2599" s="459"/>
      <c r="H2599" s="459">
        <v>2592</v>
      </c>
      <c r="I2599" s="444">
        <f t="shared" ca="1" si="153"/>
        <v>-22690152943.172237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-94542303.929884315</v>
      </c>
      <c r="L2599" s="444">
        <f t="shared" ca="1" si="152"/>
        <v>-22784695247.102123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25">
      <c r="G2600" s="459"/>
      <c r="H2600" s="459">
        <v>2593</v>
      </c>
      <c r="I2600" s="444">
        <f t="shared" ca="1" si="153"/>
        <v>-22784695247.102123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-94936230.196258843</v>
      </c>
      <c r="L2600" s="444">
        <f t="shared" ca="1" si="152"/>
        <v>-22879631477.298382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25">
      <c r="G2601" s="459"/>
      <c r="H2601" s="459">
        <v>2594</v>
      </c>
      <c r="I2601" s="444">
        <f t="shared" ca="1" si="153"/>
        <v>-22879631477.298382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-95331797.822076589</v>
      </c>
      <c r="L2601" s="444">
        <f t="shared" ca="1" si="152"/>
        <v>-22974963275.120457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25">
      <c r="G2602" s="459"/>
      <c r="H2602" s="459">
        <v>2595</v>
      </c>
      <c r="I2602" s="444">
        <f t="shared" ca="1" si="153"/>
        <v>-22974963275.120457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-95729013.646335229</v>
      </c>
      <c r="L2602" s="444">
        <f t="shared" ca="1" si="152"/>
        <v>-23070692288.766792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25">
      <c r="G2603" s="459"/>
      <c r="H2603" s="459">
        <v>2596</v>
      </c>
      <c r="I2603" s="444">
        <f t="shared" ca="1" si="153"/>
        <v>-23070692288.766792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-96127884.536528304</v>
      </c>
      <c r="L2603" s="444">
        <f t="shared" ca="1" si="152"/>
        <v>-23166820173.303322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25">
      <c r="G2604" s="459"/>
      <c r="H2604" s="459">
        <v>2597</v>
      </c>
      <c r="I2604" s="444">
        <f t="shared" ca="1" si="153"/>
        <v>-23166820173.303322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-96528417.388763845</v>
      </c>
      <c r="L2604" s="444">
        <f t="shared" ca="1" si="152"/>
        <v>-23263348590.692085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25">
      <c r="G2605" s="459"/>
      <c r="H2605" s="459">
        <v>2598</v>
      </c>
      <c r="I2605" s="444">
        <f t="shared" ca="1" si="153"/>
        <v>-23263348590.692085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-96930619.127883688</v>
      </c>
      <c r="L2605" s="444">
        <f t="shared" ca="1" si="152"/>
        <v>-23360279209.819969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25">
      <c r="G2606" s="459"/>
      <c r="H2606" s="459">
        <v>2599</v>
      </c>
      <c r="I2606" s="444">
        <f t="shared" ca="1" si="153"/>
        <v>-23360279209.819969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-97334496.707583204</v>
      </c>
      <c r="L2606" s="444">
        <f t="shared" ca="1" si="152"/>
        <v>-23457613706.527554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25">
      <c r="G2607" s="459"/>
      <c r="H2607" s="459">
        <v>2600</v>
      </c>
      <c r="I2607" s="444">
        <f t="shared" ca="1" si="153"/>
        <v>-23457613706.527554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-97740057.110531479</v>
      </c>
      <c r="L2607" s="444">
        <f t="shared" ca="1" si="152"/>
        <v>-23555353763.638084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25">
      <c r="G2608" s="459"/>
      <c r="H2608" s="459">
        <v>2601</v>
      </c>
      <c r="I2608" s="444">
        <f t="shared" ca="1" si="153"/>
        <v>-23555353763.638084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-98147307.348492011</v>
      </c>
      <c r="L2608" s="444">
        <f t="shared" ca="1" si="152"/>
        <v>-23653501070.986576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25">
      <c r="G2609" s="459"/>
      <c r="H2609" s="459">
        <v>2602</v>
      </c>
      <c r="I2609" s="444">
        <f t="shared" ca="1" si="153"/>
        <v>-23653501070.986576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-98556254.462444067</v>
      </c>
      <c r="L2609" s="444">
        <f t="shared" ca="1" si="152"/>
        <v>-23752057325.44902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25">
      <c r="G2610" s="459"/>
      <c r="H2610" s="459">
        <v>2603</v>
      </c>
      <c r="I2610" s="444">
        <f t="shared" ca="1" si="153"/>
        <v>-23752057325.44902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-98966905.522704244</v>
      </c>
      <c r="L2610" s="444">
        <f t="shared" ca="1" si="152"/>
        <v>-23851024230.971725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25">
      <c r="G2611" s="459"/>
      <c r="H2611" s="459">
        <v>2604</v>
      </c>
      <c r="I2611" s="444">
        <f t="shared" ca="1" si="153"/>
        <v>-23851024230.971725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-99379267.629048854</v>
      </c>
      <c r="L2611" s="444">
        <f t="shared" ca="1" si="152"/>
        <v>-23950403498.600773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25">
      <c r="G2612" s="459"/>
      <c r="H2612" s="459">
        <v>2605</v>
      </c>
      <c r="I2612" s="444">
        <f t="shared" ca="1" si="153"/>
        <v>-23950403498.600773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-99793347.910836548</v>
      </c>
      <c r="L2612" s="444">
        <f t="shared" ca="1" si="152"/>
        <v>-24050196846.511608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25">
      <c r="G2613" s="459"/>
      <c r="H2613" s="459">
        <v>2606</v>
      </c>
      <c r="I2613" s="444">
        <f t="shared" ca="1" si="153"/>
        <v>-24050196846.511608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-100209153.52713171</v>
      </c>
      <c r="L2613" s="444">
        <f t="shared" ca="1" si="152"/>
        <v>-24150406000.038738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25">
      <c r="G2614" s="459"/>
      <c r="H2614" s="459">
        <v>2607</v>
      </c>
      <c r="I2614" s="444">
        <f t="shared" ca="1" si="153"/>
        <v>-24150406000.038738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-100626691.66682808</v>
      </c>
      <c r="L2614" s="444">
        <f t="shared" ca="1" si="152"/>
        <v>-24251032691.705566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25">
      <c r="G2615" s="459"/>
      <c r="H2615" s="459">
        <v>2608</v>
      </c>
      <c r="I2615" s="444">
        <f t="shared" ca="1" si="153"/>
        <v>-24251032691.705566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-101045969.5487732</v>
      </c>
      <c r="L2615" s="444">
        <f t="shared" ca="1" si="152"/>
        <v>-24352078661.254341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25">
      <c r="G2616" s="459"/>
      <c r="H2616" s="459">
        <v>2609</v>
      </c>
      <c r="I2616" s="444">
        <f t="shared" ca="1" si="153"/>
        <v>-24352078661.254341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-101466994.42189309</v>
      </c>
      <c r="L2616" s="444">
        <f t="shared" ca="1" si="152"/>
        <v>-24453545655.676235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25">
      <c r="G2617" s="459"/>
      <c r="H2617" s="459">
        <v>2610</v>
      </c>
      <c r="I2617" s="444">
        <f t="shared" ca="1" si="153"/>
        <v>-24453545655.676235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-101889773.56531765</v>
      </c>
      <c r="L2617" s="444">
        <f t="shared" ca="1" si="152"/>
        <v>-24555435429.241554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25">
      <c r="G2618" s="459"/>
      <c r="H2618" s="459">
        <v>2611</v>
      </c>
      <c r="I2618" s="444">
        <f t="shared" ca="1" si="153"/>
        <v>-24555435429.241554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-102314314.28850648</v>
      </c>
      <c r="L2618" s="444">
        <f t="shared" ca="1" si="152"/>
        <v>-24657749743.53006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25">
      <c r="G2619" s="459"/>
      <c r="H2619" s="459">
        <v>2612</v>
      </c>
      <c r="I2619" s="444">
        <f t="shared" ca="1" si="153"/>
        <v>-24657749743.53006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-102740623.93137525</v>
      </c>
      <c r="L2619" s="444">
        <f t="shared" ca="1" si="152"/>
        <v>-24760490367.461433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25">
      <c r="G2620" s="459"/>
      <c r="H2620" s="459">
        <v>2613</v>
      </c>
      <c r="I2620" s="444">
        <f t="shared" ca="1" si="153"/>
        <v>-24760490367.461433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-103168709.86442263</v>
      </c>
      <c r="L2620" s="444">
        <f t="shared" ca="1" si="152"/>
        <v>-24863659077.325855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25">
      <c r="G2621" s="459"/>
      <c r="H2621" s="459">
        <v>2614</v>
      </c>
      <c r="I2621" s="444">
        <f t="shared" ca="1" si="153"/>
        <v>-24863659077.325855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-103598579.48885773</v>
      </c>
      <c r="L2621" s="444">
        <f t="shared" ca="1" si="152"/>
        <v>-24967257656.814713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25">
      <c r="G2622" s="459"/>
      <c r="H2622" s="459">
        <v>2615</v>
      </c>
      <c r="I2622" s="444">
        <f t="shared" ca="1" si="153"/>
        <v>-24967257656.814713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-104030240.23672797</v>
      </c>
      <c r="L2622" s="444">
        <f t="shared" ca="1" si="152"/>
        <v>-25071287897.051441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25">
      <c r="G2623" s="459"/>
      <c r="H2623" s="459">
        <v>2616</v>
      </c>
      <c r="I2623" s="444">
        <f t="shared" ca="1" si="153"/>
        <v>-25071287897.051441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-104463699.57104766</v>
      </c>
      <c r="L2623" s="444">
        <f t="shared" ca="1" si="152"/>
        <v>-25175751596.62249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25">
      <c r="G2624" s="459"/>
      <c r="H2624" s="459">
        <v>2617</v>
      </c>
      <c r="I2624" s="444">
        <f t="shared" ca="1" si="153"/>
        <v>-25175751596.62249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-104898964.98592705</v>
      </c>
      <c r="L2624" s="444">
        <f t="shared" ca="1" si="152"/>
        <v>-25280650561.608418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25">
      <c r="G2625" s="459"/>
      <c r="H2625" s="459">
        <v>2618</v>
      </c>
      <c r="I2625" s="444">
        <f t="shared" ca="1" si="153"/>
        <v>-25280650561.608418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-105336044.00670174</v>
      </c>
      <c r="L2625" s="444">
        <f t="shared" ca="1" si="152"/>
        <v>-25385986605.61512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25">
      <c r="G2626" s="459"/>
      <c r="H2626" s="459">
        <v>2619</v>
      </c>
      <c r="I2626" s="444">
        <f t="shared" ca="1" si="153"/>
        <v>-25385986605.61512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-105774944.190063</v>
      </c>
      <c r="L2626" s="444">
        <f t="shared" ca="1" si="152"/>
        <v>-25491761549.805183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25">
      <c r="G2627" s="459"/>
      <c r="H2627" s="459">
        <v>2620</v>
      </c>
      <c r="I2627" s="444">
        <f t="shared" ca="1" si="153"/>
        <v>-25491761549.805183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-106215673.12418826</v>
      </c>
      <c r="L2627" s="444">
        <f t="shared" ca="1" si="152"/>
        <v>-25597977222.929371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25">
      <c r="G2628" s="459"/>
      <c r="H2628" s="459">
        <v>2621</v>
      </c>
      <c r="I2628" s="444">
        <f t="shared" ca="1" si="153"/>
        <v>-25597977222.929371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-106658238.42887238</v>
      </c>
      <c r="L2628" s="444">
        <f t="shared" ca="1" si="152"/>
        <v>-25704635461.358242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25">
      <c r="G2629" s="459"/>
      <c r="H2629" s="459">
        <v>2622</v>
      </c>
      <c r="I2629" s="444">
        <f t="shared" ca="1" si="153"/>
        <v>-25704635461.358242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-107102647.75565934</v>
      </c>
      <c r="L2629" s="444">
        <f t="shared" ca="1" si="152"/>
        <v>-25811738109.113903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25">
      <c r="G2630" s="459"/>
      <c r="H2630" s="459">
        <v>2623</v>
      </c>
      <c r="I2630" s="444">
        <f t="shared" ca="1" si="153"/>
        <v>-25811738109.113903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-107548908.7879746</v>
      </c>
      <c r="L2630" s="444">
        <f t="shared" ca="1" si="152"/>
        <v>-25919287017.901878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25">
      <c r="G2631" s="459"/>
      <c r="H2631" s="459">
        <v>2624</v>
      </c>
      <c r="I2631" s="444">
        <f t="shared" ca="1" si="153"/>
        <v>-25919287017.901878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-107997029.24125783</v>
      </c>
      <c r="L2631" s="444">
        <f t="shared" ca="1" si="152"/>
        <v>-26027284047.143135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25">
      <c r="G2632" s="459"/>
      <c r="H2632" s="459">
        <v>2625</v>
      </c>
      <c r="I2632" s="444">
        <f t="shared" ca="1" si="153"/>
        <v>-26027284047.143135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-108447016.8630964</v>
      </c>
      <c r="L2632" s="444">
        <f t="shared" ca="1" si="152"/>
        <v>-26135731064.006233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25">
      <c r="G2633" s="459"/>
      <c r="H2633" s="459">
        <v>2626</v>
      </c>
      <c r="I2633" s="444">
        <f t="shared" ca="1" si="153"/>
        <v>-26135731064.006233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-108898879.43335931</v>
      </c>
      <c r="L2633" s="444">
        <f t="shared" ca="1" si="152"/>
        <v>-26244629943.439594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25">
      <c r="G2634" s="459"/>
      <c r="H2634" s="459">
        <v>2627</v>
      </c>
      <c r="I2634" s="444">
        <f t="shared" ca="1" si="153"/>
        <v>-26244629943.439594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-109352624.76433164</v>
      </c>
      <c r="L2634" s="444">
        <f t="shared" ca="1" si="152"/>
        <v>-26353982568.203926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25">
      <c r="G2635" s="459"/>
      <c r="H2635" s="459">
        <v>2628</v>
      </c>
      <c r="I2635" s="444">
        <f t="shared" ca="1" si="153"/>
        <v>-26353982568.203926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-109808260.7008497</v>
      </c>
      <c r="L2635" s="444">
        <f t="shared" ca="1" si="152"/>
        <v>-26463790828.904778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25">
      <c r="G2636" s="459"/>
      <c r="H2636" s="459">
        <v>2629</v>
      </c>
      <c r="I2636" s="444">
        <f t="shared" ca="1" si="153"/>
        <v>-26463790828.904778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-110265795.12043656</v>
      </c>
      <c r="L2636" s="444">
        <f t="shared" ca="1" si="152"/>
        <v>-26574056624.025215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25">
      <c r="G2637" s="459"/>
      <c r="H2637" s="459">
        <v>2630</v>
      </c>
      <c r="I2637" s="444">
        <f t="shared" ca="1" si="153"/>
        <v>-26574056624.025215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-110725235.93343839</v>
      </c>
      <c r="L2637" s="444">
        <f t="shared" ca="1" si="152"/>
        <v>-26684781859.958652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25">
      <c r="G2638" s="459"/>
      <c r="H2638" s="459">
        <v>2631</v>
      </c>
      <c r="I2638" s="444">
        <f t="shared" ca="1" si="153"/>
        <v>-26684781859.958652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-111186591.08316106</v>
      </c>
      <c r="L2638" s="444">
        <f t="shared" ca="1" si="152"/>
        <v>-26795968451.041813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25">
      <c r="G2639" s="459"/>
      <c r="H2639" s="459">
        <v>2632</v>
      </c>
      <c r="I2639" s="444">
        <f t="shared" ca="1" si="153"/>
        <v>-26795968451.041813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-111649868.54600756</v>
      </c>
      <c r="L2639" s="444">
        <f t="shared" ca="1" si="152"/>
        <v>-26907618319.587822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25">
      <c r="G2640" s="459"/>
      <c r="H2640" s="459">
        <v>2633</v>
      </c>
      <c r="I2640" s="444">
        <f t="shared" ca="1" si="153"/>
        <v>-26907618319.587822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-112115076.33161591</v>
      </c>
      <c r="L2640" s="444">
        <f t="shared" ca="1" si="152"/>
        <v>-27019733395.919437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25">
      <c r="G2641" s="459"/>
      <c r="H2641" s="459">
        <v>2634</v>
      </c>
      <c r="I2641" s="444">
        <f t="shared" ca="1" si="153"/>
        <v>-27019733395.919437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-112582222.48299764</v>
      </c>
      <c r="L2641" s="444">
        <f t="shared" ca="1" si="152"/>
        <v>-27132315618.402435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25">
      <c r="G2642" s="459"/>
      <c r="H2642" s="459">
        <v>2635</v>
      </c>
      <c r="I2642" s="444">
        <f t="shared" ca="1" si="153"/>
        <v>-27132315618.402435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-113051315.07667682</v>
      </c>
      <c r="L2642" s="444">
        <f t="shared" ca="1" si="152"/>
        <v>-27245366933.479111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25">
      <c r="G2643" s="459"/>
      <c r="H2643" s="459">
        <v>2636</v>
      </c>
      <c r="I2643" s="444">
        <f t="shared" ca="1" si="153"/>
        <v>-27245366933.479111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-113522362.22282963</v>
      </c>
      <c r="L2643" s="444">
        <f t="shared" ca="1" si="152"/>
        <v>-27358889295.701939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25">
      <c r="G2644" s="459"/>
      <c r="H2644" s="459">
        <v>2637</v>
      </c>
      <c r="I2644" s="444">
        <f t="shared" ca="1" si="153"/>
        <v>-27358889295.701939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-113995372.06542474</v>
      </c>
      <c r="L2644" s="444">
        <f t="shared" ca="1" si="152"/>
        <v>-27472884667.767365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25">
      <c r="G2645" s="459"/>
      <c r="H2645" s="459">
        <v>2638</v>
      </c>
      <c r="I2645" s="444">
        <f t="shared" ca="1" si="153"/>
        <v>-27472884667.767365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-114470352.78236401</v>
      </c>
      <c r="L2645" s="444">
        <f t="shared" ca="1" si="152"/>
        <v>-27587355020.549728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25">
      <c r="G2646" s="459"/>
      <c r="H2646" s="459">
        <v>2639</v>
      </c>
      <c r="I2646" s="444">
        <f t="shared" ca="1" si="153"/>
        <v>-27587355020.549728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-114947312.58562386</v>
      </c>
      <c r="L2646" s="444">
        <f t="shared" ca="1" si="152"/>
        <v>-27702302333.135353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25">
      <c r="G2647" s="459"/>
      <c r="H2647" s="459">
        <v>2640</v>
      </c>
      <c r="I2647" s="444">
        <f t="shared" ca="1" si="153"/>
        <v>-27702302333.135353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-115426259.7213973</v>
      </c>
      <c r="L2647" s="444">
        <f t="shared" ca="1" si="152"/>
        <v>-27817728592.85675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25">
      <c r="G2648" s="459"/>
      <c r="H2648" s="459">
        <v>2641</v>
      </c>
      <c r="I2648" s="444">
        <f t="shared" ca="1" si="153"/>
        <v>-27817728592.85675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-115907202.47023647</v>
      </c>
      <c r="L2648" s="444">
        <f t="shared" ca="1" si="152"/>
        <v>-27933635795.326988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25">
      <c r="G2649" s="459"/>
      <c r="H2649" s="459">
        <v>2642</v>
      </c>
      <c r="I2649" s="444">
        <f t="shared" ca="1" si="153"/>
        <v>-27933635795.326988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-116390149.14719579</v>
      </c>
      <c r="L2649" s="444">
        <f t="shared" ca="1" si="152"/>
        <v>-28050025944.474182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25">
      <c r="G2650" s="459"/>
      <c r="H2650" s="459">
        <v>2643</v>
      </c>
      <c r="I2650" s="444">
        <f t="shared" ca="1" si="153"/>
        <v>-28050025944.474182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-116875108.10197575</v>
      </c>
      <c r="L2650" s="444">
        <f t="shared" ca="1" si="152"/>
        <v>-28166901052.576157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25">
      <c r="G2651" s="459"/>
      <c r="H2651" s="459">
        <v>2644</v>
      </c>
      <c r="I2651" s="444">
        <f t="shared" ca="1" si="153"/>
        <v>-28166901052.576157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-117362087.71906734</v>
      </c>
      <c r="L2651" s="444">
        <f t="shared" ca="1" si="152"/>
        <v>-28284263140.295223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25">
      <c r="G2652" s="459"/>
      <c r="H2652" s="459">
        <v>2645</v>
      </c>
      <c r="I2652" s="444">
        <f t="shared" ca="1" si="153"/>
        <v>-28284263140.295223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-117851096.41789676</v>
      </c>
      <c r="L2652" s="444">
        <f t="shared" ca="1" si="152"/>
        <v>-28402114236.71312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25">
      <c r="G2653" s="459"/>
      <c r="H2653" s="459">
        <v>2646</v>
      </c>
      <c r="I2653" s="444">
        <f t="shared" ca="1" si="153"/>
        <v>-28402114236.71312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-118342142.65297134</v>
      </c>
      <c r="L2653" s="444">
        <f t="shared" ca="1" si="152"/>
        <v>-28520456379.366093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25">
      <c r="G2654" s="459"/>
      <c r="H2654" s="459">
        <v>2647</v>
      </c>
      <c r="I2654" s="444">
        <f t="shared" ca="1" si="153"/>
        <v>-28520456379.366093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-118835234.91402537</v>
      </c>
      <c r="L2654" s="444">
        <f t="shared" ca="1" si="152"/>
        <v>-28639291614.280117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25">
      <c r="G2655" s="459"/>
      <c r="H2655" s="459">
        <v>2648</v>
      </c>
      <c r="I2655" s="444">
        <f t="shared" ca="1" si="153"/>
        <v>-28639291614.280117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-119330381.72616714</v>
      </c>
      <c r="L2655" s="444">
        <f t="shared" ca="1" si="152"/>
        <v>-28758621996.006283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25">
      <c r="G2656" s="459"/>
      <c r="H2656" s="459">
        <v>2649</v>
      </c>
      <c r="I2656" s="444">
        <f t="shared" ca="1" si="153"/>
        <v>-28758621996.006283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-119827591.65002617</v>
      </c>
      <c r="L2656" s="444">
        <f t="shared" ca="1" si="152"/>
        <v>-28878449587.656307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25">
      <c r="G2657" s="459"/>
      <c r="H2657" s="459">
        <v>2650</v>
      </c>
      <c r="I2657" s="444">
        <f t="shared" ca="1" si="153"/>
        <v>-28878449587.656307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-120326873.28190129</v>
      </c>
      <c r="L2657" s="444">
        <f t="shared" ca="1" si="152"/>
        <v>-28998776460.93821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25">
      <c r="G2658" s="459"/>
      <c r="H2658" s="459">
        <v>2651</v>
      </c>
      <c r="I2658" s="444">
        <f t="shared" ca="1" si="153"/>
        <v>-28998776460.93821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-120828235.2539092</v>
      </c>
      <c r="L2658" s="444">
        <f t="shared" ca="1" si="152"/>
        <v>-29119604696.19212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25">
      <c r="G2659" s="459"/>
      <c r="H2659" s="459">
        <v>2652</v>
      </c>
      <c r="I2659" s="444">
        <f t="shared" ca="1" si="153"/>
        <v>-29119604696.19212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-121331686.23413384</v>
      </c>
      <c r="L2659" s="444">
        <f t="shared" ca="1" si="152"/>
        <v>-29240936382.426254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25">
      <c r="G2660" s="459"/>
      <c r="H2660" s="459">
        <v>2653</v>
      </c>
      <c r="I2660" s="444">
        <f t="shared" ca="1" si="153"/>
        <v>-29240936382.426254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-121837234.92677605</v>
      </c>
      <c r="L2660" s="444">
        <f t="shared" ca="1" si="152"/>
        <v>-29362773617.353031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25">
      <c r="G2661" s="459"/>
      <c r="H2661" s="459">
        <v>2654</v>
      </c>
      <c r="I2661" s="444">
        <f t="shared" ca="1" si="153"/>
        <v>-29362773617.353031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-122344890.07230429</v>
      </c>
      <c r="L2661" s="444">
        <f t="shared" ca="1" si="152"/>
        <v>-29485118507.425335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25">
      <c r="G2662" s="459"/>
      <c r="H2662" s="459">
        <v>2655</v>
      </c>
      <c r="I2662" s="444">
        <f t="shared" ca="1" si="153"/>
        <v>-29485118507.425335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-122854660.44760557</v>
      </c>
      <c r="L2662" s="444">
        <f t="shared" ca="1" si="152"/>
        <v>-29607973167.87294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25">
      <c r="G2663" s="459"/>
      <c r="H2663" s="459">
        <v>2656</v>
      </c>
      <c r="I2663" s="444">
        <f t="shared" ca="1" si="153"/>
        <v>-29607973167.87294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-123366554.86613727</v>
      </c>
      <c r="L2663" s="444">
        <f t="shared" ca="1" si="152"/>
        <v>-29731339722.739079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25">
      <c r="G2664" s="459"/>
      <c r="H2664" s="459">
        <v>2657</v>
      </c>
      <c r="I2664" s="444">
        <f t="shared" ca="1" si="153"/>
        <v>-29731339722.739079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-123880582.17807949</v>
      </c>
      <c r="L2664" s="444">
        <f t="shared" ca="1" si="152"/>
        <v>-29855220304.917156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25">
      <c r="G2665" s="459"/>
      <c r="H2665" s="459">
        <v>2658</v>
      </c>
      <c r="I2665" s="444">
        <f t="shared" ca="1" si="153"/>
        <v>-29855220304.917156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-124396751.27048814</v>
      </c>
      <c r="L2665" s="444">
        <f t="shared" ca="1" si="152"/>
        <v>-29979617056.187645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25">
      <c r="G2666" s="459"/>
      <c r="H2666" s="459">
        <v>2659</v>
      </c>
      <c r="I2666" s="444">
        <f t="shared" ca="1" si="153"/>
        <v>-29979617056.187645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-124915071.0674485</v>
      </c>
      <c r="L2666" s="444">
        <f t="shared" ca="1" si="152"/>
        <v>-30104532127.255093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25">
      <c r="G2667" s="459"/>
      <c r="H2667" s="459">
        <v>2660</v>
      </c>
      <c r="I2667" s="444">
        <f t="shared" ca="1" si="153"/>
        <v>-30104532127.255093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-125435550.53022955</v>
      </c>
      <c r="L2667" s="444">
        <f t="shared" ca="1" si="152"/>
        <v>-30229967677.78532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25">
      <c r="G2668" s="459"/>
      <c r="H2668" s="459">
        <v>2661</v>
      </c>
      <c r="I2668" s="444">
        <f t="shared" ca="1" si="153"/>
        <v>-30229967677.78532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-125958198.65743881</v>
      </c>
      <c r="L2668" s="444">
        <f t="shared" ca="1" si="152"/>
        <v>-30355925876.44276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25">
      <c r="G2669" s="459"/>
      <c r="H2669" s="459">
        <v>2662</v>
      </c>
      <c r="I2669" s="444">
        <f t="shared" ca="1" si="153"/>
        <v>-30355925876.44276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-126483024.48517817</v>
      </c>
      <c r="L2669" s="444">
        <f t="shared" ca="1" si="152"/>
        <v>-30482408900.92794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25">
      <c r="G2670" s="459"/>
      <c r="H2670" s="459">
        <v>2663</v>
      </c>
      <c r="I2670" s="444">
        <f t="shared" ca="1" si="153"/>
        <v>-30482408900.92794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-127010037.08719975</v>
      </c>
      <c r="L2670" s="444">
        <f t="shared" ca="1" si="152"/>
        <v>-30609418938.015141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25">
      <c r="G2671" s="459"/>
      <c r="H2671" s="459">
        <v>2664</v>
      </c>
      <c r="I2671" s="444">
        <f t="shared" ca="1" si="153"/>
        <v>-30609418938.015141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-127539245.57506308</v>
      </c>
      <c r="L2671" s="444">
        <f t="shared" ca="1" si="152"/>
        <v>-30736958183.590202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25">
      <c r="G2672" s="459"/>
      <c r="H2672" s="459">
        <v>2665</v>
      </c>
      <c r="I2672" s="444">
        <f t="shared" ca="1" si="153"/>
        <v>-30736958183.590202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-128070659.09829251</v>
      </c>
      <c r="L2672" s="444">
        <f t="shared" ca="1" si="152"/>
        <v>-30865028842.688496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25">
      <c r="G2673" s="459"/>
      <c r="H2673" s="459">
        <v>2666</v>
      </c>
      <c r="I2673" s="444">
        <f t="shared" ca="1" si="153"/>
        <v>-30865028842.688496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-128604286.8445354</v>
      </c>
      <c r="L2673" s="444">
        <f t="shared" ca="1" si="152"/>
        <v>-30993633129.533031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25">
      <c r="G2674" s="459"/>
      <c r="H2674" s="459">
        <v>2667</v>
      </c>
      <c r="I2674" s="444">
        <f t="shared" ca="1" si="153"/>
        <v>-30993633129.533031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-129140138.03972097</v>
      </c>
      <c r="L2674" s="444">
        <f t="shared" ca="1" si="152"/>
        <v>-31122773267.572754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25">
      <c r="G2675" s="459"/>
      <c r="H2675" s="459">
        <v>2668</v>
      </c>
      <c r="I2675" s="444">
        <f t="shared" ca="1" si="153"/>
        <v>-31122773267.572754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-129678221.94821981</v>
      </c>
      <c r="L2675" s="444">
        <f t="shared" ca="1" si="152"/>
        <v>-31252451489.520973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25">
      <c r="G2676" s="459"/>
      <c r="H2676" s="459">
        <v>2669</v>
      </c>
      <c r="I2676" s="444">
        <f t="shared" ca="1" si="153"/>
        <v>-31252451489.520973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-130218547.87300405</v>
      </c>
      <c r="L2676" s="444">
        <f t="shared" ca="1" si="152"/>
        <v>-31382670037.393978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25">
      <c r="G2677" s="459"/>
      <c r="H2677" s="459">
        <v>2670</v>
      </c>
      <c r="I2677" s="444">
        <f t="shared" ca="1" si="153"/>
        <v>-31382670037.393978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-130761125.15580824</v>
      </c>
      <c r="L2677" s="444">
        <f t="shared" ca="1" si="152"/>
        <v>-31513431162.549786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25">
      <c r="G2678" s="459"/>
      <c r="H2678" s="459">
        <v>2671</v>
      </c>
      <c r="I2678" s="444">
        <f t="shared" ca="1" si="153"/>
        <v>-31513431162.549786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-131305963.17729078</v>
      </c>
      <c r="L2678" s="444">
        <f t="shared" ca="1" si="152"/>
        <v>-31644737125.727077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25">
      <c r="G2679" s="459"/>
      <c r="H2679" s="459">
        <v>2672</v>
      </c>
      <c r="I2679" s="444">
        <f t="shared" ca="1" si="153"/>
        <v>-31644737125.727077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-131853071.35719615</v>
      </c>
      <c r="L2679" s="444">
        <f t="shared" ca="1" si="152"/>
        <v>-31776590197.084274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25">
      <c r="G2680" s="459"/>
      <c r="H2680" s="459">
        <v>2673</v>
      </c>
      <c r="I2680" s="444">
        <f t="shared" ca="1" si="153"/>
        <v>-31776590197.084274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-132402459.15451781</v>
      </c>
      <c r="L2680" s="444">
        <f t="shared" ca="1" si="152"/>
        <v>-31908992656.238792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25">
      <c r="G2681" s="459"/>
      <c r="H2681" s="459">
        <v>2674</v>
      </c>
      <c r="I2681" s="444">
        <f t="shared" ca="1" si="153"/>
        <v>-31908992656.238792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-132954136.06766163</v>
      </c>
      <c r="L2681" s="444">
        <f t="shared" ca="1" si="152"/>
        <v>-32041946792.306454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25">
      <c r="G2682" s="459"/>
      <c r="H2682" s="459">
        <v>2675</v>
      </c>
      <c r="I2682" s="444">
        <f t="shared" ca="1" si="153"/>
        <v>-32041946792.306454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-133508111.63461022</v>
      </c>
      <c r="L2682" s="444">
        <f t="shared" ca="1" si="152"/>
        <v>-32175454903.941063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25">
      <c r="G2683" s="459"/>
      <c r="H2683" s="459">
        <v>2676</v>
      </c>
      <c r="I2683" s="444">
        <f t="shared" ca="1" si="153"/>
        <v>-32175454903.941063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-134064395.43308775</v>
      </c>
      <c r="L2683" s="444">
        <f t="shared" ca="1" si="152"/>
        <v>-32309519299.374149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25">
      <c r="G2684" s="459"/>
      <c r="H2684" s="459">
        <v>2677</v>
      </c>
      <c r="I2684" s="444">
        <f t="shared" ca="1" si="153"/>
        <v>-32309519299.374149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-134622997.08072564</v>
      </c>
      <c r="L2684" s="444">
        <f t="shared" ca="1" si="152"/>
        <v>-32444142296.454876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25">
      <c r="G2685" s="459"/>
      <c r="H2685" s="459">
        <v>2678</v>
      </c>
      <c r="I2685" s="444">
        <f t="shared" ca="1" si="153"/>
        <v>-32444142296.454876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-135183926.23522866</v>
      </c>
      <c r="L2685" s="444">
        <f t="shared" ca="1" si="152"/>
        <v>-32579326222.690105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25">
      <c r="G2686" s="459"/>
      <c r="H2686" s="459">
        <v>2679</v>
      </c>
      <c r="I2686" s="444">
        <f t="shared" ca="1" si="153"/>
        <v>-32579326222.690105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-135747192.59454212</v>
      </c>
      <c r="L2686" s="444">
        <f t="shared" ca="1" si="152"/>
        <v>-32715073415.284649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25">
      <c r="G2687" s="459"/>
      <c r="H2687" s="459">
        <v>2680</v>
      </c>
      <c r="I2687" s="444">
        <f t="shared" ca="1" si="153"/>
        <v>-32715073415.284649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-136312805.89701936</v>
      </c>
      <c r="L2687" s="444">
        <f t="shared" ca="1" si="152"/>
        <v>-32851386221.181667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25">
      <c r="G2688" s="459"/>
      <c r="H2688" s="459">
        <v>2681</v>
      </c>
      <c r="I2688" s="444">
        <f t="shared" ca="1" si="153"/>
        <v>-32851386221.181667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-136880775.92159027</v>
      </c>
      <c r="L2688" s="444">
        <f t="shared" ca="1" si="152"/>
        <v>-32988266997.103256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25">
      <c r="G2689" s="459"/>
      <c r="H2689" s="459">
        <v>2682</v>
      </c>
      <c r="I2689" s="444">
        <f t="shared" ca="1" si="153"/>
        <v>-32988266997.103256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-137451112.48793024</v>
      </c>
      <c r="L2689" s="444">
        <f t="shared" ca="1" si="152"/>
        <v>-33125718109.591187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25">
      <c r="G2690" s="459"/>
      <c r="H2690" s="459">
        <v>2683</v>
      </c>
      <c r="I2690" s="444">
        <f t="shared" ca="1" si="153"/>
        <v>-33125718109.591187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-138023825.45662993</v>
      </c>
      <c r="L2690" s="444">
        <f t="shared" ca="1" si="152"/>
        <v>-33263741935.047817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25">
      <c r="G2691" s="459"/>
      <c r="H2691" s="459">
        <v>2684</v>
      </c>
      <c r="I2691" s="444">
        <f t="shared" ca="1" si="153"/>
        <v>-33263741935.047817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-138598924.72936592</v>
      </c>
      <c r="L2691" s="444">
        <f t="shared" ca="1" si="152"/>
        <v>-33402340859.777184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25">
      <c r="G2692" s="459"/>
      <c r="H2692" s="459">
        <v>2685</v>
      </c>
      <c r="I2692" s="444">
        <f t="shared" ca="1" si="153"/>
        <v>-33402340859.777184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-139176420.24907157</v>
      </c>
      <c r="L2692" s="444">
        <f t="shared" ca="1" si="152"/>
        <v>-33541517280.026257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25">
      <c r="G2693" s="459"/>
      <c r="H2693" s="459">
        <v>2686</v>
      </c>
      <c r="I2693" s="444">
        <f t="shared" ca="1" si="153"/>
        <v>-33541517280.026257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-139756322.00010937</v>
      </c>
      <c r="L2693" s="444">
        <f t="shared" ca="1" si="152"/>
        <v>-33681273602.026367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25">
      <c r="G2694" s="459"/>
      <c r="H2694" s="459">
        <v>2687</v>
      </c>
      <c r="I2694" s="444">
        <f t="shared" ca="1" si="153"/>
        <v>-33681273602.026367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-140338640.00844321</v>
      </c>
      <c r="L2694" s="444">
        <f t="shared" ca="1" si="152"/>
        <v>-33821612242.034809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25">
      <c r="G2695" s="459"/>
      <c r="H2695" s="459">
        <v>2688</v>
      </c>
      <c r="I2695" s="444">
        <f t="shared" ca="1" si="153"/>
        <v>-33821612242.034809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-140923384.34181172</v>
      </c>
      <c r="L2695" s="444">
        <f t="shared" ca="1" si="152"/>
        <v>-33962535626.376621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25">
      <c r="G2696" s="459"/>
      <c r="H2696" s="459">
        <v>2689</v>
      </c>
      <c r="I2696" s="444">
        <f t="shared" ca="1" si="153"/>
        <v>-33962535626.376621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-141510565.10990256</v>
      </c>
      <c r="L2696" s="444">
        <f t="shared" ca="1" si="152"/>
        <v>-34104046191.486523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25">
      <c r="G2697" s="459"/>
      <c r="H2697" s="459">
        <v>2690</v>
      </c>
      <c r="I2697" s="444">
        <f t="shared" ca="1" si="153"/>
        <v>-34104046191.486523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-142100192.46452719</v>
      </c>
      <c r="L2697" s="444">
        <f t="shared" ca="1" si="152"/>
        <v>-34246146383.95105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25">
      <c r="G2698" s="459"/>
      <c r="H2698" s="459">
        <v>2691</v>
      </c>
      <c r="I2698" s="444">
        <f t="shared" ca="1" si="153"/>
        <v>-34246146383.95105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-142692276.59979603</v>
      </c>
      <c r="L2698" s="444">
        <f t="shared" ca="1" si="152"/>
        <v>-34388838660.550842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25">
      <c r="G2699" s="459"/>
      <c r="H2699" s="459">
        <v>2692</v>
      </c>
      <c r="I2699" s="444">
        <f t="shared" ca="1" si="153"/>
        <v>-34388838660.550842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-143286827.75229517</v>
      </c>
      <c r="L2699" s="444">
        <f t="shared" ca="1" si="152"/>
        <v>-34532125488.303139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25">
      <c r="G2700" s="459"/>
      <c r="H2700" s="459">
        <v>2693</v>
      </c>
      <c r="I2700" s="444">
        <f t="shared" ca="1" si="153"/>
        <v>-34532125488.303139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-143883856.20126307</v>
      </c>
      <c r="L2700" s="444">
        <f t="shared" ca="1" si="152"/>
        <v>-34676009344.504402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25">
      <c r="G2701" s="459"/>
      <c r="H2701" s="459">
        <v>2694</v>
      </c>
      <c r="I2701" s="444">
        <f t="shared" ca="1" si="153"/>
        <v>-34676009344.504402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-144483372.26876834</v>
      </c>
      <c r="L2701" s="444">
        <f t="shared" ca="1" si="152"/>
        <v>-34820492716.77317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25">
      <c r="G2702" s="459"/>
      <c r="H2702" s="459">
        <v>2695</v>
      </c>
      <c r="I2702" s="444">
        <f t="shared" ca="1" si="153"/>
        <v>-34820492716.77317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-145085386.3198882</v>
      </c>
      <c r="L2702" s="444">
        <f t="shared" ca="1" si="152"/>
        <v>-34965578103.093056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25">
      <c r="G2703" s="459"/>
      <c r="H2703" s="459">
        <v>2696</v>
      </c>
      <c r="I2703" s="444">
        <f t="shared" ca="1" si="153"/>
        <v>-34965578103.093056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-145689908.76288772</v>
      </c>
      <c r="L2703" s="444">
        <f t="shared" ca="1" si="152"/>
        <v>-35111268011.855942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25">
      <c r="G2704" s="459"/>
      <c r="H2704" s="459">
        <v>2697</v>
      </c>
      <c r="I2704" s="444">
        <f t="shared" ca="1" si="153"/>
        <v>-35111268011.855942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-146296950.04939976</v>
      </c>
      <c r="L2704" s="444">
        <f t="shared" ca="1" si="152"/>
        <v>-35257564961.905342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25">
      <c r="G2705" s="459"/>
      <c r="H2705" s="459">
        <v>2698</v>
      </c>
      <c r="I2705" s="444">
        <f t="shared" ca="1" si="153"/>
        <v>-35257564961.905342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-146906520.67460558</v>
      </c>
      <c r="L2705" s="444">
        <f t="shared" ca="1" si="152"/>
        <v>-35404471482.579948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25">
      <c r="G2706" s="459"/>
      <c r="H2706" s="459">
        <v>2699</v>
      </c>
      <c r="I2706" s="444">
        <f t="shared" ca="1" si="153"/>
        <v>-35404471482.579948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-147518631.17741644</v>
      </c>
      <c r="L2706" s="444">
        <f t="shared" ca="1" si="152"/>
        <v>-35551990113.757362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25">
      <c r="G2707" s="459"/>
      <c r="H2707" s="459">
        <v>2700</v>
      </c>
      <c r="I2707" s="444">
        <f t="shared" ca="1" si="153"/>
        <v>-35551990113.757362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-148133292.14065567</v>
      </c>
      <c r="L2707" s="444">
        <f t="shared" ca="1" si="152"/>
        <v>-35700123405.898018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25">
      <c r="G2708" s="459"/>
      <c r="H2708" s="459">
        <v>2701</v>
      </c>
      <c r="I2708" s="444">
        <f t="shared" ca="1" si="153"/>
        <v>-35700123405.898018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-148750514.19124174</v>
      </c>
      <c r="L2708" s="444">
        <f t="shared" ca="1" si="152"/>
        <v>-35848873920.089256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25">
      <c r="G2709" s="459"/>
      <c r="H2709" s="459">
        <v>2702</v>
      </c>
      <c r="I2709" s="444">
        <f t="shared" ca="1" si="153"/>
        <v>-35848873920.089256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-149370308.0003719</v>
      </c>
      <c r="L2709" s="444">
        <f t="shared" ca="1" si="152"/>
        <v>-35998244228.08963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25">
      <c r="G2710" s="459"/>
      <c r="H2710" s="459">
        <v>2703</v>
      </c>
      <c r="I2710" s="444">
        <f t="shared" ca="1" si="153"/>
        <v>-35998244228.08963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-149992684.28370678</v>
      </c>
      <c r="L2710" s="444">
        <f t="shared" ca="1" si="152"/>
        <v>-36148236912.373337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25">
      <c r="G2711" s="459"/>
      <c r="H2711" s="459">
        <v>2704</v>
      </c>
      <c r="I2711" s="444">
        <f t="shared" ca="1" si="153"/>
        <v>-36148236912.373337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-150617653.80155557</v>
      </c>
      <c r="L2711" s="444">
        <f t="shared" ca="1" si="152"/>
        <v>-36298854566.174889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25">
      <c r="G2712" s="459"/>
      <c r="H2712" s="459">
        <v>2705</v>
      </c>
      <c r="I2712" s="444">
        <f t="shared" ca="1" si="153"/>
        <v>-36298854566.174889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-151245227.35906205</v>
      </c>
      <c r="L2712" s="444">
        <f t="shared" ca="1" si="152"/>
        <v>-36450099793.533951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25">
      <c r="G2713" s="459"/>
      <c r="H2713" s="459">
        <v>2706</v>
      </c>
      <c r="I2713" s="444">
        <f t="shared" ca="1" si="153"/>
        <v>-36450099793.533951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-151875415.80639145</v>
      </c>
      <c r="L2713" s="444">
        <f t="shared" ca="1" si="152"/>
        <v>-36601975209.34034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25">
      <c r="G2714" s="459"/>
      <c r="H2714" s="459">
        <v>2707</v>
      </c>
      <c r="I2714" s="444">
        <f t="shared" ca="1" si="153"/>
        <v>-36601975209.34034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-152508230.03891808</v>
      </c>
      <c r="L2714" s="444">
        <f t="shared" ca="1" si="152"/>
        <v>-36754483439.379257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25">
      <c r="G2715" s="459"/>
      <c r="H2715" s="459">
        <v>2708</v>
      </c>
      <c r="I2715" s="444">
        <f t="shared" ca="1" si="153"/>
        <v>-36754483439.379257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-153143680.99741358</v>
      </c>
      <c r="L2715" s="444">
        <f t="shared" ca="1" si="152"/>
        <v>-36907627120.376671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25">
      <c r="G2716" s="459"/>
      <c r="H2716" s="459">
        <v>2709</v>
      </c>
      <c r="I2716" s="444">
        <f t="shared" ca="1" si="153"/>
        <v>-36907627120.376671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-153781779.66823614</v>
      </c>
      <c r="L2716" s="444">
        <f t="shared" ca="1" si="152"/>
        <v>-37061408900.044907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25">
      <c r="G2717" s="459"/>
      <c r="H2717" s="459">
        <v>2710</v>
      </c>
      <c r="I2717" s="444">
        <f t="shared" ca="1" si="153"/>
        <v>-37061408900.044907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-154422537.08352044</v>
      </c>
      <c r="L2717" s="444">
        <f t="shared" ca="1" si="152"/>
        <v>-37215831437.128426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25">
      <c r="G2718" s="459"/>
      <c r="H2718" s="459">
        <v>2711</v>
      </c>
      <c r="I2718" s="444">
        <f t="shared" ca="1" si="153"/>
        <v>-37215831437.128426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-155065964.32136843</v>
      </c>
      <c r="L2718" s="444">
        <f t="shared" ca="1" si="152"/>
        <v>-37370897401.449791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25">
      <c r="G2719" s="459"/>
      <c r="H2719" s="459">
        <v>2712</v>
      </c>
      <c r="I2719" s="444">
        <f t="shared" ca="1" si="153"/>
        <v>-37370897401.449791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-155712072.50604078</v>
      </c>
      <c r="L2719" s="444">
        <f t="shared" ca="1" si="152"/>
        <v>-37526609473.955833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25">
      <c r="G2720" s="459"/>
      <c r="H2720" s="459">
        <v>2713</v>
      </c>
      <c r="I2720" s="444">
        <f t="shared" ca="1" si="153"/>
        <v>-37526609473.955833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-156360872.80814931</v>
      </c>
      <c r="L2720" s="444">
        <f t="shared" ca="1" si="152"/>
        <v>-37682970346.763985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25">
      <c r="G2721" s="459"/>
      <c r="H2721" s="459">
        <v>2714</v>
      </c>
      <c r="I2721" s="444">
        <f t="shared" ca="1" si="153"/>
        <v>-37682970346.763985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-157012376.44484994</v>
      </c>
      <c r="L2721" s="444">
        <f t="shared" ca="1" si="152"/>
        <v>-37839982723.208832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25">
      <c r="G2722" s="459"/>
      <c r="H2722" s="459">
        <v>2715</v>
      </c>
      <c r="I2722" s="444">
        <f t="shared" ca="1" si="153"/>
        <v>-37839982723.208832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-157666594.68003678</v>
      </c>
      <c r="L2722" s="444">
        <f t="shared" ca="1" si="152"/>
        <v>-37997649317.88887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25">
      <c r="G2723" s="459"/>
      <c r="H2723" s="459">
        <v>2716</v>
      </c>
      <c r="I2723" s="444">
        <f t="shared" ca="1" si="153"/>
        <v>-37997649317.88887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-158323538.82453695</v>
      </c>
      <c r="L2723" s="444">
        <f t="shared" ca="1" si="152"/>
        <v>-38155972856.713409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25">
      <c r="G2724" s="459"/>
      <c r="H2724" s="459">
        <v>2717</v>
      </c>
      <c r="I2724" s="444">
        <f t="shared" ca="1" si="153"/>
        <v>-38155972856.713409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-158983220.23630586</v>
      </c>
      <c r="L2724" s="444">
        <f t="shared" ca="1" si="152"/>
        <v>-38314956076.949715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25">
      <c r="G2725" s="459"/>
      <c r="H2725" s="459">
        <v>2718</v>
      </c>
      <c r="I2725" s="444">
        <f t="shared" ca="1" si="153"/>
        <v>-38314956076.949715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-159645650.32062382</v>
      </c>
      <c r="L2725" s="444">
        <f t="shared" ca="1" si="152"/>
        <v>-38474601727.27034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25">
      <c r="G2726" s="459"/>
      <c r="H2726" s="459">
        <v>2719</v>
      </c>
      <c r="I2726" s="444">
        <f t="shared" ca="1" si="153"/>
        <v>-38474601727.27034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-160310840.53029308</v>
      </c>
      <c r="L2726" s="444">
        <f t="shared" ca="1" si="152"/>
        <v>-38634912567.800636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25">
      <c r="G2727" s="459"/>
      <c r="H2727" s="459">
        <v>2720</v>
      </c>
      <c r="I2727" s="444">
        <f t="shared" ca="1" si="153"/>
        <v>-38634912567.800636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-160978802.36583599</v>
      </c>
      <c r="L2727" s="444">
        <f t="shared" ca="1" si="152"/>
        <v>-38795891370.166473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25">
      <c r="G2728" s="459"/>
      <c r="H2728" s="459">
        <v>2721</v>
      </c>
      <c r="I2728" s="444">
        <f t="shared" ca="1" si="153"/>
        <v>-38795891370.166473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-161649547.37569365</v>
      </c>
      <c r="L2728" s="444">
        <f t="shared" ca="1" si="152"/>
        <v>-38957540917.542168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25">
      <c r="G2729" s="459"/>
      <c r="H2729" s="459">
        <v>2722</v>
      </c>
      <c r="I2729" s="444">
        <f t="shared" ca="1" si="153"/>
        <v>-38957540917.542168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-162323087.15642568</v>
      </c>
      <c r="L2729" s="444">
        <f t="shared" ca="1" si="152"/>
        <v>-39119864004.698593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25">
      <c r="G2730" s="459"/>
      <c r="H2730" s="459">
        <v>2723</v>
      </c>
      <c r="I2730" s="444">
        <f t="shared" ca="1" si="153"/>
        <v>-39119864004.698593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-162999433.35291082</v>
      </c>
      <c r="L2730" s="444">
        <f t="shared" ca="1" si="152"/>
        <v>-39282863438.051506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25">
      <c r="G2731" s="459"/>
      <c r="H2731" s="459">
        <v>2724</v>
      </c>
      <c r="I2731" s="444">
        <f t="shared" ca="1" si="153"/>
        <v>-39282863438.051506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-163678597.65854794</v>
      </c>
      <c r="L2731" s="444">
        <f t="shared" ca="1" si="152"/>
        <v>-39446542035.710052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25">
      <c r="G2732" s="459"/>
      <c r="H2732" s="459">
        <v>2725</v>
      </c>
      <c r="I2732" s="444">
        <f t="shared" ca="1" si="153"/>
        <v>-39446542035.710052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-164360591.81545854</v>
      </c>
      <c r="L2732" s="444">
        <f t="shared" ca="1" si="152"/>
        <v>-39610902627.525513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25">
      <c r="G2733" s="459"/>
      <c r="H2733" s="459">
        <v>2726</v>
      </c>
      <c r="I2733" s="444">
        <f t="shared" ca="1" si="153"/>
        <v>-39610902627.525513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-165045427.61468965</v>
      </c>
      <c r="L2733" s="444">
        <f t="shared" ca="1" si="152"/>
        <v>-39775948055.140205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25">
      <c r="G2734" s="459"/>
      <c r="H2734" s="459">
        <v>2727</v>
      </c>
      <c r="I2734" s="444">
        <f t="shared" ca="1" si="153"/>
        <v>-39775948055.140205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-165733116.89641753</v>
      </c>
      <c r="L2734" s="444">
        <f t="shared" ca="1" si="152"/>
        <v>-39941681172.036621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25">
      <c r="G2735" s="459"/>
      <c r="H2735" s="459">
        <v>2728</v>
      </c>
      <c r="I2735" s="444">
        <f t="shared" ca="1" si="153"/>
        <v>-39941681172.036621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-166423671.5501526</v>
      </c>
      <c r="L2735" s="444">
        <f t="shared" ca="1" si="152"/>
        <v>-40108104843.586777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25">
      <c r="G2736" s="459"/>
      <c r="H2736" s="459">
        <v>2729</v>
      </c>
      <c r="I2736" s="444">
        <f t="shared" ca="1" si="153"/>
        <v>-40108104843.586777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-167117103.51494491</v>
      </c>
      <c r="L2736" s="444">
        <f t="shared" ca="1" si="152"/>
        <v>-40275221947.101723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25">
      <c r="G2737" s="459"/>
      <c r="H2737" s="459">
        <v>2730</v>
      </c>
      <c r="I2737" s="444">
        <f t="shared" ca="1" si="153"/>
        <v>-40275221947.101723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-167813424.77959052</v>
      </c>
      <c r="L2737" s="444">
        <f t="shared" ca="1" si="152"/>
        <v>-40443035371.88131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25">
      <c r="G2738" s="459"/>
      <c r="H2738" s="459">
        <v>2731</v>
      </c>
      <c r="I2738" s="444">
        <f t="shared" ca="1" si="153"/>
        <v>-40443035371.88131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-168512647.38283879</v>
      </c>
      <c r="L2738" s="444">
        <f t="shared" ca="1" si="152"/>
        <v>-40611548019.264145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25">
      <c r="G2739" s="459"/>
      <c r="H2739" s="459">
        <v>2732</v>
      </c>
      <c r="I2739" s="444">
        <f t="shared" ca="1" si="153"/>
        <v>-40611548019.264145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-169214783.41360059</v>
      </c>
      <c r="L2739" s="444">
        <f t="shared" ca="1" si="152"/>
        <v>-40780762802.677742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25">
      <c r="G2740" s="459"/>
      <c r="H2740" s="459">
        <v>2733</v>
      </c>
      <c r="I2740" s="444">
        <f t="shared" ca="1" si="153"/>
        <v>-40780762802.677742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-169919845.01115724</v>
      </c>
      <c r="L2740" s="444">
        <f t="shared" ca="1" si="152"/>
        <v>-40950682647.688896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25">
      <c r="G2741" s="459"/>
      <c r="H2741" s="459">
        <v>2734</v>
      </c>
      <c r="I2741" s="444">
        <f t="shared" ca="1" si="153"/>
        <v>-40950682647.688896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-170627844.36537039</v>
      </c>
      <c r="L2741" s="444">
        <f t="shared" ca="1" si="152"/>
        <v>-41121310492.054268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25">
      <c r="G2742" s="459"/>
      <c r="H2742" s="459">
        <v>2735</v>
      </c>
      <c r="I2742" s="444">
        <f t="shared" ca="1" si="153"/>
        <v>-41121310492.054268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-171338793.71689278</v>
      </c>
      <c r="L2742" s="444">
        <f t="shared" ca="1" si="152"/>
        <v>-41292649285.771164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25">
      <c r="G2743" s="459"/>
      <c r="H2743" s="459">
        <v>2736</v>
      </c>
      <c r="I2743" s="444">
        <f t="shared" ca="1" si="153"/>
        <v>-41292649285.771164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-172052705.35737985</v>
      </c>
      <c r="L2743" s="444">
        <f t="shared" ca="1" si="152"/>
        <v>-41464701991.12854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25">
      <c r="G2744" s="459"/>
      <c r="H2744" s="459">
        <v>2737</v>
      </c>
      <c r="I2744" s="444">
        <f t="shared" ca="1" si="153"/>
        <v>-41464701991.12854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-172769591.62970224</v>
      </c>
      <c r="L2744" s="444">
        <f t="shared" ca="1" si="152"/>
        <v>-41637471582.75824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25">
      <c r="G2745" s="459"/>
      <c r="H2745" s="459">
        <v>2738</v>
      </c>
      <c r="I2745" s="444">
        <f t="shared" ca="1" si="153"/>
        <v>-41637471582.75824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-173489464.92815933</v>
      </c>
      <c r="L2745" s="444">
        <f t="shared" ca="1" si="152"/>
        <v>-41810961047.686401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25">
      <c r="G2746" s="459"/>
      <c r="H2746" s="459">
        <v>2739</v>
      </c>
      <c r="I2746" s="444">
        <f t="shared" ca="1" si="153"/>
        <v>-41810961047.686401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-174212337.69869334</v>
      </c>
      <c r="L2746" s="444">
        <f t="shared" ca="1" si="152"/>
        <v>-41985173385.385094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25">
      <c r="G2747" s="459"/>
      <c r="H2747" s="459">
        <v>2740</v>
      </c>
      <c r="I2747" s="444">
        <f t="shared" ca="1" si="153"/>
        <v>-41985173385.385094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-174938222.43910456</v>
      </c>
      <c r="L2747" s="444">
        <f t="shared" ca="1" si="152"/>
        <v>-42160111607.824196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25">
      <c r="G2748" s="459"/>
      <c r="H2748" s="459">
        <v>2741</v>
      </c>
      <c r="I2748" s="444">
        <f t="shared" ca="1" si="153"/>
        <v>-42160111607.824196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-175667131.69926748</v>
      </c>
      <c r="L2748" s="444">
        <f t="shared" ca="1" si="152"/>
        <v>-42335778739.52346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25">
      <c r="G2749" s="459"/>
      <c r="H2749" s="459">
        <v>2742</v>
      </c>
      <c r="I2749" s="444">
        <f t="shared" ca="1" si="153"/>
        <v>-42335778739.52346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-176399078.08134776</v>
      </c>
      <c r="L2749" s="444">
        <f t="shared" ca="1" si="152"/>
        <v>-42512177817.604805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25">
      <c r="G2750" s="459"/>
      <c r="H2750" s="459">
        <v>2743</v>
      </c>
      <c r="I2750" s="444">
        <f t="shared" ca="1" si="153"/>
        <v>-42512177817.604805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-177134074.24002001</v>
      </c>
      <c r="L2750" s="444">
        <f t="shared" ca="1" si="152"/>
        <v>-42689311891.844826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25">
      <c r="G2751" s="459"/>
      <c r="H2751" s="459">
        <v>2744</v>
      </c>
      <c r="I2751" s="444">
        <f t="shared" ca="1" si="153"/>
        <v>-42689311891.844826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-177872132.88268676</v>
      </c>
      <c r="L2751" s="444">
        <f t="shared" ca="1" si="152"/>
        <v>-42867184024.727516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25">
      <c r="G2752" s="459"/>
      <c r="H2752" s="459">
        <v>2745</v>
      </c>
      <c r="I2752" s="444">
        <f t="shared" ca="1" si="153"/>
        <v>-42867184024.727516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-178613266.76969799</v>
      </c>
      <c r="L2752" s="444">
        <f t="shared" ca="1" si="152"/>
        <v>-43045797291.497215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25">
      <c r="G2753" s="459"/>
      <c r="H2753" s="459">
        <v>2746</v>
      </c>
      <c r="I2753" s="444">
        <f t="shared" ca="1" si="153"/>
        <v>-43045797291.497215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-179357488.71457171</v>
      </c>
      <c r="L2753" s="444">
        <f t="shared" ca="1" si="152"/>
        <v>-43225154780.211784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25">
      <c r="G2754" s="459"/>
      <c r="H2754" s="459">
        <v>2747</v>
      </c>
      <c r="I2754" s="444">
        <f t="shared" ca="1" si="153"/>
        <v>-43225154780.211784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-180104811.58421576</v>
      </c>
      <c r="L2754" s="444">
        <f t="shared" ca="1" si="152"/>
        <v>-43405259591.795998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25">
      <c r="G2755" s="459"/>
      <c r="H2755" s="459">
        <v>2748</v>
      </c>
      <c r="I2755" s="444">
        <f t="shared" ca="1" si="153"/>
        <v>-43405259591.795998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-180855248.29914999</v>
      </c>
      <c r="L2755" s="444">
        <f t="shared" ca="1" si="152"/>
        <v>-43586114840.095146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25">
      <c r="G2756" s="459"/>
      <c r="H2756" s="459">
        <v>2749</v>
      </c>
      <c r="I2756" s="444">
        <f t="shared" ca="1" si="153"/>
        <v>-43586114840.095146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-181608811.83372977</v>
      </c>
      <c r="L2756" s="444">
        <f t="shared" ca="1" si="152"/>
        <v>-43767723651.928879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25">
      <c r="G2757" s="459"/>
      <c r="H2757" s="459">
        <v>2750</v>
      </c>
      <c r="I2757" s="444">
        <f t="shared" ca="1" si="153"/>
        <v>-43767723651.928879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-182365515.21637031</v>
      </c>
      <c r="L2757" s="444">
        <f t="shared" ca="1" si="152"/>
        <v>-43950089167.145248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25">
      <c r="G2758" s="459"/>
      <c r="H2758" s="459">
        <v>2751</v>
      </c>
      <c r="I2758" s="444">
        <f t="shared" ca="1" si="153"/>
        <v>-43950089167.145248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-183125371.52977186</v>
      </c>
      <c r="L2758" s="444">
        <f t="shared" ca="1" si="152"/>
        <v>-44133214538.675018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25">
      <c r="G2759" s="459"/>
      <c r="H2759" s="459">
        <v>2752</v>
      </c>
      <c r="I2759" s="444">
        <f t="shared" ca="1" si="153"/>
        <v>-44133214538.675018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-183888393.9111459</v>
      </c>
      <c r="L2759" s="444">
        <f t="shared" ca="1" si="152"/>
        <v>-44317102932.586166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25">
      <c r="G2760" s="459"/>
      <c r="H2760" s="459">
        <v>2753</v>
      </c>
      <c r="I2760" s="444">
        <f t="shared" ca="1" si="153"/>
        <v>-44317102932.586166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-184654595.55244237</v>
      </c>
      <c r="L2760" s="444">
        <f t="shared" ca="1" si="152"/>
        <v>-44501757528.138611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25">
      <c r="G2761" s="459"/>
      <c r="H2761" s="459">
        <v>2754</v>
      </c>
      <c r="I2761" s="444">
        <f t="shared" ca="1" si="153"/>
        <v>-44501757528.138611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-185423989.70057756</v>
      </c>
      <c r="L2761" s="444">
        <f t="shared" ca="1" si="152"/>
        <v>-44687181517.839188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25">
      <c r="G2762" s="459"/>
      <c r="H2762" s="459">
        <v>2755</v>
      </c>
      <c r="I2762" s="444">
        <f t="shared" ca="1" si="153"/>
        <v>-44687181517.839188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-186196589.65766329</v>
      </c>
      <c r="L2762" s="444">
        <f t="shared" ca="1" si="152"/>
        <v>-44873378107.496849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25">
      <c r="G2763" s="459"/>
      <c r="H2763" s="459">
        <v>2756</v>
      </c>
      <c r="I2763" s="444">
        <f t="shared" ca="1" si="153"/>
        <v>-44873378107.496849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-186972408.78123686</v>
      </c>
      <c r="L2763" s="444">
        <f t="shared" ca="1" si="152"/>
        <v>-45060350516.278084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25">
      <c r="G2764" s="459"/>
      <c r="H2764" s="459">
        <v>2757</v>
      </c>
      <c r="I2764" s="444">
        <f t="shared" ca="1" si="153"/>
        <v>-45060350516.278084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-187751460.484492</v>
      </c>
      <c r="L2764" s="444">
        <f t="shared" ca="1" si="152"/>
        <v>-45248101976.762573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25">
      <c r="G2765" s="459"/>
      <c r="H2765" s="459">
        <v>2758</v>
      </c>
      <c r="I2765" s="444">
        <f t="shared" ca="1" si="153"/>
        <v>-45248101976.762573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-188533758.23651072</v>
      </c>
      <c r="L2765" s="444">
        <f t="shared" ca="1" si="152"/>
        <v>-45436635734.999084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25">
      <c r="G2766" s="459"/>
      <c r="H2766" s="459">
        <v>2759</v>
      </c>
      <c r="I2766" s="444">
        <f t="shared" ca="1" si="153"/>
        <v>-45436635734.999084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-189319315.56249619</v>
      </c>
      <c r="L2766" s="444">
        <f t="shared" ca="1" si="152"/>
        <v>-45625955050.561584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25">
      <c r="G2767" s="459"/>
      <c r="H2767" s="459">
        <v>2760</v>
      </c>
      <c r="I2767" s="444">
        <f t="shared" ca="1" si="153"/>
        <v>-45625955050.561584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-190108146.04400659</v>
      </c>
      <c r="L2767" s="444">
        <f t="shared" ca="1" si="152"/>
        <v>-45816063196.605591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25">
      <c r="G2768" s="459"/>
      <c r="H2768" s="459">
        <v>2761</v>
      </c>
      <c r="I2768" s="444">
        <f t="shared" ca="1" si="153"/>
        <v>-45816063196.605591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-190900263.31918997</v>
      </c>
      <c r="L2768" s="444">
        <f t="shared" ca="1" si="152"/>
        <v>-46006963459.924782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25">
      <c r="G2769" s="459"/>
      <c r="H2769" s="459">
        <v>2762</v>
      </c>
      <c r="I2769" s="444">
        <f t="shared" ca="1" si="153"/>
        <v>-46006963459.924782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-191695681.08301991</v>
      </c>
      <c r="L2769" s="444">
        <f t="shared" ca="1" si="152"/>
        <v>-46198659141.007805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25">
      <c r="G2770" s="459"/>
      <c r="H2770" s="459">
        <v>2763</v>
      </c>
      <c r="I2770" s="444">
        <f t="shared" ca="1" si="153"/>
        <v>-46198659141.007805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-192494413.08753252</v>
      </c>
      <c r="L2770" s="444">
        <f t="shared" ca="1" si="152"/>
        <v>-46391153554.095337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25">
      <c r="G2771" s="459"/>
      <c r="H2771" s="459">
        <v>2764</v>
      </c>
      <c r="I2771" s="444">
        <f t="shared" ca="1" si="153"/>
        <v>-46391153554.095337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-193296473.14206392</v>
      </c>
      <c r="L2771" s="444">
        <f t="shared" ca="1" si="152"/>
        <v>-46584450027.237404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25">
      <c r="G2772" s="459"/>
      <c r="H2772" s="459">
        <v>2765</v>
      </c>
      <c r="I2772" s="444">
        <f t="shared" ca="1" si="153"/>
        <v>-46584450027.237404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-194101875.11348918</v>
      </c>
      <c r="L2772" s="444">
        <f t="shared" ca="1" si="152"/>
        <v>-46778551902.350891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25">
      <c r="G2773" s="459"/>
      <c r="H2773" s="459">
        <v>2766</v>
      </c>
      <c r="I2773" s="444">
        <f t="shared" ca="1" si="153"/>
        <v>-46778551902.350891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-194910632.92646205</v>
      </c>
      <c r="L2773" s="444">
        <f t="shared" ca="1" si="152"/>
        <v>-46973462535.277351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25">
      <c r="G2774" s="459"/>
      <c r="H2774" s="459">
        <v>2767</v>
      </c>
      <c r="I2774" s="444">
        <f t="shared" ca="1" si="153"/>
        <v>-46973462535.277351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-195722760.56365561</v>
      </c>
      <c r="L2774" s="444">
        <f t="shared" ca="1" si="152"/>
        <v>-47169185295.841003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25">
      <c r="G2775" s="459"/>
      <c r="H2775" s="459">
        <v>2768</v>
      </c>
      <c r="I2775" s="444">
        <f t="shared" ca="1" si="153"/>
        <v>-47169185295.841003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-196538272.06600419</v>
      </c>
      <c r="L2775" s="444">
        <f t="shared" ca="1" si="152"/>
        <v>-47365723567.907005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25">
      <c r="G2776" s="459"/>
      <c r="H2776" s="459">
        <v>2769</v>
      </c>
      <c r="I2776" s="444">
        <f t="shared" ca="1" si="153"/>
        <v>-47365723567.907005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-197357181.53294584</v>
      </c>
      <c r="L2776" s="444">
        <f t="shared" ca="1" si="152"/>
        <v>-47563080749.439949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25">
      <c r="G2777" s="459"/>
      <c r="H2777" s="459">
        <v>2770</v>
      </c>
      <c r="I2777" s="444">
        <f t="shared" ca="1" si="153"/>
        <v>-47563080749.439949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-198179503.12266645</v>
      </c>
      <c r="L2777" s="444">
        <f t="shared" ca="1" si="152"/>
        <v>-47761260252.562614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25">
      <c r="G2778" s="459"/>
      <c r="H2778" s="459">
        <v>2771</v>
      </c>
      <c r="I2778" s="444">
        <f t="shared" ca="1" si="153"/>
        <v>-47761260252.562614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-199005251.05234423</v>
      </c>
      <c r="L2778" s="444">
        <f t="shared" ca="1" si="152"/>
        <v>-47960265503.61496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25">
      <c r="G2779" s="459"/>
      <c r="H2779" s="459">
        <v>2772</v>
      </c>
      <c r="I2779" s="444">
        <f t="shared" ca="1" si="153"/>
        <v>-47960265503.61496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-199834439.59839568</v>
      </c>
      <c r="L2779" s="444">
        <f t="shared" ca="1" si="152"/>
        <v>-48160099943.213356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25">
      <c r="G2780" s="459"/>
      <c r="H2780" s="459">
        <v>2773</v>
      </c>
      <c r="I2780" s="444">
        <f t="shared" ca="1" si="153"/>
        <v>-48160099943.213356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-200667083.0967223</v>
      </c>
      <c r="L2780" s="444">
        <f t="shared" ca="1" si="152"/>
        <v>-48360767026.310081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25">
      <c r="G2781" s="459"/>
      <c r="H2781" s="459">
        <v>2774</v>
      </c>
      <c r="I2781" s="444">
        <f t="shared" ca="1" si="153"/>
        <v>-48360767026.310081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-201503195.94295868</v>
      </c>
      <c r="L2781" s="444">
        <f t="shared" ca="1" si="152"/>
        <v>-48562270222.253036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25">
      <c r="G2782" s="459"/>
      <c r="H2782" s="459">
        <v>2775</v>
      </c>
      <c r="I2782" s="444">
        <f t="shared" ca="1" si="153"/>
        <v>-48562270222.253036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-202342792.59272099</v>
      </c>
      <c r="L2782" s="444">
        <f t="shared" ca="1" si="152"/>
        <v>-48764613014.845757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25">
      <c r="G2783" s="459"/>
      <c r="H2783" s="459">
        <v>2776</v>
      </c>
      <c r="I2783" s="444">
        <f t="shared" ca="1" si="153"/>
        <v>-48764613014.845757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-203185887.56185731</v>
      </c>
      <c r="L2783" s="444">
        <f t="shared" ca="1" si="152"/>
        <v>-48967798902.407616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25">
      <c r="G2784" s="459"/>
      <c r="H2784" s="459">
        <v>2777</v>
      </c>
      <c r="I2784" s="444">
        <f t="shared" ca="1" si="153"/>
        <v>-48967798902.407616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-204032495.42669839</v>
      </c>
      <c r="L2784" s="444">
        <f t="shared" ca="1" si="152"/>
        <v>-49171831397.834312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25">
      <c r="G2785" s="459"/>
      <c r="H2785" s="459">
        <v>2778</v>
      </c>
      <c r="I2785" s="444">
        <f t="shared" ca="1" si="153"/>
        <v>-49171831397.834312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-204882630.82430965</v>
      </c>
      <c r="L2785" s="444">
        <f t="shared" ca="1" si="152"/>
        <v>-49376714028.658623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25">
      <c r="G2786" s="459"/>
      <c r="H2786" s="459">
        <v>2779</v>
      </c>
      <c r="I2786" s="444">
        <f t="shared" ca="1" si="153"/>
        <v>-49376714028.658623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-205736308.45274425</v>
      </c>
      <c r="L2786" s="444">
        <f t="shared" ca="1" si="152"/>
        <v>-49582450337.111366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25">
      <c r="G2787" s="459"/>
      <c r="H2787" s="459">
        <v>2780</v>
      </c>
      <c r="I2787" s="444">
        <f t="shared" ca="1" si="153"/>
        <v>-49582450337.111366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-206593543.07129735</v>
      </c>
      <c r="L2787" s="444">
        <f t="shared" ca="1" si="152"/>
        <v>-49789043880.182663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25">
      <c r="G2788" s="459"/>
      <c r="H2788" s="459">
        <v>2781</v>
      </c>
      <c r="I2788" s="444">
        <f t="shared" ca="1" si="153"/>
        <v>-49789043880.182663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-207454349.50076109</v>
      </c>
      <c r="L2788" s="444">
        <f t="shared" ca="1" si="152"/>
        <v>-49996498229.683426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25">
      <c r="G2789" s="459"/>
      <c r="H2789" s="459">
        <v>2782</v>
      </c>
      <c r="I2789" s="444">
        <f t="shared" ca="1" si="153"/>
        <v>-49996498229.683426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-208318742.62368095</v>
      </c>
      <c r="L2789" s="444">
        <f t="shared" ca="1" si="152"/>
        <v>-50204816972.307106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25">
      <c r="G2790" s="459"/>
      <c r="H2790" s="459">
        <v>2783</v>
      </c>
      <c r="I2790" s="444">
        <f t="shared" ca="1" si="153"/>
        <v>-50204816972.307106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-209186737.38461295</v>
      </c>
      <c r="L2790" s="444">
        <f t="shared" ca="1" si="152"/>
        <v>-50414003709.691719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25">
      <c r="G2791" s="459"/>
      <c r="H2791" s="459">
        <v>2784</v>
      </c>
      <c r="I2791" s="444">
        <f t="shared" ca="1" si="153"/>
        <v>-50414003709.691719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-210058348.79038215</v>
      </c>
      <c r="L2791" s="444">
        <f t="shared" ca="1" si="152"/>
        <v>-50624062058.482101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25">
      <c r="G2792" s="459"/>
      <c r="H2792" s="459">
        <v>2785</v>
      </c>
      <c r="I2792" s="444">
        <f t="shared" ca="1" si="153"/>
        <v>-50624062058.482101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-210933591.9103421</v>
      </c>
      <c r="L2792" s="444">
        <f t="shared" ca="1" si="152"/>
        <v>-50834995650.392441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25">
      <c r="G2793" s="459"/>
      <c r="H2793" s="459">
        <v>2786</v>
      </c>
      <c r="I2793" s="444">
        <f t="shared" ca="1" si="153"/>
        <v>-50834995650.392441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-211812481.87663516</v>
      </c>
      <c r="L2793" s="444">
        <f t="shared" ca="1" si="152"/>
        <v>-51046808132.269073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25">
      <c r="G2794" s="459"/>
      <c r="H2794" s="459">
        <v>2787</v>
      </c>
      <c r="I2794" s="444">
        <f t="shared" ca="1" si="153"/>
        <v>-51046808132.269073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-212695033.88445446</v>
      </c>
      <c r="L2794" s="444">
        <f t="shared" ca="1" si="152"/>
        <v>-51259503166.153526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25">
      <c r="G2795" s="459"/>
      <c r="H2795" s="459">
        <v>2788</v>
      </c>
      <c r="I2795" s="444">
        <f t="shared" ca="1" si="153"/>
        <v>-51259503166.153526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-213581263.19230637</v>
      </c>
      <c r="L2795" s="444">
        <f t="shared" ca="1" si="152"/>
        <v>-51473084429.345833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25">
      <c r="G2796" s="459"/>
      <c r="H2796" s="459">
        <v>2789</v>
      </c>
      <c r="I2796" s="444">
        <f t="shared" ca="1" si="153"/>
        <v>-51473084429.345833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-214471185.12227431</v>
      </c>
      <c r="L2796" s="444">
        <f t="shared" ca="1" si="152"/>
        <v>-51687555614.468109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25">
      <c r="G2797" s="459"/>
      <c r="H2797" s="459">
        <v>2790</v>
      </c>
      <c r="I2797" s="444">
        <f t="shared" ca="1" si="153"/>
        <v>-51687555614.468109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-215364815.06028378</v>
      </c>
      <c r="L2797" s="444">
        <f t="shared" ca="1" si="152"/>
        <v>-51902920429.528397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25">
      <c r="G2798" s="459"/>
      <c r="H2798" s="459">
        <v>2791</v>
      </c>
      <c r="I2798" s="444">
        <f t="shared" ca="1" si="153"/>
        <v>-51902920429.528397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-216262168.45636833</v>
      </c>
      <c r="L2798" s="444">
        <f t="shared" ca="1" si="152"/>
        <v>-52119182597.984764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25">
      <c r="G2799" s="459"/>
      <c r="H2799" s="459">
        <v>2792</v>
      </c>
      <c r="I2799" s="444">
        <f t="shared" ca="1" si="153"/>
        <v>-52119182597.984764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-217163260.82493651</v>
      </c>
      <c r="L2799" s="444">
        <f t="shared" ca="1" si="152"/>
        <v>-52336345858.8097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25">
      <c r="G2800" s="459"/>
      <c r="H2800" s="459">
        <v>2793</v>
      </c>
      <c r="I2800" s="444">
        <f t="shared" ca="1" si="153"/>
        <v>-52336345858.8097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-218068107.74504042</v>
      </c>
      <c r="L2800" s="444">
        <f t="shared" ca="1" si="152"/>
        <v>-52554413966.554741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25">
      <c r="G2801" s="459"/>
      <c r="H2801" s="459">
        <v>2794</v>
      </c>
      <c r="I2801" s="444">
        <f t="shared" ca="1" si="153"/>
        <v>-52554413966.554741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-218976724.86064476</v>
      </c>
      <c r="L2801" s="444">
        <f t="shared" ca="1" si="152"/>
        <v>-52773390691.415382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25">
      <c r="G2802" s="459"/>
      <c r="H2802" s="459">
        <v>2795</v>
      </c>
      <c r="I2802" s="444">
        <f t="shared" ca="1" si="153"/>
        <v>-52773390691.415382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-219889127.88089743</v>
      </c>
      <c r="L2802" s="444">
        <f t="shared" ca="1" si="152"/>
        <v>-52993279819.29628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25">
      <c r="G2803" s="459"/>
      <c r="H2803" s="459">
        <v>2796</v>
      </c>
      <c r="I2803" s="444">
        <f t="shared" ca="1" si="153"/>
        <v>-52993279819.29628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-220805332.58040115</v>
      </c>
      <c r="L2803" s="444">
        <f t="shared" ca="1" si="152"/>
        <v>-53214085151.876678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25">
      <c r="G2804" s="459"/>
      <c r="H2804" s="459">
        <v>2797</v>
      </c>
      <c r="I2804" s="444">
        <f t="shared" ca="1" si="153"/>
        <v>-53214085151.876678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-221725354.79948616</v>
      </c>
      <c r="L2804" s="444">
        <f t="shared" ca="1" si="152"/>
        <v>-53435810506.676163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25">
      <c r="G2805" s="459"/>
      <c r="H2805" s="459">
        <v>2798</v>
      </c>
      <c r="I2805" s="444">
        <f t="shared" ca="1" si="153"/>
        <v>-53435810506.676163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-222649210.444484</v>
      </c>
      <c r="L2805" s="444">
        <f t="shared" ca="1" si="152"/>
        <v>-53658459717.120644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25">
      <c r="G2806" s="459"/>
      <c r="H2806" s="459">
        <v>2799</v>
      </c>
      <c r="I2806" s="444">
        <f t="shared" ca="1" si="153"/>
        <v>-53658459717.120644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-223576915.48800272</v>
      </c>
      <c r="L2806" s="444">
        <f t="shared" ca="1" si="152"/>
        <v>-53882036632.608643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25">
      <c r="G2807" s="459"/>
      <c r="H2807" s="459">
        <v>2800</v>
      </c>
      <c r="I2807" s="444">
        <f t="shared" ca="1" si="153"/>
        <v>-53882036632.608643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-224508485.9692027</v>
      </c>
      <c r="L2807" s="444">
        <f t="shared" ca="1" si="152"/>
        <v>-54106545118.577843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25">
      <c r="G2808" s="459"/>
      <c r="H2808" s="459">
        <v>2801</v>
      </c>
      <c r="I2808" s="444">
        <f t="shared" ca="1" si="153"/>
        <v>-54106545118.577843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-225443937.99407434</v>
      </c>
      <c r="L2808" s="444">
        <f t="shared" ca="1" si="152"/>
        <v>-54331989056.571915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25">
      <c r="G2809" s="459"/>
      <c r="H2809" s="459">
        <v>2802</v>
      </c>
      <c r="I2809" s="444">
        <f t="shared" ca="1" si="153"/>
        <v>-54331989056.571915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-226383287.73571631</v>
      </c>
      <c r="L2809" s="444">
        <f t="shared" ca="1" si="152"/>
        <v>-54558372344.307632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25">
      <c r="G2810" s="459"/>
      <c r="H2810" s="459">
        <v>2803</v>
      </c>
      <c r="I2810" s="444">
        <f t="shared" ca="1" si="153"/>
        <v>-54558372344.307632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-227326551.43461514</v>
      </c>
      <c r="L2810" s="444">
        <f t="shared" ca="1" si="152"/>
        <v>-54785698895.742249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25">
      <c r="G2811" s="459"/>
      <c r="H2811" s="459">
        <v>2804</v>
      </c>
      <c r="I2811" s="444">
        <f t="shared" ca="1" si="153"/>
        <v>-54785698895.742249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-228273745.39892602</v>
      </c>
      <c r="L2811" s="444">
        <f t="shared" ca="1" si="152"/>
        <v>-55013972641.141174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25">
      <c r="G2812" s="459"/>
      <c r="H2812" s="459">
        <v>2805</v>
      </c>
      <c r="I2812" s="444">
        <f t="shared" ca="1" si="153"/>
        <v>-55013972641.141174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-229224886.0047549</v>
      </c>
      <c r="L2812" s="444">
        <f t="shared" ca="1" si="152"/>
        <v>-55243197527.145927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25">
      <c r="G2813" s="459"/>
      <c r="H2813" s="459">
        <v>2806</v>
      </c>
      <c r="I2813" s="444">
        <f t="shared" ca="1" si="153"/>
        <v>-55243197527.145927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-230179989.69644135</v>
      </c>
      <c r="L2813" s="444">
        <f t="shared" ref="L2813:L3067" ca="1" si="157">I2813-J2813+K2813</f>
        <v>-55473377516.842369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25">
      <c r="G2814" s="459"/>
      <c r="H2814" s="459">
        <v>2807</v>
      </c>
      <c r="I2814" s="444">
        <f t="shared" ref="I2814:I3068" ca="1" si="158">L2813</f>
        <v>-55473377516.842369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-231139072.98684317</v>
      </c>
      <c r="L2814" s="444">
        <f t="shared" ca="1" si="157"/>
        <v>-55704516589.829216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25">
      <c r="G2815" s="459"/>
      <c r="H2815" s="459">
        <v>2808</v>
      </c>
      <c r="I2815" s="444">
        <f t="shared" ca="1" si="158"/>
        <v>-55704516589.829216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-232102152.45762172</v>
      </c>
      <c r="L2815" s="444">
        <f t="shared" ca="1" si="157"/>
        <v>-55936618742.286835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25">
      <c r="G2816" s="459"/>
      <c r="H2816" s="459">
        <v>2809</v>
      </c>
      <c r="I2816" s="444">
        <f t="shared" ca="1" si="158"/>
        <v>-55936618742.286835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-233069244.75952849</v>
      </c>
      <c r="L2816" s="444">
        <f t="shared" ca="1" si="157"/>
        <v>-56169687987.046364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25">
      <c r="G2817" s="459"/>
      <c r="H2817" s="459">
        <v>2810</v>
      </c>
      <c r="I2817" s="444">
        <f t="shared" ca="1" si="158"/>
        <v>-56169687987.046364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-234040366.61269319</v>
      </c>
      <c r="L2817" s="444">
        <f t="shared" ca="1" si="157"/>
        <v>-56403728353.659058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25">
      <c r="G2818" s="459"/>
      <c r="H2818" s="459">
        <v>2811</v>
      </c>
      <c r="I2818" s="444">
        <f t="shared" ca="1" si="158"/>
        <v>-56403728353.659058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-235015534.80691278</v>
      </c>
      <c r="L2818" s="444">
        <f t="shared" ca="1" si="157"/>
        <v>-56638743888.465973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25">
      <c r="G2819" s="459"/>
      <c r="H2819" s="459">
        <v>2812</v>
      </c>
      <c r="I2819" s="444">
        <f t="shared" ca="1" si="158"/>
        <v>-56638743888.465973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-235994766.20194155</v>
      </c>
      <c r="L2819" s="444">
        <f t="shared" ca="1" si="157"/>
        <v>-56874738654.667915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25">
      <c r="G2820" s="459"/>
      <c r="H2820" s="459">
        <v>2813</v>
      </c>
      <c r="I2820" s="444">
        <f t="shared" ca="1" si="158"/>
        <v>-56874738654.667915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-236978077.72778296</v>
      </c>
      <c r="L2820" s="444">
        <f t="shared" ca="1" si="157"/>
        <v>-57111716732.395699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25">
      <c r="G2821" s="459"/>
      <c r="H2821" s="459">
        <v>2814</v>
      </c>
      <c r="I2821" s="444">
        <f t="shared" ca="1" si="158"/>
        <v>-57111716732.395699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-237965486.38498208</v>
      </c>
      <c r="L2821" s="444">
        <f t="shared" ca="1" si="157"/>
        <v>-57349682218.780678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25">
      <c r="G2822" s="459"/>
      <c r="H2822" s="459">
        <v>2815</v>
      </c>
      <c r="I2822" s="444">
        <f t="shared" ca="1" si="158"/>
        <v>-57349682218.780678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-238957009.24491948</v>
      </c>
      <c r="L2822" s="444">
        <f t="shared" ca="1" si="157"/>
        <v>-57588639228.025597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25">
      <c r="G2823" s="459"/>
      <c r="H2823" s="459">
        <v>2816</v>
      </c>
      <c r="I2823" s="444">
        <f t="shared" ca="1" si="158"/>
        <v>-57588639228.025597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-239952663.45010665</v>
      </c>
      <c r="L2823" s="444">
        <f t="shared" ca="1" si="157"/>
        <v>-57828591891.4757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25">
      <c r="G2824" s="459"/>
      <c r="H2824" s="459">
        <v>2817</v>
      </c>
      <c r="I2824" s="444">
        <f t="shared" ca="1" si="158"/>
        <v>-57828591891.4757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-240952466.2144821</v>
      </c>
      <c r="L2824" s="444">
        <f t="shared" ca="1" si="157"/>
        <v>-58069544357.690186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25">
      <c r="G2825" s="459"/>
      <c r="H2825" s="459">
        <v>2818</v>
      </c>
      <c r="I2825" s="444">
        <f t="shared" ca="1" si="158"/>
        <v>-58069544357.690186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-241956434.8237091</v>
      </c>
      <c r="L2825" s="444">
        <f t="shared" ca="1" si="157"/>
        <v>-58311500792.513893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25">
      <c r="G2826" s="459"/>
      <c r="H2826" s="459">
        <v>2819</v>
      </c>
      <c r="I2826" s="444">
        <f t="shared" ca="1" si="158"/>
        <v>-58311500792.513893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-242964586.63547453</v>
      </c>
      <c r="L2826" s="444">
        <f t="shared" ca="1" si="157"/>
        <v>-58554465379.149368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25">
      <c r="G2827" s="459"/>
      <c r="H2827" s="459">
        <v>2820</v>
      </c>
      <c r="I2827" s="444">
        <f t="shared" ca="1" si="158"/>
        <v>-58554465379.149368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-243976939.07978901</v>
      </c>
      <c r="L2827" s="444">
        <f t="shared" ca="1" si="157"/>
        <v>-58798442318.229156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25">
      <c r="G2828" s="459"/>
      <c r="H2828" s="459">
        <v>2821</v>
      </c>
      <c r="I2828" s="444">
        <f t="shared" ca="1" si="158"/>
        <v>-58798442318.229156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-244993509.65928814</v>
      </c>
      <c r="L2828" s="444">
        <f t="shared" ca="1" si="157"/>
        <v>-59043435827.888443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25">
      <c r="G2829" s="459"/>
      <c r="H2829" s="459">
        <v>2822</v>
      </c>
      <c r="I2829" s="444">
        <f t="shared" ca="1" si="158"/>
        <v>-59043435827.888443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-246014315.94953516</v>
      </c>
      <c r="L2829" s="444">
        <f t="shared" ca="1" si="157"/>
        <v>-59289450143.837975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25">
      <c r="G2830" s="459"/>
      <c r="H2830" s="459">
        <v>2823</v>
      </c>
      <c r="I2830" s="444">
        <f t="shared" ca="1" si="158"/>
        <v>-59289450143.837975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-247039375.59932485</v>
      </c>
      <c r="L2830" s="444">
        <f t="shared" ca="1" si="157"/>
        <v>-59536489519.437302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25">
      <c r="G2831" s="459"/>
      <c r="H2831" s="459">
        <v>2824</v>
      </c>
      <c r="I2831" s="444">
        <f t="shared" ca="1" si="158"/>
        <v>-59536489519.437302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-248068706.33098876</v>
      </c>
      <c r="L2831" s="444">
        <f t="shared" ca="1" si="157"/>
        <v>-59784558225.768288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25">
      <c r="G2832" s="459"/>
      <c r="H2832" s="459">
        <v>2825</v>
      </c>
      <c r="I2832" s="444">
        <f t="shared" ca="1" si="158"/>
        <v>-59784558225.768288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-249102325.94070119</v>
      </c>
      <c r="L2832" s="444">
        <f t="shared" ca="1" si="157"/>
        <v>-60033660551.708992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25">
      <c r="G2833" s="459"/>
      <c r="H2833" s="459">
        <v>2826</v>
      </c>
      <c r="I2833" s="444">
        <f t="shared" ca="1" si="158"/>
        <v>-60033660551.708992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-250140252.2987875</v>
      </c>
      <c r="L2833" s="444">
        <f t="shared" ca="1" si="157"/>
        <v>-60283800804.007782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25">
      <c r="G2834" s="459"/>
      <c r="H2834" s="459">
        <v>2827</v>
      </c>
      <c r="I2834" s="444">
        <f t="shared" ca="1" si="158"/>
        <v>-60283800804.007782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-251182503.35003245</v>
      </c>
      <c r="L2834" s="444">
        <f t="shared" ca="1" si="157"/>
        <v>-60534983307.357811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25">
      <c r="G2835" s="459"/>
      <c r="H2835" s="459">
        <v>2828</v>
      </c>
      <c r="I2835" s="444">
        <f t="shared" ca="1" si="158"/>
        <v>-60534983307.357811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-252229097.11399087</v>
      </c>
      <c r="L2835" s="444">
        <f t="shared" ca="1" si="157"/>
        <v>-60787212404.471802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25">
      <c r="G2836" s="459"/>
      <c r="H2836" s="459">
        <v>2829</v>
      </c>
      <c r="I2836" s="444">
        <f t="shared" ca="1" si="158"/>
        <v>-60787212404.471802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-253280051.68529916</v>
      </c>
      <c r="L2836" s="444">
        <f t="shared" ca="1" si="157"/>
        <v>-61040492456.157104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25">
      <c r="G2837" s="459"/>
      <c r="H2837" s="459">
        <v>2830</v>
      </c>
      <c r="I2837" s="444">
        <f t="shared" ca="1" si="158"/>
        <v>-61040492456.157104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-254335385.2339879</v>
      </c>
      <c r="L2837" s="444">
        <f t="shared" ca="1" si="157"/>
        <v>-61294827841.39109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25">
      <c r="G2838" s="459"/>
      <c r="H2838" s="459">
        <v>2831</v>
      </c>
      <c r="I2838" s="444">
        <f t="shared" ca="1" si="158"/>
        <v>-61294827841.39109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-255395116.00579619</v>
      </c>
      <c r="L2838" s="444">
        <f t="shared" ca="1" si="157"/>
        <v>-61550222957.396889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25">
      <c r="G2839" s="459"/>
      <c r="H2839" s="459">
        <v>2832</v>
      </c>
      <c r="I2839" s="444">
        <f t="shared" ca="1" si="158"/>
        <v>-61550222957.396889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-256459262.32248703</v>
      </c>
      <c r="L2839" s="444">
        <f t="shared" ca="1" si="157"/>
        <v>-61806682219.719376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25">
      <c r="G2840" s="459"/>
      <c r="H2840" s="459">
        <v>2833</v>
      </c>
      <c r="I2840" s="444">
        <f t="shared" ca="1" si="158"/>
        <v>-61806682219.719376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-257527842.58216402</v>
      </c>
      <c r="L2840" s="444">
        <f t="shared" ca="1" si="157"/>
        <v>-62064210062.301537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25">
      <c r="G2841" s="459"/>
      <c r="H2841" s="459">
        <v>2834</v>
      </c>
      <c r="I2841" s="444">
        <f t="shared" ca="1" si="158"/>
        <v>-62064210062.301537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-258600875.25958973</v>
      </c>
      <c r="L2841" s="444">
        <f t="shared" ca="1" si="157"/>
        <v>-62322810937.561127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25">
      <c r="G2842" s="459"/>
      <c r="H2842" s="459">
        <v>2835</v>
      </c>
      <c r="I2842" s="444">
        <f t="shared" ca="1" si="158"/>
        <v>-62322810937.561127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-259678378.90650469</v>
      </c>
      <c r="L2842" s="444">
        <f t="shared" ca="1" si="157"/>
        <v>-62582489316.467628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25">
      <c r="G2843" s="459"/>
      <c r="H2843" s="459">
        <v>2836</v>
      </c>
      <c r="I2843" s="444">
        <f t="shared" ca="1" si="158"/>
        <v>-62582489316.467628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-260760372.15194845</v>
      </c>
      <c r="L2843" s="444">
        <f t="shared" ca="1" si="157"/>
        <v>-62843249688.619576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25">
      <c r="G2844" s="459"/>
      <c r="H2844" s="459">
        <v>2837</v>
      </c>
      <c r="I2844" s="444">
        <f t="shared" ca="1" si="158"/>
        <v>-62843249688.619576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-261846873.70258155</v>
      </c>
      <c r="L2844" s="444">
        <f t="shared" ca="1" si="157"/>
        <v>-63105096562.322159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25">
      <c r="G2845" s="459"/>
      <c r="H2845" s="459">
        <v>2838</v>
      </c>
      <c r="I2845" s="444">
        <f t="shared" ca="1" si="158"/>
        <v>-63105096562.322159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-262937902.343009</v>
      </c>
      <c r="L2845" s="444">
        <f t="shared" ca="1" si="157"/>
        <v>-63368034464.665169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25">
      <c r="G2846" s="459"/>
      <c r="H2846" s="459">
        <v>2839</v>
      </c>
      <c r="I2846" s="444">
        <f t="shared" ca="1" si="158"/>
        <v>-63368034464.665169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-264033476.93610486</v>
      </c>
      <c r="L2846" s="444">
        <f t="shared" ca="1" si="157"/>
        <v>-63632067941.601273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25">
      <c r="G2847" s="459"/>
      <c r="H2847" s="459">
        <v>2840</v>
      </c>
      <c r="I2847" s="444">
        <f t="shared" ca="1" si="158"/>
        <v>-63632067941.601273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-265133616.42333865</v>
      </c>
      <c r="L2847" s="444">
        <f t="shared" ca="1" si="157"/>
        <v>-63897201558.024612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25">
      <c r="G2848" s="459"/>
      <c r="H2848" s="459">
        <v>2841</v>
      </c>
      <c r="I2848" s="444">
        <f t="shared" ca="1" si="158"/>
        <v>-63897201558.024612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-266238339.82510254</v>
      </c>
      <c r="L2848" s="444">
        <f t="shared" ca="1" si="157"/>
        <v>-64163439897.849716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25">
      <c r="G2849" s="459"/>
      <c r="H2849" s="459">
        <v>2842</v>
      </c>
      <c r="I2849" s="444">
        <f t="shared" ca="1" si="158"/>
        <v>-64163439897.849716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-267347666.2410405</v>
      </c>
      <c r="L2849" s="444">
        <f t="shared" ca="1" si="157"/>
        <v>-64430787564.090759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25">
      <c r="G2850" s="459"/>
      <c r="H2850" s="459">
        <v>2843</v>
      </c>
      <c r="I2850" s="444">
        <f t="shared" ca="1" si="158"/>
        <v>-64430787564.090759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-268461614.85037816</v>
      </c>
      <c r="L2850" s="444">
        <f t="shared" ca="1" si="157"/>
        <v>-64699249178.941139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25">
      <c r="G2851" s="459"/>
      <c r="H2851" s="459">
        <v>2844</v>
      </c>
      <c r="I2851" s="444">
        <f t="shared" ca="1" si="158"/>
        <v>-64699249178.941139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-269580204.91225475</v>
      </c>
      <c r="L2851" s="444">
        <f t="shared" ca="1" si="157"/>
        <v>-64968829383.853394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25">
      <c r="G2852" s="459"/>
      <c r="H2852" s="459">
        <v>2845</v>
      </c>
      <c r="I2852" s="444">
        <f t="shared" ca="1" si="158"/>
        <v>-64968829383.853394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-270703455.76605582</v>
      </c>
      <c r="L2852" s="444">
        <f t="shared" ca="1" si="157"/>
        <v>-65239532839.619446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25">
      <c r="G2853" s="459"/>
      <c r="H2853" s="459">
        <v>2846</v>
      </c>
      <c r="I2853" s="444">
        <f t="shared" ca="1" si="158"/>
        <v>-65239532839.619446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-271831386.83174771</v>
      </c>
      <c r="L2853" s="444">
        <f t="shared" ca="1" si="157"/>
        <v>-65511364226.451195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25">
      <c r="G2854" s="459"/>
      <c r="H2854" s="459">
        <v>2847</v>
      </c>
      <c r="I2854" s="444">
        <f t="shared" ca="1" si="158"/>
        <v>-65511364226.451195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-272964017.61021328</v>
      </c>
      <c r="L2854" s="444">
        <f t="shared" ca="1" si="157"/>
        <v>-65784328244.061409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25">
      <c r="G2855" s="459"/>
      <c r="H2855" s="459">
        <v>2848</v>
      </c>
      <c r="I2855" s="444">
        <f t="shared" ca="1" si="158"/>
        <v>-65784328244.061409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-274101367.68358922</v>
      </c>
      <c r="L2855" s="444">
        <f t="shared" ca="1" si="157"/>
        <v>-66058429611.744995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25">
      <c r="G2856" s="459"/>
      <c r="H2856" s="459">
        <v>2849</v>
      </c>
      <c r="I2856" s="444">
        <f t="shared" ca="1" si="158"/>
        <v>-66058429611.744995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-275243456.71560419</v>
      </c>
      <c r="L2856" s="444">
        <f t="shared" ca="1" si="157"/>
        <v>-66333673068.460602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25">
      <c r="G2857" s="459"/>
      <c r="H2857" s="459">
        <v>2850</v>
      </c>
      <c r="I2857" s="444">
        <f t="shared" ca="1" si="158"/>
        <v>-66333673068.460602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-276390304.4519192</v>
      </c>
      <c r="L2857" s="444">
        <f t="shared" ca="1" si="157"/>
        <v>-66610063372.912521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25">
      <c r="G2858" s="459"/>
      <c r="H2858" s="459">
        <v>2851</v>
      </c>
      <c r="I2858" s="444">
        <f t="shared" ca="1" si="158"/>
        <v>-66610063372.912521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-277541930.72046882</v>
      </c>
      <c r="L2858" s="444">
        <f t="shared" ca="1" si="157"/>
        <v>-66887605303.632988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25">
      <c r="G2859" s="459"/>
      <c r="H2859" s="459">
        <v>2852</v>
      </c>
      <c r="I2859" s="444">
        <f t="shared" ca="1" si="158"/>
        <v>-66887605303.632988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-278698355.43180412</v>
      </c>
      <c r="L2859" s="444">
        <f t="shared" ca="1" si="157"/>
        <v>-67166303659.064789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25">
      <c r="G2860" s="459"/>
      <c r="H2860" s="459">
        <v>2853</v>
      </c>
      <c r="I2860" s="444">
        <f t="shared" ca="1" si="158"/>
        <v>-67166303659.064789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-279859598.5794366</v>
      </c>
      <c r="L2860" s="444">
        <f t="shared" ca="1" si="157"/>
        <v>-67446163257.644226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25">
      <c r="G2861" s="459"/>
      <c r="H2861" s="459">
        <v>2854</v>
      </c>
      <c r="I2861" s="444">
        <f t="shared" ca="1" si="158"/>
        <v>-67446163257.644226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-281025680.24018425</v>
      </c>
      <c r="L2861" s="444">
        <f t="shared" ca="1" si="157"/>
        <v>-67727188937.884407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25">
      <c r="G2862" s="459"/>
      <c r="H2862" s="459">
        <v>2855</v>
      </c>
      <c r="I2862" s="444">
        <f t="shared" ca="1" si="158"/>
        <v>-67727188937.884407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-282196620.57451838</v>
      </c>
      <c r="L2862" s="444">
        <f t="shared" ca="1" si="157"/>
        <v>-68009385558.458923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25">
      <c r="G2863" s="459"/>
      <c r="H2863" s="459">
        <v>2856</v>
      </c>
      <c r="I2863" s="444">
        <f t="shared" ca="1" si="158"/>
        <v>-68009385558.458923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-283372439.82691216</v>
      </c>
      <c r="L2863" s="444">
        <f t="shared" ca="1" si="157"/>
        <v>-68292757998.285835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25">
      <c r="G2864" s="459"/>
      <c r="H2864" s="459">
        <v>2857</v>
      </c>
      <c r="I2864" s="444">
        <f t="shared" ca="1" si="158"/>
        <v>-68292757998.285835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-284553158.32619095</v>
      </c>
      <c r="L2864" s="444">
        <f t="shared" ca="1" si="157"/>
        <v>-68577311156.61203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25">
      <c r="G2865" s="459"/>
      <c r="H2865" s="459">
        <v>2858</v>
      </c>
      <c r="I2865" s="444">
        <f t="shared" ca="1" si="158"/>
        <v>-68577311156.61203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-285738796.48588347</v>
      </c>
      <c r="L2865" s="444">
        <f t="shared" ca="1" si="157"/>
        <v>-68863049953.097916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25">
      <c r="G2866" s="459"/>
      <c r="H2866" s="459">
        <v>2859</v>
      </c>
      <c r="I2866" s="444">
        <f t="shared" ca="1" si="158"/>
        <v>-68863049953.097916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-286929374.80457467</v>
      </c>
      <c r="L2866" s="444">
        <f t="shared" ca="1" si="157"/>
        <v>-69149979327.902496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25">
      <c r="G2867" s="459"/>
      <c r="H2867" s="459">
        <v>2860</v>
      </c>
      <c r="I2867" s="444">
        <f t="shared" ca="1" si="158"/>
        <v>-69149979327.902496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-288124913.86626041</v>
      </c>
      <c r="L2867" s="444">
        <f t="shared" ca="1" si="157"/>
        <v>-69438104241.768753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25">
      <c r="G2868" s="459"/>
      <c r="H2868" s="459">
        <v>2861</v>
      </c>
      <c r="I2868" s="444">
        <f t="shared" ca="1" si="158"/>
        <v>-69438104241.768753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-289325434.34070313</v>
      </c>
      <c r="L2868" s="444">
        <f t="shared" ca="1" si="157"/>
        <v>-69727429676.109451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25">
      <c r="G2869" s="459"/>
      <c r="H2869" s="459">
        <v>2862</v>
      </c>
      <c r="I2869" s="444">
        <f t="shared" ca="1" si="158"/>
        <v>-69727429676.109451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-290530956.98378938</v>
      </c>
      <c r="L2869" s="444">
        <f t="shared" ca="1" si="157"/>
        <v>-70017960633.093246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25">
      <c r="G2870" s="459"/>
      <c r="H2870" s="459">
        <v>2863</v>
      </c>
      <c r="I2870" s="444">
        <f t="shared" ca="1" si="158"/>
        <v>-70017960633.093246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-291741502.63788855</v>
      </c>
      <c r="L2870" s="444">
        <f t="shared" ca="1" si="157"/>
        <v>-70309702135.73114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25">
      <c r="G2871" s="459"/>
      <c r="H2871" s="459">
        <v>2864</v>
      </c>
      <c r="I2871" s="444">
        <f t="shared" ca="1" si="158"/>
        <v>-70309702135.73114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-292957092.23221308</v>
      </c>
      <c r="L2871" s="444">
        <f t="shared" ca="1" si="157"/>
        <v>-70602659227.963348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25">
      <c r="G2872" s="459"/>
      <c r="H2872" s="459">
        <v>2865</v>
      </c>
      <c r="I2872" s="444">
        <f t="shared" ca="1" si="158"/>
        <v>-70602659227.963348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-294177746.78318059</v>
      </c>
      <c r="L2872" s="444">
        <f t="shared" ca="1" si="157"/>
        <v>-70896836974.746536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25">
      <c r="G2873" s="459"/>
      <c r="H2873" s="459">
        <v>2866</v>
      </c>
      <c r="I2873" s="444">
        <f t="shared" ca="1" si="158"/>
        <v>-70896836974.746536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-295403487.39477724</v>
      </c>
      <c r="L2873" s="444">
        <f t="shared" ca="1" si="157"/>
        <v>-71192240462.141312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25">
      <c r="G2874" s="459"/>
      <c r="H2874" s="459">
        <v>2867</v>
      </c>
      <c r="I2874" s="444">
        <f t="shared" ca="1" si="158"/>
        <v>-71192240462.141312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-296634335.2589221</v>
      </c>
      <c r="L2874" s="444">
        <f t="shared" ca="1" si="157"/>
        <v>-71488874797.400238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25">
      <c r="G2875" s="459"/>
      <c r="H2875" s="459">
        <v>2868</v>
      </c>
      <c r="I2875" s="444">
        <f t="shared" ca="1" si="158"/>
        <v>-71488874797.400238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-297870311.65583432</v>
      </c>
      <c r="L2875" s="444">
        <f t="shared" ca="1" si="157"/>
        <v>-71786745109.056076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25">
      <c r="G2876" s="459"/>
      <c r="H2876" s="459">
        <v>2869</v>
      </c>
      <c r="I2876" s="444">
        <f t="shared" ca="1" si="158"/>
        <v>-71786745109.056076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-299111437.9544003</v>
      </c>
      <c r="L2876" s="444">
        <f t="shared" ca="1" si="157"/>
        <v>-72085856547.010483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25">
      <c r="G2877" s="459"/>
      <c r="H2877" s="459">
        <v>2870</v>
      </c>
      <c r="I2877" s="444">
        <f t="shared" ca="1" si="158"/>
        <v>-72085856547.010483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-300357735.6125437</v>
      </c>
      <c r="L2877" s="444">
        <f t="shared" ca="1" si="157"/>
        <v>-72386214282.623032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25">
      <c r="G2878" s="459"/>
      <c r="H2878" s="459">
        <v>2871</v>
      </c>
      <c r="I2878" s="444">
        <f t="shared" ca="1" si="158"/>
        <v>-72386214282.623032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-301609226.17759597</v>
      </c>
      <c r="L2878" s="444">
        <f t="shared" ca="1" si="157"/>
        <v>-72687823508.800629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25">
      <c r="G2879" s="459"/>
      <c r="H2879" s="459">
        <v>2872</v>
      </c>
      <c r="I2879" s="444">
        <f t="shared" ca="1" si="158"/>
        <v>-72687823508.800629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-302865931.28666925</v>
      </c>
      <c r="L2879" s="444">
        <f t="shared" ca="1" si="157"/>
        <v>-72990689440.087296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25">
      <c r="G2880" s="459"/>
      <c r="H2880" s="459">
        <v>2873</v>
      </c>
      <c r="I2880" s="444">
        <f t="shared" ca="1" si="158"/>
        <v>-72990689440.087296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-304127872.66703039</v>
      </c>
      <c r="L2880" s="444">
        <f t="shared" ca="1" si="157"/>
        <v>-73294817312.754333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25">
      <c r="G2881" s="459"/>
      <c r="H2881" s="459">
        <v>2874</v>
      </c>
      <c r="I2881" s="444">
        <f t="shared" ca="1" si="158"/>
        <v>-73294817312.754333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-305395072.1364764</v>
      </c>
      <c r="L2881" s="444">
        <f t="shared" ca="1" si="157"/>
        <v>-73600212384.890808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25">
      <c r="G2882" s="459"/>
      <c r="H2882" s="459">
        <v>2875</v>
      </c>
      <c r="I2882" s="444">
        <f t="shared" ca="1" si="158"/>
        <v>-73600212384.890808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-306667551.60371172</v>
      </c>
      <c r="L2882" s="444">
        <f t="shared" ca="1" si="157"/>
        <v>-73906879936.494522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25">
      <c r="G2883" s="459"/>
      <c r="H2883" s="459">
        <v>2876</v>
      </c>
      <c r="I2883" s="444">
        <f t="shared" ca="1" si="158"/>
        <v>-73906879936.494522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-307945333.0687272</v>
      </c>
      <c r="L2883" s="444">
        <f t="shared" ca="1" si="157"/>
        <v>-74214825269.563248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25">
      <c r="G2884" s="459"/>
      <c r="H2884" s="459">
        <v>2877</v>
      </c>
      <c r="I2884" s="444">
        <f t="shared" ca="1" si="158"/>
        <v>-74214825269.563248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-309228438.62318021</v>
      </c>
      <c r="L2884" s="444">
        <f t="shared" ca="1" si="157"/>
        <v>-74524053708.186432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25">
      <c r="G2885" s="459"/>
      <c r="H2885" s="459">
        <v>2878</v>
      </c>
      <c r="I2885" s="444">
        <f t="shared" ca="1" si="158"/>
        <v>-74524053708.186432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-310516890.45077682</v>
      </c>
      <c r="L2885" s="444">
        <f t="shared" ca="1" si="157"/>
        <v>-74834570598.637207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25">
      <c r="G2886" s="459"/>
      <c r="H2886" s="459">
        <v>2879</v>
      </c>
      <c r="I2886" s="444">
        <f t="shared" ca="1" si="158"/>
        <v>-74834570598.637207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-311810710.82765502</v>
      </c>
      <c r="L2886" s="444">
        <f t="shared" ca="1" si="157"/>
        <v>-75146381309.464859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25">
      <c r="G2887" s="459"/>
      <c r="H2887" s="459">
        <v>2880</v>
      </c>
      <c r="I2887" s="444">
        <f t="shared" ca="1" si="158"/>
        <v>-75146381309.464859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-313109922.12277025</v>
      </c>
      <c r="L2887" s="444">
        <f t="shared" ca="1" si="157"/>
        <v>-75459491231.587631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25">
      <c r="G2888" s="459"/>
      <c r="H2888" s="459">
        <v>2881</v>
      </c>
      <c r="I2888" s="444">
        <f t="shared" ca="1" si="158"/>
        <v>-75459491231.587631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-314414546.79828179</v>
      </c>
      <c r="L2888" s="444">
        <f t="shared" ca="1" si="157"/>
        <v>-75773905778.38591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25">
      <c r="G2889" s="459"/>
      <c r="H2889" s="459">
        <v>2882</v>
      </c>
      <c r="I2889" s="444">
        <f t="shared" ca="1" si="158"/>
        <v>-75773905778.38591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-315724607.40994132</v>
      </c>
      <c r="L2889" s="444">
        <f t="shared" ca="1" si="157"/>
        <v>-76089630385.795853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25">
      <c r="G2890" s="459"/>
      <c r="H2890" s="459">
        <v>2883</v>
      </c>
      <c r="I2890" s="444">
        <f t="shared" ca="1" si="158"/>
        <v>-76089630385.795853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-317040126.60748273</v>
      </c>
      <c r="L2890" s="444">
        <f t="shared" ca="1" si="157"/>
        <v>-76406670512.403336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25">
      <c r="G2891" s="459"/>
      <c r="H2891" s="459">
        <v>2884</v>
      </c>
      <c r="I2891" s="444">
        <f t="shared" ca="1" si="158"/>
        <v>-76406670512.403336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-318361127.13501388</v>
      </c>
      <c r="L2891" s="444">
        <f t="shared" ca="1" si="157"/>
        <v>-76725031639.538345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25">
      <c r="G2892" s="459"/>
      <c r="H2892" s="459">
        <v>2885</v>
      </c>
      <c r="I2892" s="444">
        <f t="shared" ca="1" si="158"/>
        <v>-76725031639.538345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-319687631.83140975</v>
      </c>
      <c r="L2892" s="444">
        <f t="shared" ca="1" si="157"/>
        <v>-77044719271.369751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25">
      <c r="G2893" s="459"/>
      <c r="H2893" s="459">
        <v>2886</v>
      </c>
      <c r="I2893" s="444">
        <f t="shared" ca="1" si="158"/>
        <v>-77044719271.369751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-321019663.63070726</v>
      </c>
      <c r="L2893" s="444">
        <f t="shared" ca="1" si="157"/>
        <v>-77365738935.000458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25">
      <c r="G2894" s="459"/>
      <c r="H2894" s="459">
        <v>2887</v>
      </c>
      <c r="I2894" s="444">
        <f t="shared" ca="1" si="158"/>
        <v>-77365738935.000458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-322357245.56250191</v>
      </c>
      <c r="L2894" s="444">
        <f t="shared" ca="1" si="157"/>
        <v>-77688096180.562958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25">
      <c r="G2895" s="459"/>
      <c r="H2895" s="459">
        <v>2888</v>
      </c>
      <c r="I2895" s="444">
        <f t="shared" ca="1" si="158"/>
        <v>-77688096180.562958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-323700400.75234568</v>
      </c>
      <c r="L2895" s="444">
        <f t="shared" ca="1" si="157"/>
        <v>-78011796581.315308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25">
      <c r="G2896" s="459"/>
      <c r="H2896" s="459">
        <v>2889</v>
      </c>
      <c r="I2896" s="444">
        <f t="shared" ca="1" si="158"/>
        <v>-78011796581.315308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-325049152.4221471</v>
      </c>
      <c r="L2896" s="444">
        <f t="shared" ca="1" si="157"/>
        <v>-78336845733.737457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25">
      <c r="G2897" s="459"/>
      <c r="H2897" s="459">
        <v>2890</v>
      </c>
      <c r="I2897" s="444">
        <f t="shared" ca="1" si="158"/>
        <v>-78336845733.737457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-326403523.89057273</v>
      </c>
      <c r="L2897" s="444">
        <f t="shared" ca="1" si="157"/>
        <v>-78663249257.628036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25">
      <c r="G2898" s="459"/>
      <c r="H2898" s="459">
        <v>2891</v>
      </c>
      <c r="I2898" s="444">
        <f t="shared" ca="1" si="158"/>
        <v>-78663249257.628036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-327763538.57345015</v>
      </c>
      <c r="L2898" s="444">
        <f t="shared" ca="1" si="157"/>
        <v>-78991012796.201492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25">
      <c r="G2899" s="459"/>
      <c r="H2899" s="459">
        <v>2892</v>
      </c>
      <c r="I2899" s="444">
        <f t="shared" ca="1" si="158"/>
        <v>-78991012796.201492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-329129219.98417288</v>
      </c>
      <c r="L2899" s="444">
        <f t="shared" ca="1" si="157"/>
        <v>-79320142016.185669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25">
      <c r="G2900" s="459"/>
      <c r="H2900" s="459">
        <v>2893</v>
      </c>
      <c r="I2900" s="444">
        <f t="shared" ca="1" si="158"/>
        <v>-79320142016.185669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-330500591.73410696</v>
      </c>
      <c r="L2900" s="444">
        <f t="shared" ca="1" si="157"/>
        <v>-79650642607.919769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25">
      <c r="G2901" s="459"/>
      <c r="H2901" s="459">
        <v>2894</v>
      </c>
      <c r="I2901" s="444">
        <f t="shared" ca="1" si="158"/>
        <v>-79650642607.919769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-331877677.53299904</v>
      </c>
      <c r="L2901" s="444">
        <f t="shared" ca="1" si="157"/>
        <v>-79982520285.452774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25">
      <c r="G2902" s="459"/>
      <c r="H2902" s="459">
        <v>2895</v>
      </c>
      <c r="I2902" s="444">
        <f t="shared" ca="1" si="158"/>
        <v>-79982520285.452774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-333260501.18938655</v>
      </c>
      <c r="L2902" s="444">
        <f t="shared" ca="1" si="157"/>
        <v>-80315780786.642166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25">
      <c r="G2903" s="459"/>
      <c r="H2903" s="459">
        <v>2896</v>
      </c>
      <c r="I2903" s="444">
        <f t="shared" ca="1" si="158"/>
        <v>-80315780786.642166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-334649086.611009</v>
      </c>
      <c r="L2903" s="444">
        <f t="shared" ca="1" si="157"/>
        <v>-80650429873.253174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25">
      <c r="G2904" s="459"/>
      <c r="H2904" s="459">
        <v>2897</v>
      </c>
      <c r="I2904" s="444">
        <f t="shared" ca="1" si="158"/>
        <v>-80650429873.253174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-336043457.80522156</v>
      </c>
      <c r="L2904" s="444">
        <f t="shared" ca="1" si="157"/>
        <v>-80986473331.058395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25">
      <c r="G2905" s="459"/>
      <c r="H2905" s="459">
        <v>2898</v>
      </c>
      <c r="I2905" s="444">
        <f t="shared" ca="1" si="158"/>
        <v>-80986473331.058395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-337443638.87940997</v>
      </c>
      <c r="L2905" s="444">
        <f t="shared" ca="1" si="157"/>
        <v>-81323916969.937805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25">
      <c r="G2906" s="459"/>
      <c r="H2906" s="459">
        <v>2899</v>
      </c>
      <c r="I2906" s="444">
        <f t="shared" ca="1" si="158"/>
        <v>-81323916969.937805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-338849654.04140753</v>
      </c>
      <c r="L2906" s="444">
        <f t="shared" ca="1" si="157"/>
        <v>-81662766623.979218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25">
      <c r="G2907" s="459"/>
      <c r="H2907" s="459">
        <v>2900</v>
      </c>
      <c r="I2907" s="444">
        <f t="shared" ca="1" si="158"/>
        <v>-81662766623.979218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-340261527.59991342</v>
      </c>
      <c r="L2907" s="444">
        <f t="shared" ca="1" si="157"/>
        <v>-82003028151.579132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25">
      <c r="G2908" s="459"/>
      <c r="H2908" s="459">
        <v>2901</v>
      </c>
      <c r="I2908" s="444">
        <f t="shared" ca="1" si="158"/>
        <v>-82003028151.579132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-341679283.96491307</v>
      </c>
      <c r="L2908" s="444">
        <f t="shared" ca="1" si="157"/>
        <v>-82344707435.544052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25">
      <c r="G2909" s="459"/>
      <c r="H2909" s="459">
        <v>2902</v>
      </c>
      <c r="I2909" s="444">
        <f t="shared" ca="1" si="158"/>
        <v>-82344707435.544052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-343102947.6481002</v>
      </c>
      <c r="L2909" s="444">
        <f t="shared" ca="1" si="157"/>
        <v>-82687810383.192154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25">
      <c r="G2910" s="459"/>
      <c r="H2910" s="459">
        <v>2903</v>
      </c>
      <c r="I2910" s="444">
        <f t="shared" ca="1" si="158"/>
        <v>-82687810383.192154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-344532543.26330066</v>
      </c>
      <c r="L2910" s="444">
        <f t="shared" ca="1" si="157"/>
        <v>-83032342926.45546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25">
      <c r="G2911" s="459"/>
      <c r="H2911" s="459">
        <v>2904</v>
      </c>
      <c r="I2911" s="444">
        <f t="shared" ca="1" si="158"/>
        <v>-83032342926.45546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-345968095.52689773</v>
      </c>
      <c r="L2911" s="444">
        <f t="shared" ca="1" si="157"/>
        <v>-83378311021.982361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25">
      <c r="G2912" s="459"/>
      <c r="H2912" s="459">
        <v>2905</v>
      </c>
      <c r="I2912" s="444">
        <f t="shared" ca="1" si="158"/>
        <v>-83378311021.982361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-347409629.25825983</v>
      </c>
      <c r="L2912" s="444">
        <f t="shared" ca="1" si="157"/>
        <v>-83725720651.240616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25">
      <c r="G2913" s="459"/>
      <c r="H2913" s="459">
        <v>2906</v>
      </c>
      <c r="I2913" s="444">
        <f t="shared" ca="1" si="158"/>
        <v>-83725720651.240616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-348857169.38016921</v>
      </c>
      <c r="L2913" s="444">
        <f t="shared" ca="1" si="157"/>
        <v>-84074577820.620789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25">
      <c r="G2914" s="459"/>
      <c r="H2914" s="459">
        <v>2907</v>
      </c>
      <c r="I2914" s="444">
        <f t="shared" ca="1" si="158"/>
        <v>-84074577820.620789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-350310740.91925329</v>
      </c>
      <c r="L2914" s="444">
        <f t="shared" ca="1" si="157"/>
        <v>-84424888561.540039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25">
      <c r="G2915" s="459"/>
      <c r="H2915" s="459">
        <v>2908</v>
      </c>
      <c r="I2915" s="444">
        <f t="shared" ca="1" si="158"/>
        <v>-84424888561.540039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-351770369.0064168</v>
      </c>
      <c r="L2915" s="444">
        <f t="shared" ca="1" si="157"/>
        <v>-84776658930.546463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25">
      <c r="G2916" s="459"/>
      <c r="H2916" s="459">
        <v>2909</v>
      </c>
      <c r="I2916" s="444">
        <f t="shared" ca="1" si="158"/>
        <v>-84776658930.546463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-353236078.8772769</v>
      </c>
      <c r="L2916" s="444">
        <f t="shared" ca="1" si="157"/>
        <v>-85129895009.423737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25">
      <c r="G2917" s="459"/>
      <c r="H2917" s="459">
        <v>2910</v>
      </c>
      <c r="I2917" s="444">
        <f t="shared" ca="1" si="158"/>
        <v>-85129895009.423737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-354707895.87259889</v>
      </c>
      <c r="L2917" s="444">
        <f t="shared" ca="1" si="157"/>
        <v>-85484602905.296341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25">
      <c r="G2918" s="459"/>
      <c r="H2918" s="459">
        <v>2911</v>
      </c>
      <c r="I2918" s="444">
        <f t="shared" ca="1" si="158"/>
        <v>-85484602905.296341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-356185845.43873477</v>
      </c>
      <c r="L2918" s="444">
        <f t="shared" ca="1" si="157"/>
        <v>-85840788750.735077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25">
      <c r="G2919" s="459"/>
      <c r="H2919" s="459">
        <v>2912</v>
      </c>
      <c r="I2919" s="444">
        <f t="shared" ca="1" si="158"/>
        <v>-85840788750.735077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-357669953.12806284</v>
      </c>
      <c r="L2919" s="444">
        <f t="shared" ca="1" si="157"/>
        <v>-86198458703.863144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25">
      <c r="G2920" s="459"/>
      <c r="H2920" s="459">
        <v>2913</v>
      </c>
      <c r="I2920" s="444">
        <f t="shared" ca="1" si="158"/>
        <v>-86198458703.863144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-359160244.59942979</v>
      </c>
      <c r="L2920" s="444">
        <f t="shared" ca="1" si="157"/>
        <v>-86557618948.46257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25">
      <c r="G2921" s="459"/>
      <c r="H2921" s="459">
        <v>2914</v>
      </c>
      <c r="I2921" s="444">
        <f t="shared" ca="1" si="158"/>
        <v>-86557618948.46257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-360656745.61859405</v>
      </c>
      <c r="L2921" s="444">
        <f t="shared" ca="1" si="157"/>
        <v>-86918275694.081161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25">
      <c r="G2922" s="459"/>
      <c r="H2922" s="459">
        <v>2915</v>
      </c>
      <c r="I2922" s="444">
        <f t="shared" ca="1" si="158"/>
        <v>-86918275694.081161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-362159482.05867147</v>
      </c>
      <c r="L2922" s="444">
        <f t="shared" ca="1" si="157"/>
        <v>-87280435176.139832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25">
      <c r="G2923" s="459"/>
      <c r="H2923" s="459">
        <v>2916</v>
      </c>
      <c r="I2923" s="444">
        <f t="shared" ca="1" si="158"/>
        <v>-87280435176.139832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-363668479.90058261</v>
      </c>
      <c r="L2923" s="444">
        <f t="shared" ca="1" si="157"/>
        <v>-87644103656.040421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25">
      <c r="G2924" s="459"/>
      <c r="H2924" s="459">
        <v>2917</v>
      </c>
      <c r="I2924" s="444">
        <f t="shared" ca="1" si="158"/>
        <v>-87644103656.040421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-365183765.23350173</v>
      </c>
      <c r="L2924" s="444">
        <f t="shared" ca="1" si="157"/>
        <v>-88009287421.273926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25">
      <c r="G2925" s="459"/>
      <c r="H2925" s="459">
        <v>2918</v>
      </c>
      <c r="I2925" s="444">
        <f t="shared" ca="1" si="158"/>
        <v>-88009287421.273926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-366705364.25530803</v>
      </c>
      <c r="L2925" s="444">
        <f t="shared" ca="1" si="157"/>
        <v>-88375992785.529236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25">
      <c r="G2926" s="459"/>
      <c r="H2926" s="459">
        <v>2919</v>
      </c>
      <c r="I2926" s="444">
        <f t="shared" ca="1" si="158"/>
        <v>-88375992785.529236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-368233303.27303851</v>
      </c>
      <c r="L2926" s="444">
        <f t="shared" ca="1" si="157"/>
        <v>-88744226088.802277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25">
      <c r="G2927" s="459"/>
      <c r="H2927" s="459">
        <v>2920</v>
      </c>
      <c r="I2927" s="444">
        <f t="shared" ca="1" si="158"/>
        <v>-88744226088.802277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-369767608.7033428</v>
      </c>
      <c r="L2927" s="444">
        <f t="shared" ca="1" si="157"/>
        <v>-89113993697.505615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25">
      <c r="G2928" s="459"/>
      <c r="H2928" s="459">
        <v>2921</v>
      </c>
      <c r="I2928" s="444">
        <f t="shared" ca="1" si="158"/>
        <v>-89113993697.505615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-371308307.07294005</v>
      </c>
      <c r="L2928" s="444">
        <f t="shared" ca="1" si="157"/>
        <v>-89485302004.578552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25">
      <c r="G2929" s="459"/>
      <c r="H2929" s="459">
        <v>2922</v>
      </c>
      <c r="I2929" s="444">
        <f t="shared" ca="1" si="158"/>
        <v>-89485302004.578552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-372855425.0190773</v>
      </c>
      <c r="L2929" s="444">
        <f t="shared" ca="1" si="157"/>
        <v>-89858157429.597626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25">
      <c r="G2930" s="459"/>
      <c r="H2930" s="459">
        <v>2923</v>
      </c>
      <c r="I2930" s="444">
        <f t="shared" ca="1" si="158"/>
        <v>-89858157429.597626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-374408989.28999013</v>
      </c>
      <c r="L2930" s="444">
        <f t="shared" ca="1" si="157"/>
        <v>-90232566418.887619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25">
      <c r="G2931" s="459"/>
      <c r="H2931" s="459">
        <v>2924</v>
      </c>
      <c r="I2931" s="444">
        <f t="shared" ca="1" si="158"/>
        <v>-90232566418.887619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-375969026.74536508</v>
      </c>
      <c r="L2931" s="444">
        <f t="shared" ca="1" si="157"/>
        <v>-90608535445.63298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25">
      <c r="G2932" s="459"/>
      <c r="H2932" s="459">
        <v>2925</v>
      </c>
      <c r="I2932" s="444">
        <f t="shared" ca="1" si="158"/>
        <v>-90608535445.63298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-377535564.35680407</v>
      </c>
      <c r="L2932" s="444">
        <f t="shared" ca="1" si="157"/>
        <v>-90986071009.989792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25">
      <c r="G2933" s="459"/>
      <c r="H2933" s="459">
        <v>2926</v>
      </c>
      <c r="I2933" s="444">
        <f t="shared" ca="1" si="158"/>
        <v>-90986071009.989792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-379108629.20829082</v>
      </c>
      <c r="L2933" s="444">
        <f t="shared" ca="1" si="157"/>
        <v>-91365179639.19809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25">
      <c r="G2934" s="459"/>
      <c r="H2934" s="459">
        <v>2927</v>
      </c>
      <c r="I2934" s="444">
        <f t="shared" ca="1" si="158"/>
        <v>-91365179639.19809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-380688248.49665868</v>
      </c>
      <c r="L2934" s="444">
        <f t="shared" ca="1" si="157"/>
        <v>-91745867887.694748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25">
      <c r="G2935" s="459"/>
      <c r="H2935" s="459">
        <v>2928</v>
      </c>
      <c r="I2935" s="444">
        <f t="shared" ca="1" si="158"/>
        <v>-91745867887.694748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-382274449.53206146</v>
      </c>
      <c r="L2935" s="444">
        <f t="shared" ca="1" si="157"/>
        <v>-92128142337.226807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25">
      <c r="G2936" s="459"/>
      <c r="H2936" s="459">
        <v>2929</v>
      </c>
      <c r="I2936" s="444">
        <f t="shared" ca="1" si="158"/>
        <v>-92128142337.226807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-383867259.73844504</v>
      </c>
      <c r="L2936" s="444">
        <f t="shared" ca="1" si="157"/>
        <v>-92512009596.965256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25">
      <c r="G2937" s="459"/>
      <c r="H2937" s="459">
        <v>2930</v>
      </c>
      <c r="I2937" s="444">
        <f t="shared" ca="1" si="158"/>
        <v>-92512009596.965256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-385466706.65402192</v>
      </c>
      <c r="L2937" s="444">
        <f t="shared" ca="1" si="157"/>
        <v>-92897476303.619278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25">
      <c r="G2938" s="459"/>
      <c r="H2938" s="459">
        <v>2931</v>
      </c>
      <c r="I2938" s="444">
        <f t="shared" ca="1" si="158"/>
        <v>-92897476303.619278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-387072817.93174696</v>
      </c>
      <c r="L2938" s="444">
        <f t="shared" ca="1" si="157"/>
        <v>-93284549121.551025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25">
      <c r="G2939" s="459"/>
      <c r="H2939" s="459">
        <v>2932</v>
      </c>
      <c r="I2939" s="444">
        <f t="shared" ca="1" si="158"/>
        <v>-93284549121.551025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-388685621.33979595</v>
      </c>
      <c r="L2939" s="444">
        <f t="shared" ca="1" si="157"/>
        <v>-93673234742.890823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25">
      <c r="G2940" s="459"/>
      <c r="H2940" s="459">
        <v>2933</v>
      </c>
      <c r="I2940" s="444">
        <f t="shared" ca="1" si="158"/>
        <v>-93673234742.890823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-390305144.76204509</v>
      </c>
      <c r="L2940" s="444">
        <f t="shared" ca="1" si="157"/>
        <v>-94063539887.652863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25">
      <c r="G2941" s="459"/>
      <c r="H2941" s="459">
        <v>2934</v>
      </c>
      <c r="I2941" s="444">
        <f t="shared" ca="1" si="158"/>
        <v>-94063539887.652863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-391931416.19855356</v>
      </c>
      <c r="L2941" s="444">
        <f t="shared" ca="1" si="157"/>
        <v>-94455471303.85141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25">
      <c r="G2942" s="459"/>
      <c r="H2942" s="459">
        <v>2935</v>
      </c>
      <c r="I2942" s="444">
        <f t="shared" ca="1" si="158"/>
        <v>-94455471303.85141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-393564463.76604754</v>
      </c>
      <c r="L2942" s="444">
        <f t="shared" ca="1" si="157"/>
        <v>-94849035767.617462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25">
      <c r="G2943" s="459"/>
      <c r="H2943" s="459">
        <v>2936</v>
      </c>
      <c r="I2943" s="444">
        <f t="shared" ca="1" si="158"/>
        <v>-94849035767.617462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-395204315.6984061</v>
      </c>
      <c r="L2943" s="444">
        <f t="shared" ca="1" si="157"/>
        <v>-95244240083.315872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25">
      <c r="G2944" s="459"/>
      <c r="H2944" s="459">
        <v>2937</v>
      </c>
      <c r="I2944" s="444">
        <f t="shared" ca="1" si="158"/>
        <v>-95244240083.315872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-396851000.34714949</v>
      </c>
      <c r="L2944" s="444">
        <f t="shared" ca="1" si="157"/>
        <v>-95641091083.663025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25">
      <c r="G2945" s="459"/>
      <c r="H2945" s="459">
        <v>2938</v>
      </c>
      <c r="I2945" s="444">
        <f t="shared" ca="1" si="158"/>
        <v>-95641091083.663025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-398504546.18192929</v>
      </c>
      <c r="L2945" s="444">
        <f t="shared" ca="1" si="157"/>
        <v>-96039595629.844955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25">
      <c r="G2946" s="459"/>
      <c r="H2946" s="459">
        <v>2939</v>
      </c>
      <c r="I2946" s="444">
        <f t="shared" ca="1" si="158"/>
        <v>-96039595629.844955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-400164981.79102063</v>
      </c>
      <c r="L2946" s="444">
        <f t="shared" ca="1" si="157"/>
        <v>-96439760611.635971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25">
      <c r="G2947" s="459"/>
      <c r="H2947" s="459">
        <v>2940</v>
      </c>
      <c r="I2947" s="444">
        <f t="shared" ca="1" si="158"/>
        <v>-96439760611.635971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-401832335.88181657</v>
      </c>
      <c r="L2947" s="444">
        <f t="shared" ca="1" si="157"/>
        <v>-96841592947.517792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25">
      <c r="G2948" s="459"/>
      <c r="H2948" s="459">
        <v>2941</v>
      </c>
      <c r="I2948" s="444">
        <f t="shared" ca="1" si="158"/>
        <v>-96841592947.517792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-403506637.28132415</v>
      </c>
      <c r="L2948" s="444">
        <f t="shared" ca="1" si="157"/>
        <v>-97245099584.799118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25">
      <c r="G2949" s="459"/>
      <c r="H2949" s="459">
        <v>2942</v>
      </c>
      <c r="I2949" s="444">
        <f t="shared" ca="1" si="158"/>
        <v>-97245099584.799118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-405187914.93666297</v>
      </c>
      <c r="L2949" s="444">
        <f t="shared" ca="1" si="157"/>
        <v>-97650287499.735779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25">
      <c r="G2950" s="459"/>
      <c r="H2950" s="459">
        <v>2943</v>
      </c>
      <c r="I2950" s="444">
        <f t="shared" ca="1" si="158"/>
        <v>-97650287499.735779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-406876197.91556573</v>
      </c>
      <c r="L2950" s="444">
        <f t="shared" ca="1" si="157"/>
        <v>-98057163697.651352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25">
      <c r="G2951" s="459"/>
      <c r="H2951" s="459">
        <v>2944</v>
      </c>
      <c r="I2951" s="444">
        <f t="shared" ca="1" si="158"/>
        <v>-98057163697.651352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-408571515.40688062</v>
      </c>
      <c r="L2951" s="444">
        <f t="shared" ca="1" si="157"/>
        <v>-98465735213.058228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25">
      <c r="G2952" s="459"/>
      <c r="H2952" s="459">
        <v>2945</v>
      </c>
      <c r="I2952" s="444">
        <f t="shared" ca="1" si="158"/>
        <v>-98465735213.058228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-410273896.72107595</v>
      </c>
      <c r="L2952" s="444">
        <f t="shared" ca="1" si="157"/>
        <v>-98876009109.779297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25">
      <c r="G2953" s="459"/>
      <c r="H2953" s="459">
        <v>2946</v>
      </c>
      <c r="I2953" s="444">
        <f t="shared" ca="1" si="158"/>
        <v>-98876009109.779297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-411983371.29074705</v>
      </c>
      <c r="L2953" s="444">
        <f t="shared" ca="1" si="157"/>
        <v>-99287992481.070038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25">
      <c r="G2954" s="459"/>
      <c r="H2954" s="459">
        <v>2947</v>
      </c>
      <c r="I2954" s="444">
        <f t="shared" ca="1" si="158"/>
        <v>-99287992481.070038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-413699968.67112517</v>
      </c>
      <c r="L2954" s="444">
        <f t="shared" ca="1" si="157"/>
        <v>-99701692449.741165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25">
      <c r="G2955" s="459"/>
      <c r="H2955" s="459">
        <v>2948</v>
      </c>
      <c r="I2955" s="444">
        <f t="shared" ca="1" si="158"/>
        <v>-99701692449.741165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-415423718.5405882</v>
      </c>
      <c r="L2955" s="444">
        <f t="shared" ca="1" si="157"/>
        <v>-100117116168.28175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25">
      <c r="G2956" s="459"/>
      <c r="H2956" s="459">
        <v>2949</v>
      </c>
      <c r="I2956" s="444">
        <f t="shared" ca="1" si="158"/>
        <v>-100117116168.28175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-417154650.70117396</v>
      </c>
      <c r="L2956" s="444">
        <f t="shared" ca="1" si="157"/>
        <v>-100534270818.98293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25">
      <c r="G2957" s="459"/>
      <c r="H2957" s="459">
        <v>2950</v>
      </c>
      <c r="I2957" s="444">
        <f t="shared" ca="1" si="158"/>
        <v>-100534270818.98293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-418892795.07909554</v>
      </c>
      <c r="L2957" s="444">
        <f t="shared" ca="1" si="157"/>
        <v>-100953163614.06203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25">
      <c r="G2958" s="459"/>
      <c r="H2958" s="459">
        <v>2951</v>
      </c>
      <c r="I2958" s="444">
        <f t="shared" ca="1" si="158"/>
        <v>-100953163614.06203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-420638181.72525847</v>
      </c>
      <c r="L2958" s="444">
        <f t="shared" ca="1" si="157"/>
        <v>-101373801795.78729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25">
      <c r="G2959" s="459"/>
      <c r="H2959" s="459">
        <v>2952</v>
      </c>
      <c r="I2959" s="444">
        <f t="shared" ca="1" si="158"/>
        <v>-101373801795.78729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-422390840.8157804</v>
      </c>
      <c r="L2959" s="444">
        <f t="shared" ca="1" si="157"/>
        <v>-101796192636.60307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25">
      <c r="G2960" s="459"/>
      <c r="H2960" s="459">
        <v>2953</v>
      </c>
      <c r="I2960" s="444">
        <f t="shared" ca="1" si="158"/>
        <v>-101796192636.60307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-424150802.65251279</v>
      </c>
      <c r="L2960" s="444">
        <f t="shared" ca="1" si="157"/>
        <v>-102220343439.25558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25">
      <c r="G2961" s="459"/>
      <c r="H2961" s="459">
        <v>2954</v>
      </c>
      <c r="I2961" s="444">
        <f t="shared" ca="1" si="158"/>
        <v>-102220343439.25558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-425918097.66356492</v>
      </c>
      <c r="L2961" s="444">
        <f t="shared" ca="1" si="157"/>
        <v>-102646261536.91914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25">
      <c r="G2962" s="459"/>
      <c r="H2962" s="459">
        <v>2955</v>
      </c>
      <c r="I2962" s="444">
        <f t="shared" ca="1" si="158"/>
        <v>-102646261536.91914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-427692756.40382975</v>
      </c>
      <c r="L2962" s="444">
        <f t="shared" ca="1" si="157"/>
        <v>-103073954293.32297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25">
      <c r="G2963" s="459"/>
      <c r="H2963" s="459">
        <v>2956</v>
      </c>
      <c r="I2963" s="444">
        <f t="shared" ca="1" si="158"/>
        <v>-103073954293.32297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-429474809.55551237</v>
      </c>
      <c r="L2963" s="444">
        <f t="shared" ca="1" si="157"/>
        <v>-103503429102.87848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25">
      <c r="G2964" s="459"/>
      <c r="H2964" s="459">
        <v>2957</v>
      </c>
      <c r="I2964" s="444">
        <f t="shared" ca="1" si="158"/>
        <v>-103503429102.87848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-431264287.92866033</v>
      </c>
      <c r="L2964" s="444">
        <f t="shared" ca="1" si="157"/>
        <v>-103934693390.80714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25">
      <c r="G2965" s="459"/>
      <c r="H2965" s="459">
        <v>2958</v>
      </c>
      <c r="I2965" s="444">
        <f t="shared" ca="1" si="158"/>
        <v>-103934693390.80714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-433061222.46169645</v>
      </c>
      <c r="L2965" s="444">
        <f t="shared" ca="1" si="157"/>
        <v>-104367754613.26884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25">
      <c r="G2966" s="459"/>
      <c r="H2966" s="459">
        <v>2959</v>
      </c>
      <c r="I2966" s="444">
        <f t="shared" ca="1" si="158"/>
        <v>-104367754613.26884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-434865644.22195351</v>
      </c>
      <c r="L2966" s="444">
        <f t="shared" ca="1" si="157"/>
        <v>-104802620257.4908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25">
      <c r="G2967" s="459"/>
      <c r="H2967" s="459">
        <v>2960</v>
      </c>
      <c r="I2967" s="444">
        <f t="shared" ca="1" si="158"/>
        <v>-104802620257.4908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-436677584.40621167</v>
      </c>
      <c r="L2967" s="444">
        <f t="shared" ca="1" si="157"/>
        <v>-105239297841.897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25">
      <c r="G2968" s="459"/>
      <c r="H2968" s="459">
        <v>2961</v>
      </c>
      <c r="I2968" s="444">
        <f t="shared" ca="1" si="158"/>
        <v>-105239297841.897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-438497074.34123749</v>
      </c>
      <c r="L2968" s="444">
        <f t="shared" ca="1" si="157"/>
        <v>-105677794916.23824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25">
      <c r="G2969" s="459"/>
      <c r="H2969" s="459">
        <v>2962</v>
      </c>
      <c r="I2969" s="444">
        <f t="shared" ca="1" si="158"/>
        <v>-105677794916.23824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-440324145.48432595</v>
      </c>
      <c r="L2969" s="444">
        <f t="shared" ca="1" si="157"/>
        <v>-106118119061.72256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25">
      <c r="G2970" s="459"/>
      <c r="H2970" s="459">
        <v>2963</v>
      </c>
      <c r="I2970" s="444">
        <f t="shared" ca="1" si="158"/>
        <v>-106118119061.72256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-442158829.42384404</v>
      </c>
      <c r="L2970" s="444">
        <f t="shared" ca="1" si="157"/>
        <v>-106560277891.14641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25">
      <c r="G2971" s="459"/>
      <c r="H2971" s="459">
        <v>2964</v>
      </c>
      <c r="I2971" s="444">
        <f t="shared" ca="1" si="158"/>
        <v>-106560277891.14641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-444001157.87977672</v>
      </c>
      <c r="L2971" s="444">
        <f t="shared" ca="1" si="157"/>
        <v>-107004279049.02618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25">
      <c r="G2972" s="459"/>
      <c r="H2972" s="459">
        <v>2965</v>
      </c>
      <c r="I2972" s="444">
        <f t="shared" ca="1" si="158"/>
        <v>-107004279049.02618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-445851162.70427579</v>
      </c>
      <c r="L2972" s="444">
        <f t="shared" ca="1" si="157"/>
        <v>-107450130211.73045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25">
      <c r="G2973" s="459"/>
      <c r="H2973" s="459">
        <v>2966</v>
      </c>
      <c r="I2973" s="444">
        <f t="shared" ca="1" si="158"/>
        <v>-107450130211.73045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-447708875.8822102</v>
      </c>
      <c r="L2973" s="444">
        <f t="shared" ca="1" si="157"/>
        <v>-107897839087.61267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25">
      <c r="G2974" s="459"/>
      <c r="H2974" s="459">
        <v>2967</v>
      </c>
      <c r="I2974" s="444">
        <f t="shared" ca="1" si="158"/>
        <v>-107897839087.61267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-449574329.53171939</v>
      </c>
      <c r="L2974" s="444">
        <f t="shared" ca="1" si="157"/>
        <v>-108347413417.14439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25">
      <c r="G2975" s="459"/>
      <c r="H2975" s="459">
        <v>2968</v>
      </c>
      <c r="I2975" s="444">
        <f t="shared" ca="1" si="158"/>
        <v>-108347413417.14439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-451447555.90476829</v>
      </c>
      <c r="L2975" s="444">
        <f t="shared" ca="1" si="157"/>
        <v>-108798860973.04916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25">
      <c r="G2976" s="459"/>
      <c r="H2976" s="459">
        <v>2969</v>
      </c>
      <c r="I2976" s="444">
        <f t="shared" ca="1" si="158"/>
        <v>-108798860973.04916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-453328587.38770491</v>
      </c>
      <c r="L2976" s="444">
        <f t="shared" ca="1" si="157"/>
        <v>-109252189560.43687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25">
      <c r="G2977" s="459"/>
      <c r="H2977" s="459">
        <v>2970</v>
      </c>
      <c r="I2977" s="444">
        <f t="shared" ca="1" si="158"/>
        <v>-109252189560.43687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-455217456.50182027</v>
      </c>
      <c r="L2977" s="444">
        <f t="shared" ca="1" si="157"/>
        <v>-109707407016.93869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25">
      <c r="G2978" s="459"/>
      <c r="H2978" s="459">
        <v>2971</v>
      </c>
      <c r="I2978" s="444">
        <f t="shared" ca="1" si="158"/>
        <v>-109707407016.93869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-457114195.90391117</v>
      </c>
      <c r="L2978" s="444">
        <f t="shared" ca="1" si="157"/>
        <v>-110164521212.84261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25">
      <c r="G2979" s="459"/>
      <c r="H2979" s="459">
        <v>2972</v>
      </c>
      <c r="I2979" s="444">
        <f t="shared" ca="1" si="158"/>
        <v>-110164521212.84261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-459018838.38684422</v>
      </c>
      <c r="L2979" s="444">
        <f t="shared" ca="1" si="157"/>
        <v>-110623540051.22945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25">
      <c r="G2980" s="459"/>
      <c r="H2980" s="459">
        <v>2973</v>
      </c>
      <c r="I2980" s="444">
        <f t="shared" ca="1" si="158"/>
        <v>-110623540051.22945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-460931416.88012266</v>
      </c>
      <c r="L2980" s="444">
        <f t="shared" ca="1" si="157"/>
        <v>-111084471468.10957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25">
      <c r="G2981" s="459"/>
      <c r="H2981" s="459">
        <v>2974</v>
      </c>
      <c r="I2981" s="444">
        <f t="shared" ca="1" si="158"/>
        <v>-111084471468.10957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-462851964.45045656</v>
      </c>
      <c r="L2981" s="444">
        <f t="shared" ca="1" si="157"/>
        <v>-111547323432.56003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25">
      <c r="G2982" s="459"/>
      <c r="H2982" s="459">
        <v>2975</v>
      </c>
      <c r="I2982" s="444">
        <f t="shared" ca="1" si="158"/>
        <v>-111547323432.56003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-464780514.30233341</v>
      </c>
      <c r="L2982" s="444">
        <f t="shared" ca="1" si="157"/>
        <v>-112012103946.86237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25">
      <c r="G2983" s="459"/>
      <c r="H2983" s="459">
        <v>2976</v>
      </c>
      <c r="I2983" s="444">
        <f t="shared" ca="1" si="158"/>
        <v>-112012103946.86237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-466717099.77859318</v>
      </c>
      <c r="L2983" s="444">
        <f t="shared" ca="1" si="157"/>
        <v>-112478821046.64096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25">
      <c r="G2984" s="459"/>
      <c r="H2984" s="459">
        <v>2977</v>
      </c>
      <c r="I2984" s="444">
        <f t="shared" ca="1" si="158"/>
        <v>-112478821046.64096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-468661754.36100405</v>
      </c>
      <c r="L2984" s="444">
        <f t="shared" ca="1" si="157"/>
        <v>-112947482801.00197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25">
      <c r="G2985" s="459"/>
      <c r="H2985" s="459">
        <v>2978</v>
      </c>
      <c r="I2985" s="444">
        <f t="shared" ca="1" si="158"/>
        <v>-112947482801.00197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-470614511.67084152</v>
      </c>
      <c r="L2985" s="444">
        <f t="shared" ca="1" si="157"/>
        <v>-113418097312.67281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25">
      <c r="G2986" s="459"/>
      <c r="H2986" s="459">
        <v>2979</v>
      </c>
      <c r="I2986" s="444">
        <f t="shared" ca="1" si="158"/>
        <v>-113418097312.67281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-472575405.46947002</v>
      </c>
      <c r="L2986" s="444">
        <f t="shared" ca="1" si="157"/>
        <v>-113890672718.14227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25">
      <c r="G2987" s="459"/>
      <c r="H2987" s="459">
        <v>2980</v>
      </c>
      <c r="I2987" s="444">
        <f t="shared" ca="1" si="158"/>
        <v>-113890672718.14227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-474544469.65892613</v>
      </c>
      <c r="L2987" s="444">
        <f t="shared" ca="1" si="157"/>
        <v>-114365217187.80119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25">
      <c r="G2988" s="459"/>
      <c r="H2988" s="459">
        <v>2981</v>
      </c>
      <c r="I2988" s="444">
        <f t="shared" ca="1" si="158"/>
        <v>-114365217187.80119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-476521738.28250492</v>
      </c>
      <c r="L2988" s="444">
        <f t="shared" ca="1" si="157"/>
        <v>-114841738926.08369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25">
      <c r="G2989" s="459"/>
      <c r="H2989" s="459">
        <v>2982</v>
      </c>
      <c r="I2989" s="444">
        <f t="shared" ca="1" si="158"/>
        <v>-114841738926.08369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-478507245.52534878</v>
      </c>
      <c r="L2989" s="444">
        <f t="shared" ca="1" si="157"/>
        <v>-115320246171.60904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25">
      <c r="G2990" s="459"/>
      <c r="H2990" s="459">
        <v>2983</v>
      </c>
      <c r="I2990" s="444">
        <f t="shared" ca="1" si="158"/>
        <v>-115320246171.60904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-480501025.71503764</v>
      </c>
      <c r="L2990" s="444">
        <f t="shared" ca="1" si="157"/>
        <v>-115800747197.32408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25">
      <c r="G2991" s="459"/>
      <c r="H2991" s="459">
        <v>2984</v>
      </c>
      <c r="I2991" s="444">
        <f t="shared" ca="1" si="158"/>
        <v>-115800747197.32408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-482503113.32218367</v>
      </c>
      <c r="L2991" s="444">
        <f t="shared" ca="1" si="157"/>
        <v>-116283250310.64627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25">
      <c r="G2992" s="459"/>
      <c r="H2992" s="459">
        <v>2985</v>
      </c>
      <c r="I2992" s="444">
        <f t="shared" ca="1" si="158"/>
        <v>-116283250310.64627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-484513542.96102619</v>
      </c>
      <c r="L2992" s="444">
        <f t="shared" ca="1" si="157"/>
        <v>-116767763853.6073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25">
      <c r="G2993" s="459"/>
      <c r="H2993" s="459">
        <v>2986</v>
      </c>
      <c r="I2993" s="444">
        <f t="shared" ca="1" si="158"/>
        <v>-116767763853.6073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-486532349.39003044</v>
      </c>
      <c r="L2993" s="444">
        <f t="shared" ca="1" si="157"/>
        <v>-117254296202.99733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25">
      <c r="G2994" s="459"/>
      <c r="H2994" s="459">
        <v>2987</v>
      </c>
      <c r="I2994" s="444">
        <f t="shared" ca="1" si="158"/>
        <v>-117254296202.99733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-488559567.51248884</v>
      </c>
      <c r="L2994" s="444">
        <f t="shared" ca="1" si="157"/>
        <v>-117742855770.50981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25">
      <c r="G2995" s="459"/>
      <c r="H2995" s="459">
        <v>2988</v>
      </c>
      <c r="I2995" s="444">
        <f t="shared" ca="1" si="158"/>
        <v>-117742855770.50981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-490595232.37712419</v>
      </c>
      <c r="L2995" s="444">
        <f t="shared" ca="1" si="157"/>
        <v>-118233451002.88693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25">
      <c r="G2996" s="459"/>
      <c r="H2996" s="459">
        <v>2989</v>
      </c>
      <c r="I2996" s="444">
        <f t="shared" ca="1" si="158"/>
        <v>-118233451002.88693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-492639379.1786955</v>
      </c>
      <c r="L2996" s="444">
        <f t="shared" ca="1" si="157"/>
        <v>-118726090382.06563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25">
      <c r="G2997" s="459"/>
      <c r="H2997" s="459">
        <v>2990</v>
      </c>
      <c r="I2997" s="444">
        <f t="shared" ca="1" si="158"/>
        <v>-118726090382.06563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-494692043.25860679</v>
      </c>
      <c r="L2997" s="444">
        <f t="shared" ca="1" si="157"/>
        <v>-119220782425.32423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25">
      <c r="G2998" s="459"/>
      <c r="H2998" s="459">
        <v>2991</v>
      </c>
      <c r="I2998" s="444">
        <f t="shared" ca="1" si="158"/>
        <v>-119220782425.32423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-496753260.10551757</v>
      </c>
      <c r="L2998" s="444">
        <f t="shared" ca="1" si="157"/>
        <v>-119717535685.42975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25">
      <c r="G2999" s="459"/>
      <c r="H2999" s="459">
        <v>2992</v>
      </c>
      <c r="I2999" s="444">
        <f t="shared" ca="1" si="158"/>
        <v>-119717535685.42975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-498823065.35595721</v>
      </c>
      <c r="L2999" s="444">
        <f t="shared" ca="1" si="157"/>
        <v>-120216358750.78571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25">
      <c r="G3000" s="459"/>
      <c r="H3000" s="459">
        <v>2993</v>
      </c>
      <c r="I3000" s="444">
        <f t="shared" ca="1" si="158"/>
        <v>-120216358750.78571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-500901494.79494041</v>
      </c>
      <c r="L3000" s="444">
        <f t="shared" ca="1" si="157"/>
        <v>-120717260245.58064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25">
      <c r="G3001" s="459"/>
      <c r="H3001" s="459">
        <v>2994</v>
      </c>
      <c r="I3001" s="444">
        <f t="shared" ca="1" si="158"/>
        <v>-120717260245.58064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-502988584.35658592</v>
      </c>
      <c r="L3001" s="444">
        <f t="shared" ca="1" si="157"/>
        <v>-121220248829.93723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25">
      <c r="G3002" s="459"/>
      <c r="H3002" s="459">
        <v>2995</v>
      </c>
      <c r="I3002" s="444">
        <f t="shared" ca="1" si="158"/>
        <v>-121220248829.93723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-505084370.12473845</v>
      </c>
      <c r="L3002" s="444">
        <f t="shared" ca="1" si="157"/>
        <v>-121725333200.06197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25">
      <c r="G3003" s="459"/>
      <c r="H3003" s="459">
        <v>2996</v>
      </c>
      <c r="I3003" s="444">
        <f t="shared" ca="1" si="158"/>
        <v>-121725333200.06197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-507188888.33359158</v>
      </c>
      <c r="L3003" s="444">
        <f t="shared" ca="1" si="157"/>
        <v>-122232522088.39555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25">
      <c r="G3004" s="459"/>
      <c r="H3004" s="459">
        <v>2997</v>
      </c>
      <c r="I3004" s="444">
        <f t="shared" ca="1" si="158"/>
        <v>-122232522088.39555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-509302175.3683148</v>
      </c>
      <c r="L3004" s="444">
        <f t="shared" ca="1" si="157"/>
        <v>-122741824263.76387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25">
      <c r="G3005" s="459"/>
      <c r="H3005" s="459">
        <v>2998</v>
      </c>
      <c r="I3005" s="444">
        <f t="shared" ca="1" si="158"/>
        <v>-122741824263.76387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-511424267.76568276</v>
      </c>
      <c r="L3005" s="444">
        <f t="shared" ca="1" si="157"/>
        <v>-123253248531.52956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25">
      <c r="G3006" s="459"/>
      <c r="H3006" s="459">
        <v>2999</v>
      </c>
      <c r="I3006" s="444">
        <f t="shared" ca="1" si="158"/>
        <v>-123253248531.52956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-513555202.21470654</v>
      </c>
      <c r="L3006" s="444">
        <f t="shared" ca="1" si="157"/>
        <v>-123766803733.74426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25">
      <c r="G3007" s="459"/>
      <c r="H3007" s="459">
        <v>3000</v>
      </c>
      <c r="I3007" s="444">
        <f t="shared" ca="1" si="158"/>
        <v>-123766803733.74426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-515695015.55726773</v>
      </c>
      <c r="L3007" s="444">
        <f t="shared" ca="1" si="157"/>
        <v>-124282498749.30153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25">
      <c r="G3008" s="459"/>
      <c r="H3008" s="459">
        <v>3001</v>
      </c>
      <c r="I3008" s="444">
        <f t="shared" ca="1" si="158"/>
        <v>-124282498749.30153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-517843744.78875643</v>
      </c>
      <c r="L3008" s="444">
        <f t="shared" ca="1" si="157"/>
        <v>-124800342494.09029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25">
      <c r="G3009" s="459"/>
      <c r="H3009" s="459">
        <v>3002</v>
      </c>
      <c r="I3009" s="444">
        <f t="shared" ca="1" si="158"/>
        <v>-124800342494.09029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-520001427.05870944</v>
      </c>
      <c r="L3009" s="444">
        <f t="shared" ca="1" si="157"/>
        <v>-125320343921.149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25">
      <c r="G3010" s="459"/>
      <c r="H3010" s="459">
        <v>3003</v>
      </c>
      <c r="I3010" s="444">
        <f t="shared" ca="1" si="158"/>
        <v>-125320343921.149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-522168099.67145425</v>
      </c>
      <c r="L3010" s="444">
        <f t="shared" ca="1" si="157"/>
        <v>-125842512020.82045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25">
      <c r="G3011" s="459"/>
      <c r="H3011" s="459">
        <v>3004</v>
      </c>
      <c r="I3011" s="444">
        <f t="shared" ca="1" si="158"/>
        <v>-125842512020.82045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-524343800.08675194</v>
      </c>
      <c r="L3011" s="444">
        <f t="shared" ca="1" si="157"/>
        <v>-126366855820.9072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25">
      <c r="G3012" s="459"/>
      <c r="H3012" s="459">
        <v>3005</v>
      </c>
      <c r="I3012" s="444">
        <f t="shared" ca="1" si="158"/>
        <v>-126366855820.9072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-526528565.92044663</v>
      </c>
      <c r="L3012" s="444">
        <f t="shared" ca="1" si="157"/>
        <v>-126893384386.82764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25">
      <c r="G3013" s="459"/>
      <c r="H3013" s="459">
        <v>3006</v>
      </c>
      <c r="I3013" s="444">
        <f t="shared" ca="1" si="158"/>
        <v>-126893384386.82764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-528722434.94511515</v>
      </c>
      <c r="L3013" s="444">
        <f t="shared" ca="1" si="157"/>
        <v>-127422106821.77275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25">
      <c r="G3014" s="459"/>
      <c r="H3014" s="459">
        <v>3007</v>
      </c>
      <c r="I3014" s="444">
        <f t="shared" ca="1" si="158"/>
        <v>-127422106821.77275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-530925445.09071976</v>
      </c>
      <c r="L3014" s="444">
        <f t="shared" ca="1" si="157"/>
        <v>-127953032266.86346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25">
      <c r="G3015" s="459"/>
      <c r="H3015" s="459">
        <v>3008</v>
      </c>
      <c r="I3015" s="444">
        <f t="shared" ca="1" si="158"/>
        <v>-127953032266.86346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-533137634.4452644</v>
      </c>
      <c r="L3015" s="444">
        <f t="shared" ca="1" si="157"/>
        <v>-128486169901.30873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25">
      <c r="G3016" s="459"/>
      <c r="H3016" s="459">
        <v>3009</v>
      </c>
      <c r="I3016" s="444">
        <f t="shared" ca="1" si="158"/>
        <v>-128486169901.30873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-535359041.25545305</v>
      </c>
      <c r="L3016" s="444">
        <f t="shared" ca="1" si="157"/>
        <v>-129021528942.56418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25">
      <c r="G3017" s="459"/>
      <c r="H3017" s="459">
        <v>3010</v>
      </c>
      <c r="I3017" s="444">
        <f t="shared" ca="1" si="158"/>
        <v>-129021528942.56418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-537589703.92735076</v>
      </c>
      <c r="L3017" s="444">
        <f t="shared" ca="1" si="157"/>
        <v>-129559118646.49153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25">
      <c r="G3018" s="459"/>
      <c r="H3018" s="459">
        <v>3011</v>
      </c>
      <c r="I3018" s="444">
        <f t="shared" ca="1" si="158"/>
        <v>-129559118646.49153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-539829661.02704799</v>
      </c>
      <c r="L3018" s="444">
        <f t="shared" ca="1" si="157"/>
        <v>-130098948307.51859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25">
      <c r="G3019" s="459"/>
      <c r="H3019" s="459">
        <v>3012</v>
      </c>
      <c r="I3019" s="444">
        <f t="shared" ca="1" si="158"/>
        <v>-130098948307.51859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-542078951.28132749</v>
      </c>
      <c r="L3019" s="444">
        <f t="shared" ca="1" si="157"/>
        <v>-130641027258.79991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25">
      <c r="G3020" s="459"/>
      <c r="H3020" s="459">
        <v>3013</v>
      </c>
      <c r="I3020" s="444">
        <f t="shared" ca="1" si="158"/>
        <v>-130641027258.79991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-544337613.5783329</v>
      </c>
      <c r="L3020" s="444">
        <f t="shared" ca="1" si="157"/>
        <v>-131185364872.37825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25">
      <c r="G3021" s="459"/>
      <c r="H3021" s="459">
        <v>3014</v>
      </c>
      <c r="I3021" s="444">
        <f t="shared" ca="1" si="158"/>
        <v>-131185364872.37825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-546605686.96824265</v>
      </c>
      <c r="L3021" s="444">
        <f t="shared" ca="1" si="157"/>
        <v>-131731970559.3465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25">
      <c r="G3022" s="459"/>
      <c r="H3022" s="459">
        <v>3015</v>
      </c>
      <c r="I3022" s="444">
        <f t="shared" ca="1" si="158"/>
        <v>-131731970559.3465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-548883210.66394377</v>
      </c>
      <c r="L3022" s="444">
        <f t="shared" ca="1" si="157"/>
        <v>-132280853770.01044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25">
      <c r="G3023" s="459"/>
      <c r="H3023" s="459">
        <v>3016</v>
      </c>
      <c r="I3023" s="444">
        <f t="shared" ca="1" si="158"/>
        <v>-132280853770.01044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-551170224.04171026</v>
      </c>
      <c r="L3023" s="444">
        <f t="shared" ca="1" si="157"/>
        <v>-132832023994.05215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25">
      <c r="G3024" s="459"/>
      <c r="H3024" s="459">
        <v>3017</v>
      </c>
      <c r="I3024" s="444">
        <f t="shared" ca="1" si="158"/>
        <v>-132832023994.05215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-553466766.64188397</v>
      </c>
      <c r="L3024" s="444">
        <f t="shared" ca="1" si="157"/>
        <v>-133385490760.69405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25">
      <c r="G3025" s="459"/>
      <c r="H3025" s="459">
        <v>3018</v>
      </c>
      <c r="I3025" s="444">
        <f t="shared" ca="1" si="158"/>
        <v>-133385490760.69405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-555772878.16955853</v>
      </c>
      <c r="L3025" s="444">
        <f t="shared" ca="1" si="157"/>
        <v>-133941263638.8636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25">
      <c r="G3026" s="459"/>
      <c r="H3026" s="459">
        <v>3019</v>
      </c>
      <c r="I3026" s="444">
        <f t="shared" ca="1" si="158"/>
        <v>-133941263638.8636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-558088598.49526489</v>
      </c>
      <c r="L3026" s="444">
        <f t="shared" ca="1" si="157"/>
        <v>-134499352237.35887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25">
      <c r="G3027" s="459"/>
      <c r="H3027" s="459">
        <v>3020</v>
      </c>
      <c r="I3027" s="444">
        <f t="shared" ca="1" si="158"/>
        <v>-134499352237.35887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-560413967.65566194</v>
      </c>
      <c r="L3027" s="444">
        <f t="shared" ca="1" si="157"/>
        <v>-135059766205.01453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25">
      <c r="G3028" s="459"/>
      <c r="H3028" s="459">
        <v>3021</v>
      </c>
      <c r="I3028" s="444">
        <f t="shared" ca="1" si="158"/>
        <v>-135059766205.01453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-562749025.85422719</v>
      </c>
      <c r="L3028" s="444">
        <f t="shared" ca="1" si="157"/>
        <v>-135622515230.86876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25">
      <c r="G3029" s="459"/>
      <c r="H3029" s="459">
        <v>3022</v>
      </c>
      <c r="I3029" s="444">
        <f t="shared" ca="1" si="158"/>
        <v>-135622515230.86876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-565093813.46195316</v>
      </c>
      <c r="L3029" s="444">
        <f t="shared" ca="1" si="157"/>
        <v>-136187609044.33072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25">
      <c r="G3030" s="459"/>
      <c r="H3030" s="459">
        <v>3023</v>
      </c>
      <c r="I3030" s="444">
        <f t="shared" ca="1" si="158"/>
        <v>-136187609044.33072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-567448371.01804471</v>
      </c>
      <c r="L3030" s="444">
        <f t="shared" ca="1" si="157"/>
        <v>-136755057415.34877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25">
      <c r="G3031" s="459"/>
      <c r="H3031" s="459">
        <v>3024</v>
      </c>
      <c r="I3031" s="444">
        <f t="shared" ca="1" si="158"/>
        <v>-136755057415.34877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-569812739.23061991</v>
      </c>
      <c r="L3031" s="444">
        <f t="shared" ca="1" si="157"/>
        <v>-137324870154.57939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25">
      <c r="G3032" s="459"/>
      <c r="H3032" s="459">
        <v>3025</v>
      </c>
      <c r="I3032" s="444">
        <f t="shared" ca="1" si="158"/>
        <v>-137324870154.57939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-572186958.97741401</v>
      </c>
      <c r="L3032" s="444">
        <f t="shared" ca="1" si="157"/>
        <v>-137897057113.55679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25">
      <c r="G3033" s="459"/>
      <c r="H3033" s="459">
        <v>3026</v>
      </c>
      <c r="I3033" s="444">
        <f t="shared" ca="1" si="158"/>
        <v>-137897057113.55679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-574571071.30648661</v>
      </c>
      <c r="L3033" s="444">
        <f t="shared" ca="1" si="157"/>
        <v>-138471628184.86328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25">
      <c r="G3034" s="459"/>
      <c r="H3034" s="459">
        <v>3027</v>
      </c>
      <c r="I3034" s="444">
        <f t="shared" ca="1" si="158"/>
        <v>-138471628184.86328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-576965117.4369303</v>
      </c>
      <c r="L3034" s="444">
        <f t="shared" ca="1" si="157"/>
        <v>-139048593302.3002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25">
      <c r="G3035" s="459"/>
      <c r="H3035" s="459">
        <v>3028</v>
      </c>
      <c r="I3035" s="444">
        <f t="shared" ca="1" si="158"/>
        <v>-139048593302.3002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-579369138.75958419</v>
      </c>
      <c r="L3035" s="444">
        <f t="shared" ca="1" si="157"/>
        <v>-139627962441.05978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25">
      <c r="G3036" s="459"/>
      <c r="H3036" s="459">
        <v>3029</v>
      </c>
      <c r="I3036" s="444">
        <f t="shared" ca="1" si="158"/>
        <v>-139627962441.05978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-581783176.83774912</v>
      </c>
      <c r="L3036" s="444">
        <f t="shared" ca="1" si="157"/>
        <v>-140209745617.89752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25">
      <c r="G3037" s="459"/>
      <c r="H3037" s="459">
        <v>3030</v>
      </c>
      <c r="I3037" s="444">
        <f t="shared" ca="1" si="158"/>
        <v>-140209745617.89752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-584207273.40790629</v>
      </c>
      <c r="L3037" s="444">
        <f t="shared" ca="1" si="157"/>
        <v>-140793952891.30542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25">
      <c r="G3038" s="459"/>
      <c r="H3038" s="459">
        <v>3031</v>
      </c>
      <c r="I3038" s="444">
        <f t="shared" ca="1" si="158"/>
        <v>-140793952891.30542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-586641470.38043928</v>
      </c>
      <c r="L3038" s="444">
        <f t="shared" ca="1" si="157"/>
        <v>-141380594361.68585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25">
      <c r="G3039" s="459"/>
      <c r="H3039" s="459">
        <v>3032</v>
      </c>
      <c r="I3039" s="444">
        <f t="shared" ca="1" si="158"/>
        <v>-141380594361.68585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-589085809.84035766</v>
      </c>
      <c r="L3039" s="444">
        <f t="shared" ca="1" si="157"/>
        <v>-141969680171.52621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25">
      <c r="G3040" s="459"/>
      <c r="H3040" s="459">
        <v>3033</v>
      </c>
      <c r="I3040" s="444">
        <f t="shared" ca="1" si="158"/>
        <v>-141969680171.52621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-591540334.04802585</v>
      </c>
      <c r="L3040" s="444">
        <f t="shared" ca="1" si="157"/>
        <v>-142561220505.57425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25">
      <c r="G3041" s="459"/>
      <c r="H3041" s="459">
        <v>3034</v>
      </c>
      <c r="I3041" s="444">
        <f t="shared" ca="1" si="158"/>
        <v>-142561220505.57425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-594005085.43989265</v>
      </c>
      <c r="L3041" s="444">
        <f t="shared" ca="1" si="157"/>
        <v>-143155225591.01413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25">
      <c r="G3042" s="459"/>
      <c r="H3042" s="459">
        <v>3035</v>
      </c>
      <c r="I3042" s="444">
        <f t="shared" ca="1" si="158"/>
        <v>-143155225591.01413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-596480106.62922549</v>
      </c>
      <c r="L3042" s="444">
        <f t="shared" ca="1" si="157"/>
        <v>-143751705697.64334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25">
      <c r="G3043" s="459"/>
      <c r="H3043" s="459">
        <v>3036</v>
      </c>
      <c r="I3043" s="444">
        <f t="shared" ca="1" si="158"/>
        <v>-143751705697.64334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-598965440.40684724</v>
      </c>
      <c r="L3043" s="444">
        <f t="shared" ca="1" si="157"/>
        <v>-144350671138.0502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25">
      <c r="G3044" s="459"/>
      <c r="H3044" s="459">
        <v>3037</v>
      </c>
      <c r="I3044" s="444">
        <f t="shared" ca="1" si="158"/>
        <v>-144350671138.0502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-601461129.74187589</v>
      </c>
      <c r="L3044" s="444">
        <f t="shared" ca="1" si="157"/>
        <v>-144952132267.79208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25">
      <c r="G3045" s="459"/>
      <c r="H3045" s="459">
        <v>3038</v>
      </c>
      <c r="I3045" s="444">
        <f t="shared" ca="1" si="158"/>
        <v>-144952132267.79208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-603967217.78246701</v>
      </c>
      <c r="L3045" s="444">
        <f t="shared" ca="1" si="157"/>
        <v>-145556099485.57455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25">
      <c r="G3046" s="459"/>
      <c r="H3046" s="459">
        <v>3039</v>
      </c>
      <c r="I3046" s="444">
        <f t="shared" ca="1" si="158"/>
        <v>-145556099485.57455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-606483747.85656059</v>
      </c>
      <c r="L3046" s="444">
        <f t="shared" ca="1" si="157"/>
        <v>-146162583233.43112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25">
      <c r="G3047" s="459"/>
      <c r="H3047" s="459">
        <v>3040</v>
      </c>
      <c r="I3047" s="444">
        <f t="shared" ca="1" si="158"/>
        <v>-146162583233.43112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-609010763.47262967</v>
      </c>
      <c r="L3047" s="444">
        <f t="shared" ca="1" si="157"/>
        <v>-146771593996.90375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25">
      <c r="G3048" s="459"/>
      <c r="H3048" s="459">
        <v>3041</v>
      </c>
      <c r="I3048" s="444">
        <f t="shared" ca="1" si="158"/>
        <v>-146771593996.90375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-611548308.32043231</v>
      </c>
      <c r="L3048" s="444">
        <f t="shared" ca="1" si="157"/>
        <v>-147383142305.22418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25">
      <c r="G3049" s="459"/>
      <c r="H3049" s="459">
        <v>3042</v>
      </c>
      <c r="I3049" s="444">
        <f t="shared" ca="1" si="158"/>
        <v>-147383142305.22418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-614096426.27176738</v>
      </c>
      <c r="L3049" s="444">
        <f t="shared" ca="1" si="157"/>
        <v>-147997238731.49594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25">
      <c r="G3050" s="459"/>
      <c r="H3050" s="459">
        <v>3043</v>
      </c>
      <c r="I3050" s="444">
        <f t="shared" ca="1" si="158"/>
        <v>-147997238731.49594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-616655161.3812331</v>
      </c>
      <c r="L3050" s="444">
        <f t="shared" ca="1" si="157"/>
        <v>-148613893892.87717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25">
      <c r="G3051" s="459"/>
      <c r="H3051" s="459">
        <v>3044</v>
      </c>
      <c r="I3051" s="444">
        <f t="shared" ca="1" si="158"/>
        <v>-148613893892.87717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-619224557.88698816</v>
      </c>
      <c r="L3051" s="444">
        <f t="shared" ca="1" si="157"/>
        <v>-149233118450.76416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25">
      <c r="G3052" s="459"/>
      <c r="H3052" s="459">
        <v>3045</v>
      </c>
      <c r="I3052" s="444">
        <f t="shared" ca="1" si="158"/>
        <v>-149233118450.76416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-621804660.21151733</v>
      </c>
      <c r="L3052" s="444">
        <f t="shared" ca="1" si="157"/>
        <v>-149854923110.97568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25">
      <c r="G3053" s="459"/>
      <c r="H3053" s="459">
        <v>3046</v>
      </c>
      <c r="I3053" s="444">
        <f t="shared" ca="1" si="158"/>
        <v>-149854923110.97568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-624395512.96239865</v>
      </c>
      <c r="L3053" s="444">
        <f t="shared" ca="1" si="157"/>
        <v>-150479318623.93808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25">
      <c r="G3054" s="459"/>
      <c r="H3054" s="459">
        <v>3047</v>
      </c>
      <c r="I3054" s="444">
        <f t="shared" ca="1" si="158"/>
        <v>-150479318623.93808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-626997160.93307531</v>
      </c>
      <c r="L3054" s="444">
        <f t="shared" ca="1" si="157"/>
        <v>-151106315784.87115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25">
      <c r="G3055" s="459"/>
      <c r="H3055" s="459">
        <v>3048</v>
      </c>
      <c r="I3055" s="444">
        <f t="shared" ca="1" si="158"/>
        <v>-151106315784.87115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-629609649.10362983</v>
      </c>
      <c r="L3055" s="444">
        <f t="shared" ca="1" si="157"/>
        <v>-151735925433.97479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25">
      <c r="G3056" s="459"/>
      <c r="H3056" s="459">
        <v>3049</v>
      </c>
      <c r="I3056" s="444">
        <f t="shared" ca="1" si="158"/>
        <v>-151735925433.97479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-632233022.64156163</v>
      </c>
      <c r="L3056" s="444">
        <f t="shared" ca="1" si="157"/>
        <v>-152368158456.61636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25">
      <c r="G3057" s="459"/>
      <c r="H3057" s="459">
        <v>3050</v>
      </c>
      <c r="I3057" s="444">
        <f t="shared" ca="1" si="158"/>
        <v>-152368158456.61636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-634867326.90256822</v>
      </c>
      <c r="L3057" s="444">
        <f t="shared" ca="1" si="157"/>
        <v>-153003025783.51892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25">
      <c r="G3058" s="459"/>
      <c r="H3058" s="459">
        <v>3051</v>
      </c>
      <c r="I3058" s="444">
        <f t="shared" ca="1" si="158"/>
        <v>-153003025783.51892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-637512607.43132877</v>
      </c>
      <c r="L3058" s="444">
        <f t="shared" ca="1" si="157"/>
        <v>-153640538390.95026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25">
      <c r="G3059" s="459"/>
      <c r="H3059" s="459">
        <v>3052</v>
      </c>
      <c r="I3059" s="444">
        <f t="shared" ca="1" si="158"/>
        <v>-153640538390.95026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-640168909.96229267</v>
      </c>
      <c r="L3059" s="444">
        <f t="shared" ca="1" si="157"/>
        <v>-154280707300.91254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25">
      <c r="G3060" s="459"/>
      <c r="H3060" s="459">
        <v>3053</v>
      </c>
      <c r="I3060" s="444">
        <f t="shared" ca="1" si="158"/>
        <v>-154280707300.91254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-642836280.42046893</v>
      </c>
      <c r="L3060" s="444">
        <f t="shared" ca="1" si="157"/>
        <v>-154923543581.33301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25">
      <c r="G3061" s="459"/>
      <c r="H3061" s="459">
        <v>3054</v>
      </c>
      <c r="I3061" s="444">
        <f t="shared" ca="1" si="158"/>
        <v>-154923543581.33301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-645514764.92222083</v>
      </c>
      <c r="L3061" s="444">
        <f t="shared" ca="1" si="157"/>
        <v>-155569058346.25522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25">
      <c r="G3062" s="459"/>
      <c r="H3062" s="459">
        <v>3055</v>
      </c>
      <c r="I3062" s="444">
        <f t="shared" ca="1" si="158"/>
        <v>-155569058346.25522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-648204409.77606344</v>
      </c>
      <c r="L3062" s="444">
        <f t="shared" ca="1" si="157"/>
        <v>-156217262756.03128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25">
      <c r="G3063" s="459"/>
      <c r="H3063" s="459">
        <v>3056</v>
      </c>
      <c r="I3063" s="444">
        <f t="shared" ca="1" si="158"/>
        <v>-156217262756.03128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-650905261.48346364</v>
      </c>
      <c r="L3063" s="444">
        <f t="shared" ca="1" si="157"/>
        <v>-156868168017.51474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25">
      <c r="G3064" s="459"/>
      <c r="H3064" s="459">
        <v>3057</v>
      </c>
      <c r="I3064" s="444">
        <f t="shared" ca="1" si="158"/>
        <v>-156868168017.51474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-653617366.73964477</v>
      </c>
      <c r="L3064" s="444">
        <f t="shared" ca="1" si="157"/>
        <v>-157521785384.25439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25">
      <c r="G3065" s="459"/>
      <c r="H3065" s="459">
        <v>3058</v>
      </c>
      <c r="I3065" s="444">
        <f t="shared" ca="1" si="158"/>
        <v>-157521785384.25439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-656340772.43439329</v>
      </c>
      <c r="L3065" s="444">
        <f t="shared" ca="1" si="157"/>
        <v>-158178126156.68878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25">
      <c r="G3066" s="459"/>
      <c r="H3066" s="459">
        <v>3059</v>
      </c>
      <c r="I3066" s="444">
        <f t="shared" ca="1" si="158"/>
        <v>-158178126156.68878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-659075525.65286994</v>
      </c>
      <c r="L3066" s="444">
        <f t="shared" ca="1" si="157"/>
        <v>-158837201682.34164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25">
      <c r="G3067" s="459"/>
      <c r="H3067" s="459">
        <v>3060</v>
      </c>
      <c r="I3067" s="444">
        <f t="shared" ca="1" si="158"/>
        <v>-158837201682.34164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-661821673.67642355</v>
      </c>
      <c r="L3067" s="444">
        <f t="shared" ca="1" si="157"/>
        <v>-159499023356.01807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25">
      <c r="G3068" s="459"/>
      <c r="H3068" s="459">
        <v>3061</v>
      </c>
      <c r="I3068" s="444">
        <f t="shared" ca="1" si="158"/>
        <v>-159499023356.01807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-664579263.98340857</v>
      </c>
      <c r="L3068" s="444">
        <f t="shared" ref="L3068:L3322" ca="1" si="162">I3068-J3068+K3068</f>
        <v>-160163602620.00146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25">
      <c r="G3069" s="459"/>
      <c r="H3069" s="459">
        <v>3062</v>
      </c>
      <c r="I3069" s="444">
        <f t="shared" ref="I3069:I3323" ca="1" si="163">L3068</f>
        <v>-160163602620.00146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-667348344.25000608</v>
      </c>
      <c r="L3069" s="444">
        <f t="shared" ca="1" si="162"/>
        <v>-160830950964.25146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25">
      <c r="G3070" s="459"/>
      <c r="H3070" s="459">
        <v>3063</v>
      </c>
      <c r="I3070" s="444">
        <f t="shared" ca="1" si="163"/>
        <v>-160830950964.25146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-670128962.35104775</v>
      </c>
      <c r="L3070" s="444">
        <f t="shared" ca="1" si="162"/>
        <v>-161501079926.60251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25">
      <c r="G3071" s="459"/>
      <c r="H3071" s="459">
        <v>3064</v>
      </c>
      <c r="I3071" s="444">
        <f t="shared" ca="1" si="163"/>
        <v>-161501079926.60251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-672921166.36084378</v>
      </c>
      <c r="L3071" s="444">
        <f t="shared" ca="1" si="162"/>
        <v>-162174001092.96335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25">
      <c r="G3072" s="459"/>
      <c r="H3072" s="459">
        <v>3065</v>
      </c>
      <c r="I3072" s="444">
        <f t="shared" ca="1" si="163"/>
        <v>-162174001092.96335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-675725004.55401397</v>
      </c>
      <c r="L3072" s="444">
        <f t="shared" ca="1" si="162"/>
        <v>-162849726097.51736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25">
      <c r="G3073" s="459"/>
      <c r="H3073" s="459">
        <v>3066</v>
      </c>
      <c r="I3073" s="444">
        <f t="shared" ca="1" si="163"/>
        <v>-162849726097.51736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-678540525.40632236</v>
      </c>
      <c r="L3073" s="444">
        <f t="shared" ca="1" si="162"/>
        <v>-163528266622.92368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25">
      <c r="G3074" s="459"/>
      <c r="H3074" s="459">
        <v>3067</v>
      </c>
      <c r="I3074" s="444">
        <f t="shared" ca="1" si="163"/>
        <v>-163528266622.92368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-681367777.59551525</v>
      </c>
      <c r="L3074" s="444">
        <f t="shared" ca="1" si="162"/>
        <v>-164209634400.5192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25">
      <c r="G3075" s="459"/>
      <c r="H3075" s="459">
        <v>3068</v>
      </c>
      <c r="I3075" s="444">
        <f t="shared" ca="1" si="163"/>
        <v>-164209634400.5192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-684206810.00216329</v>
      </c>
      <c r="L3075" s="444">
        <f t="shared" ca="1" si="162"/>
        <v>-164893841210.52136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25">
      <c r="G3076" s="459"/>
      <c r="H3076" s="459">
        <v>3069</v>
      </c>
      <c r="I3076" s="444">
        <f t="shared" ca="1" si="163"/>
        <v>-164893841210.52136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-687057671.71050572</v>
      </c>
      <c r="L3076" s="444">
        <f t="shared" ca="1" si="162"/>
        <v>-165580898882.23187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25">
      <c r="G3077" s="459"/>
      <c r="H3077" s="459">
        <v>3070</v>
      </c>
      <c r="I3077" s="444">
        <f t="shared" ca="1" si="163"/>
        <v>-165580898882.23187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-689920412.00929952</v>
      </c>
      <c r="L3077" s="444">
        <f t="shared" ca="1" si="162"/>
        <v>-166270819294.24118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25">
      <c r="G3078" s="459"/>
      <c r="H3078" s="459">
        <v>3071</v>
      </c>
      <c r="I3078" s="444">
        <f t="shared" ca="1" si="163"/>
        <v>-166270819294.24118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-692795080.39267159</v>
      </c>
      <c r="L3078" s="444">
        <f t="shared" ca="1" si="162"/>
        <v>-166963614374.63385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25">
      <c r="G3079" s="459"/>
      <c r="H3079" s="459">
        <v>3072</v>
      </c>
      <c r="I3079" s="444">
        <f t="shared" ca="1" si="163"/>
        <v>-166963614374.63385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-695681726.56097436</v>
      </c>
      <c r="L3079" s="444">
        <f t="shared" ca="1" si="162"/>
        <v>-167659296101.19482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25">
      <c r="G3080" s="459"/>
      <c r="H3080" s="459">
        <v>3073</v>
      </c>
      <c r="I3080" s="444">
        <f t="shared" ca="1" si="163"/>
        <v>-167659296101.19482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-698580400.42164505</v>
      </c>
      <c r="L3080" s="444">
        <f t="shared" ca="1" si="162"/>
        <v>-168357876501.61646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25">
      <c r="G3081" s="459"/>
      <c r="H3081" s="459">
        <v>3074</v>
      </c>
      <c r="I3081" s="444">
        <f t="shared" ca="1" si="163"/>
        <v>-168357876501.61646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-701491152.09006858</v>
      </c>
      <c r="L3081" s="444">
        <f t="shared" ca="1" si="162"/>
        <v>-169059367653.70651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25">
      <c r="G3082" s="459"/>
      <c r="H3082" s="459">
        <v>3075</v>
      </c>
      <c r="I3082" s="444">
        <f t="shared" ca="1" si="163"/>
        <v>-169059367653.70651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-704414031.8904438</v>
      </c>
      <c r="L3082" s="444">
        <f t="shared" ca="1" si="162"/>
        <v>-169763781685.59695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25">
      <c r="G3083" s="459"/>
      <c r="H3083" s="459">
        <v>3076</v>
      </c>
      <c r="I3083" s="444">
        <f t="shared" ca="1" si="163"/>
        <v>-169763781685.59695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-707349090.35665393</v>
      </c>
      <c r="L3083" s="444">
        <f t="shared" ca="1" si="162"/>
        <v>-170471130775.95361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25">
      <c r="G3084" s="459"/>
      <c r="H3084" s="459">
        <v>3077</v>
      </c>
      <c r="I3084" s="444">
        <f t="shared" ca="1" si="163"/>
        <v>-170471130775.95361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-710296378.23313999</v>
      </c>
      <c r="L3084" s="444">
        <f t="shared" ca="1" si="162"/>
        <v>-171181427154.18677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25">
      <c r="G3085" s="459"/>
      <c r="H3085" s="459">
        <v>3078</v>
      </c>
      <c r="I3085" s="444">
        <f t="shared" ca="1" si="163"/>
        <v>-171181427154.18677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-713255946.47577822</v>
      </c>
      <c r="L3085" s="444">
        <f t="shared" ca="1" si="162"/>
        <v>-171894683100.66254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25">
      <c r="G3086" s="459"/>
      <c r="H3086" s="459">
        <v>3079</v>
      </c>
      <c r="I3086" s="444">
        <f t="shared" ca="1" si="163"/>
        <v>-171894683100.66254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-716227846.25276053</v>
      </c>
      <c r="L3086" s="444">
        <f t="shared" ca="1" si="162"/>
        <v>-172610910946.91528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25">
      <c r="G3087" s="459"/>
      <c r="H3087" s="459">
        <v>3080</v>
      </c>
      <c r="I3087" s="444">
        <f t="shared" ca="1" si="163"/>
        <v>-172610910946.91528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-719212128.94548035</v>
      </c>
      <c r="L3087" s="444">
        <f t="shared" ca="1" si="162"/>
        <v>-173330123075.86078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25">
      <c r="G3088" s="459"/>
      <c r="H3088" s="459">
        <v>3081</v>
      </c>
      <c r="I3088" s="444">
        <f t="shared" ca="1" si="163"/>
        <v>-173330123075.86078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-722208846.1494199</v>
      </c>
      <c r="L3088" s="444">
        <f t="shared" ca="1" si="162"/>
        <v>-174052331922.01019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25">
      <c r="G3089" s="459"/>
      <c r="H3089" s="459">
        <v>3082</v>
      </c>
      <c r="I3089" s="444">
        <f t="shared" ca="1" si="163"/>
        <v>-174052331922.01019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-725218049.67504251</v>
      </c>
      <c r="L3089" s="444">
        <f t="shared" ca="1" si="162"/>
        <v>-174777549971.68524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25">
      <c r="G3090" s="459"/>
      <c r="H3090" s="459">
        <v>3083</v>
      </c>
      <c r="I3090" s="444">
        <f t="shared" ca="1" si="163"/>
        <v>-174777549971.68524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-728239791.54868853</v>
      </c>
      <c r="L3090" s="444">
        <f t="shared" ca="1" si="162"/>
        <v>-175505789763.23392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25">
      <c r="G3091" s="459"/>
      <c r="H3091" s="459">
        <v>3084</v>
      </c>
      <c r="I3091" s="444">
        <f t="shared" ca="1" si="163"/>
        <v>-175505789763.23392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-731274124.0134747</v>
      </c>
      <c r="L3091" s="444">
        <f t="shared" ca="1" si="162"/>
        <v>-176237063887.24741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25">
      <c r="G3092" s="459"/>
      <c r="H3092" s="459">
        <v>3085</v>
      </c>
      <c r="I3092" s="444">
        <f t="shared" ca="1" si="163"/>
        <v>-176237063887.24741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-734321099.5301975</v>
      </c>
      <c r="L3092" s="444">
        <f t="shared" ca="1" si="162"/>
        <v>-176971384986.77762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25">
      <c r="G3093" s="459"/>
      <c r="H3093" s="459">
        <v>3086</v>
      </c>
      <c r="I3093" s="444">
        <f t="shared" ca="1" si="163"/>
        <v>-176971384986.77762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-737380770.77824008</v>
      </c>
      <c r="L3093" s="444">
        <f t="shared" ca="1" si="162"/>
        <v>-177708765757.55585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25">
      <c r="G3094" s="459"/>
      <c r="H3094" s="459">
        <v>3087</v>
      </c>
      <c r="I3094" s="444">
        <f t="shared" ca="1" si="163"/>
        <v>-177708765757.55585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-740453190.6564827</v>
      </c>
      <c r="L3094" s="444">
        <f t="shared" ca="1" si="162"/>
        <v>-178449218948.21234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25">
      <c r="G3095" s="459"/>
      <c r="H3095" s="459">
        <v>3088</v>
      </c>
      <c r="I3095" s="444">
        <f t="shared" ca="1" si="163"/>
        <v>-178449218948.21234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-743538412.28421807</v>
      </c>
      <c r="L3095" s="444">
        <f t="shared" ca="1" si="162"/>
        <v>-179192757360.49655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25">
      <c r="G3096" s="459"/>
      <c r="H3096" s="459">
        <v>3089</v>
      </c>
      <c r="I3096" s="444">
        <f t="shared" ca="1" si="163"/>
        <v>-179192757360.49655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-746636489.002069</v>
      </c>
      <c r="L3096" s="444">
        <f t="shared" ca="1" si="162"/>
        <v>-179939393849.49863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25">
      <c r="G3097" s="459"/>
      <c r="H3097" s="459">
        <v>3090</v>
      </c>
      <c r="I3097" s="444">
        <f t="shared" ca="1" si="163"/>
        <v>-179939393849.49863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-749747474.37291098</v>
      </c>
      <c r="L3097" s="444">
        <f t="shared" ca="1" si="162"/>
        <v>-180689141323.87155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25">
      <c r="G3098" s="459"/>
      <c r="H3098" s="459">
        <v>3091</v>
      </c>
      <c r="I3098" s="444">
        <f t="shared" ca="1" si="163"/>
        <v>-180689141323.87155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-752871422.18279815</v>
      </c>
      <c r="L3098" s="444">
        <f t="shared" ca="1" si="162"/>
        <v>-181442012746.05435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25">
      <c r="G3099" s="459"/>
      <c r="H3099" s="459">
        <v>3092</v>
      </c>
      <c r="I3099" s="444">
        <f t="shared" ca="1" si="163"/>
        <v>-181442012746.05435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-756008386.4418931</v>
      </c>
      <c r="L3099" s="444">
        <f t="shared" ca="1" si="162"/>
        <v>-182198021132.49625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25">
      <c r="G3100" s="459"/>
      <c r="H3100" s="459">
        <v>3093</v>
      </c>
      <c r="I3100" s="444">
        <f t="shared" ca="1" si="163"/>
        <v>-182198021132.49625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-759158421.38540101</v>
      </c>
      <c r="L3100" s="444">
        <f t="shared" ca="1" si="162"/>
        <v>-182957179553.88165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25">
      <c r="G3101" s="459"/>
      <c r="H3101" s="459">
        <v>3094</v>
      </c>
      <c r="I3101" s="444">
        <f t="shared" ca="1" si="163"/>
        <v>-182957179553.88165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-762321581.47450686</v>
      </c>
      <c r="L3101" s="444">
        <f t="shared" ca="1" si="162"/>
        <v>-183719501135.35617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25">
      <c r="G3102" s="459"/>
      <c r="H3102" s="459">
        <v>3095</v>
      </c>
      <c r="I3102" s="444">
        <f t="shared" ca="1" si="163"/>
        <v>-183719501135.35617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-765497921.39731741</v>
      </c>
      <c r="L3102" s="444">
        <f t="shared" ca="1" si="162"/>
        <v>-184484999056.75348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25">
      <c r="G3103" s="459"/>
      <c r="H3103" s="459">
        <v>3096</v>
      </c>
      <c r="I3103" s="444">
        <f t="shared" ca="1" si="163"/>
        <v>-184484999056.75348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-768687496.0698061</v>
      </c>
      <c r="L3103" s="444">
        <f t="shared" ca="1" si="162"/>
        <v>-185253686552.82327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25">
      <c r="G3104" s="459"/>
      <c r="H3104" s="459">
        <v>3097</v>
      </c>
      <c r="I3104" s="444">
        <f t="shared" ca="1" si="163"/>
        <v>-185253686552.82327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-771890360.63676357</v>
      </c>
      <c r="L3104" s="444">
        <f t="shared" ca="1" si="162"/>
        <v>-186025576913.46002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25">
      <c r="G3105" s="459"/>
      <c r="H3105" s="459">
        <v>3098</v>
      </c>
      <c r="I3105" s="444">
        <f t="shared" ca="1" si="163"/>
        <v>-186025576913.46002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-775106570.47275007</v>
      </c>
      <c r="L3105" s="444">
        <f t="shared" ca="1" si="162"/>
        <v>-186800683483.93277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25">
      <c r="G3106" s="459"/>
      <c r="H3106" s="459">
        <v>3099</v>
      </c>
      <c r="I3106" s="444">
        <f t="shared" ca="1" si="163"/>
        <v>-186800683483.93277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-778336181.18305326</v>
      </c>
      <c r="L3106" s="444">
        <f t="shared" ca="1" si="162"/>
        <v>-187579019665.11581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25">
      <c r="G3107" s="459"/>
      <c r="H3107" s="459">
        <v>3100</v>
      </c>
      <c r="I3107" s="444">
        <f t="shared" ca="1" si="163"/>
        <v>-187579019665.11581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-781579248.60464919</v>
      </c>
      <c r="L3107" s="444">
        <f t="shared" ca="1" si="162"/>
        <v>-188360598913.72046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25">
      <c r="G3108" s="459"/>
      <c r="H3108" s="459">
        <v>3101</v>
      </c>
      <c r="I3108" s="444">
        <f t="shared" ca="1" si="163"/>
        <v>-188360598913.72046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-784835828.8071686</v>
      </c>
      <c r="L3108" s="444">
        <f t="shared" ca="1" si="162"/>
        <v>-189145434742.52762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25">
      <c r="G3109" s="459"/>
      <c r="H3109" s="459">
        <v>3102</v>
      </c>
      <c r="I3109" s="444">
        <f t="shared" ca="1" si="163"/>
        <v>-189145434742.52762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-788105978.09386504</v>
      </c>
      <c r="L3109" s="444">
        <f t="shared" ca="1" si="162"/>
        <v>-189933540720.62149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25">
      <c r="G3110" s="459"/>
      <c r="H3110" s="459">
        <v>3103</v>
      </c>
      <c r="I3110" s="444">
        <f t="shared" ca="1" si="163"/>
        <v>-189933540720.62149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-791389753.00258958</v>
      </c>
      <c r="L3110" s="444">
        <f t="shared" ca="1" si="162"/>
        <v>-190724930473.62408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25">
      <c r="G3111" s="459"/>
      <c r="H3111" s="459">
        <v>3104</v>
      </c>
      <c r="I3111" s="444">
        <f t="shared" ca="1" si="163"/>
        <v>-190724930473.62408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-794687210.30676699</v>
      </c>
      <c r="L3111" s="444">
        <f t="shared" ca="1" si="162"/>
        <v>-191519617683.93085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25">
      <c r="G3112" s="459"/>
      <c r="H3112" s="459">
        <v>3105</v>
      </c>
      <c r="I3112" s="444">
        <f t="shared" ca="1" si="163"/>
        <v>-191519617683.93085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-797998407.01637852</v>
      </c>
      <c r="L3112" s="444">
        <f t="shared" ca="1" si="162"/>
        <v>-192317616090.94724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25">
      <c r="G3113" s="459"/>
      <c r="H3113" s="459">
        <v>3106</v>
      </c>
      <c r="I3113" s="444">
        <f t="shared" ca="1" si="163"/>
        <v>-192317616090.94724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-801323400.37894678</v>
      </c>
      <c r="L3113" s="444">
        <f t="shared" ca="1" si="162"/>
        <v>-193118939491.32617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25">
      <c r="G3114" s="459"/>
      <c r="H3114" s="459">
        <v>3107</v>
      </c>
      <c r="I3114" s="444">
        <f t="shared" ca="1" si="163"/>
        <v>-193118939491.32617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-804662247.88052571</v>
      </c>
      <c r="L3114" s="444">
        <f t="shared" ca="1" si="162"/>
        <v>-193923601739.2067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25">
      <c r="G3115" s="459"/>
      <c r="H3115" s="459">
        <v>3108</v>
      </c>
      <c r="I3115" s="444">
        <f t="shared" ca="1" si="163"/>
        <v>-193923601739.2067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-808015007.24669456</v>
      </c>
      <c r="L3115" s="444">
        <f t="shared" ca="1" si="162"/>
        <v>-194731616746.4534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25">
      <c r="G3116" s="459"/>
      <c r="H3116" s="459">
        <v>3109</v>
      </c>
      <c r="I3116" s="444">
        <f t="shared" ca="1" si="163"/>
        <v>-194731616746.4534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-811381736.44355583</v>
      </c>
      <c r="L3116" s="444">
        <f t="shared" ca="1" si="162"/>
        <v>-195542998482.89694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25">
      <c r="G3117" s="459"/>
      <c r="H3117" s="459">
        <v>3110</v>
      </c>
      <c r="I3117" s="444">
        <f t="shared" ca="1" si="163"/>
        <v>-195542998482.89694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-814762493.67873728</v>
      </c>
      <c r="L3117" s="444">
        <f t="shared" ca="1" si="162"/>
        <v>-196357760976.57568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25">
      <c r="G3118" s="459"/>
      <c r="H3118" s="459">
        <v>3111</v>
      </c>
      <c r="I3118" s="444">
        <f t="shared" ca="1" si="163"/>
        <v>-196357760976.57568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-818157337.40239871</v>
      </c>
      <c r="L3118" s="444">
        <f t="shared" ca="1" si="162"/>
        <v>-197175918313.97809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25">
      <c r="G3119" s="459"/>
      <c r="H3119" s="459">
        <v>3112</v>
      </c>
      <c r="I3119" s="444">
        <f t="shared" ca="1" si="163"/>
        <v>-197175918313.97809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-821566326.30824208</v>
      </c>
      <c r="L3119" s="444">
        <f t="shared" ca="1" si="162"/>
        <v>-197997484640.28632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25">
      <c r="G3120" s="459"/>
      <c r="H3120" s="459">
        <v>3113</v>
      </c>
      <c r="I3120" s="444">
        <f t="shared" ca="1" si="163"/>
        <v>-197997484640.28632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-824989519.3345263</v>
      </c>
      <c r="L3120" s="444">
        <f t="shared" ca="1" si="162"/>
        <v>-198822474159.62085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25">
      <c r="G3121" s="459"/>
      <c r="H3121" s="459">
        <v>3114</v>
      </c>
      <c r="I3121" s="444">
        <f t="shared" ca="1" si="163"/>
        <v>-198822474159.62085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-828426975.66508687</v>
      </c>
      <c r="L3121" s="444">
        <f t="shared" ca="1" si="162"/>
        <v>-199650901135.28595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25">
      <c r="G3122" s="459"/>
      <c r="H3122" s="459">
        <v>3115</v>
      </c>
      <c r="I3122" s="444">
        <f t="shared" ca="1" si="163"/>
        <v>-199650901135.28595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-831878754.73035812</v>
      </c>
      <c r="L3122" s="444">
        <f t="shared" ca="1" si="162"/>
        <v>-200482779890.0163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25">
      <c r="G3123" s="459"/>
      <c r="H3123" s="459">
        <v>3116</v>
      </c>
      <c r="I3123" s="444">
        <f t="shared" ca="1" si="163"/>
        <v>-200482779890.0163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-835344916.2084012</v>
      </c>
      <c r="L3123" s="444">
        <f t="shared" ca="1" si="162"/>
        <v>-201318124806.2247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25">
      <c r="G3124" s="459"/>
      <c r="H3124" s="459">
        <v>3117</v>
      </c>
      <c r="I3124" s="444">
        <f t="shared" ca="1" si="163"/>
        <v>-201318124806.2247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-838825520.02593625</v>
      </c>
      <c r="L3124" s="444">
        <f t="shared" ca="1" si="162"/>
        <v>-202156950326.25064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25">
      <c r="G3125" s="459"/>
      <c r="H3125" s="459">
        <v>3118</v>
      </c>
      <c r="I3125" s="444">
        <f t="shared" ca="1" si="163"/>
        <v>-202156950326.25064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-842320626.35937762</v>
      </c>
      <c r="L3125" s="444">
        <f t="shared" ca="1" si="162"/>
        <v>-202999270952.61002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25">
      <c r="G3126" s="459"/>
      <c r="H3126" s="459">
        <v>3119</v>
      </c>
      <c r="I3126" s="444">
        <f t="shared" ca="1" si="163"/>
        <v>-202999270952.61002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-845830295.63587511</v>
      </c>
      <c r="L3126" s="444">
        <f t="shared" ca="1" si="162"/>
        <v>-203845101248.24588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25">
      <c r="G3127" s="459"/>
      <c r="H3127" s="459">
        <v>3120</v>
      </c>
      <c r="I3127" s="444">
        <f t="shared" ca="1" si="163"/>
        <v>-203845101248.24588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-849354588.53435779</v>
      </c>
      <c r="L3127" s="444">
        <f t="shared" ca="1" si="162"/>
        <v>-204694455836.78024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25">
      <c r="G3128" s="459"/>
      <c r="H3128" s="459">
        <v>3121</v>
      </c>
      <c r="I3128" s="444">
        <f t="shared" ca="1" si="163"/>
        <v>-204694455836.78024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-852893565.98658431</v>
      </c>
      <c r="L3128" s="444">
        <f t="shared" ca="1" si="162"/>
        <v>-205547349402.76682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25">
      <c r="G3129" s="459"/>
      <c r="H3129" s="459">
        <v>3122</v>
      </c>
      <c r="I3129" s="444">
        <f t="shared" ca="1" si="163"/>
        <v>-205547349402.76682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-856447289.178195</v>
      </c>
      <c r="L3129" s="444">
        <f t="shared" ca="1" si="162"/>
        <v>-206403796691.94501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25">
      <c r="G3130" s="459"/>
      <c r="H3130" s="459">
        <v>3123</v>
      </c>
      <c r="I3130" s="444">
        <f t="shared" ca="1" si="163"/>
        <v>-206403796691.94501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-860015819.54977083</v>
      </c>
      <c r="L3130" s="444">
        <f t="shared" ca="1" si="162"/>
        <v>-207263812511.49478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25">
      <c r="G3131" s="459"/>
      <c r="H3131" s="459">
        <v>3124</v>
      </c>
      <c r="I3131" s="444">
        <f t="shared" ca="1" si="163"/>
        <v>-207263812511.49478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-863599218.79789495</v>
      </c>
      <c r="L3131" s="444">
        <f t="shared" ca="1" si="162"/>
        <v>-208127411730.29266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25">
      <c r="G3132" s="459"/>
      <c r="H3132" s="459">
        <v>3125</v>
      </c>
      <c r="I3132" s="444">
        <f t="shared" ca="1" si="163"/>
        <v>-208127411730.29266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-867197548.87621939</v>
      </c>
      <c r="L3132" s="444">
        <f t="shared" ca="1" si="162"/>
        <v>-208994609279.16888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25">
      <c r="G3133" s="459"/>
      <c r="H3133" s="459">
        <v>3126</v>
      </c>
      <c r="I3133" s="444">
        <f t="shared" ca="1" si="163"/>
        <v>-208994609279.16888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-870810871.99653697</v>
      </c>
      <c r="L3133" s="444">
        <f t="shared" ca="1" si="162"/>
        <v>-209865420151.16544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25">
      <c r="G3134" s="459"/>
      <c r="H3134" s="459">
        <v>3127</v>
      </c>
      <c r="I3134" s="444">
        <f t="shared" ca="1" si="163"/>
        <v>-209865420151.16544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-874439250.62985599</v>
      </c>
      <c r="L3134" s="444">
        <f t="shared" ca="1" si="162"/>
        <v>-210739859401.79529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25">
      <c r="G3135" s="459"/>
      <c r="H3135" s="459">
        <v>3128</v>
      </c>
      <c r="I3135" s="444">
        <f t="shared" ca="1" si="163"/>
        <v>-210739859401.79529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-878082747.50748038</v>
      </c>
      <c r="L3135" s="444">
        <f t="shared" ca="1" si="162"/>
        <v>-211617942149.30276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25">
      <c r="G3136" s="459"/>
      <c r="H3136" s="459">
        <v>3129</v>
      </c>
      <c r="I3136" s="444">
        <f t="shared" ca="1" si="163"/>
        <v>-211617942149.30276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-881741425.62209487</v>
      </c>
      <c r="L3136" s="444">
        <f t="shared" ca="1" si="162"/>
        <v>-212499683574.92487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25">
      <c r="G3137" s="459"/>
      <c r="H3137" s="459">
        <v>3130</v>
      </c>
      <c r="I3137" s="444">
        <f t="shared" ca="1" si="163"/>
        <v>-212499683574.92487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-885415348.22885358</v>
      </c>
      <c r="L3137" s="444">
        <f t="shared" ca="1" si="162"/>
        <v>-213385098923.15372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25">
      <c r="G3138" s="459"/>
      <c r="H3138" s="459">
        <v>3131</v>
      </c>
      <c r="I3138" s="444">
        <f t="shared" ca="1" si="163"/>
        <v>-213385098923.15372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-889104578.84647381</v>
      </c>
      <c r="L3138" s="444">
        <f t="shared" ca="1" si="162"/>
        <v>-214274203502.00018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25">
      <c r="G3139" s="459"/>
      <c r="H3139" s="459">
        <v>3132</v>
      </c>
      <c r="I3139" s="444">
        <f t="shared" ca="1" si="163"/>
        <v>-214274203502.00018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-892809181.25833392</v>
      </c>
      <c r="L3139" s="444">
        <f t="shared" ca="1" si="162"/>
        <v>-215167012683.25851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25">
      <c r="G3140" s="459"/>
      <c r="H3140" s="459">
        <v>3133</v>
      </c>
      <c r="I3140" s="444">
        <f t="shared" ca="1" si="163"/>
        <v>-215167012683.25851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-896529219.5135771</v>
      </c>
      <c r="L3140" s="444">
        <f t="shared" ca="1" si="162"/>
        <v>-216063541902.77209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25">
      <c r="G3141" s="459"/>
      <c r="H3141" s="459">
        <v>3134</v>
      </c>
      <c r="I3141" s="444">
        <f t="shared" ca="1" si="163"/>
        <v>-216063541902.77209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-900264757.92821705</v>
      </c>
      <c r="L3141" s="444">
        <f t="shared" ca="1" si="162"/>
        <v>-216963806660.70032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25">
      <c r="G3142" s="459"/>
      <c r="H3142" s="459">
        <v>3135</v>
      </c>
      <c r="I3142" s="444">
        <f t="shared" ca="1" si="163"/>
        <v>-216963806660.70032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-904015861.08625126</v>
      </c>
      <c r="L3142" s="444">
        <f t="shared" ca="1" si="162"/>
        <v>-217867822521.78656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25">
      <c r="G3143" s="459"/>
      <c r="H3143" s="459">
        <v>3136</v>
      </c>
      <c r="I3143" s="444">
        <f t="shared" ca="1" si="163"/>
        <v>-217867822521.78656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-907782593.84077728</v>
      </c>
      <c r="L3143" s="444">
        <f t="shared" ca="1" si="162"/>
        <v>-218775605115.62735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25">
      <c r="G3144" s="459"/>
      <c r="H3144" s="459">
        <v>3137</v>
      </c>
      <c r="I3144" s="444">
        <f t="shared" ca="1" si="163"/>
        <v>-218775605115.62735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-911565021.3151139</v>
      </c>
      <c r="L3144" s="444">
        <f t="shared" ca="1" si="162"/>
        <v>-219687170136.94247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25">
      <c r="G3145" s="459"/>
      <c r="H3145" s="459">
        <v>3138</v>
      </c>
      <c r="I3145" s="444">
        <f t="shared" ca="1" si="163"/>
        <v>-219687170136.94247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-915363208.90392697</v>
      </c>
      <c r="L3145" s="444">
        <f t="shared" ca="1" si="162"/>
        <v>-220602533345.84641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25">
      <c r="G3146" s="459"/>
      <c r="H3146" s="459">
        <v>3139</v>
      </c>
      <c r="I3146" s="444">
        <f t="shared" ca="1" si="163"/>
        <v>-220602533345.84641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-919177222.27436006</v>
      </c>
      <c r="L3146" s="444">
        <f t="shared" ca="1" si="162"/>
        <v>-221521710568.12076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25">
      <c r="G3147" s="459"/>
      <c r="H3147" s="459">
        <v>3140</v>
      </c>
      <c r="I3147" s="444">
        <f t="shared" ca="1" si="163"/>
        <v>-221521710568.12076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-923007127.36716998</v>
      </c>
      <c r="L3147" s="444">
        <f t="shared" ca="1" si="162"/>
        <v>-222444717695.48792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25">
      <c r="G3148" s="459"/>
      <c r="H3148" s="459">
        <v>3141</v>
      </c>
      <c r="I3148" s="444">
        <f t="shared" ca="1" si="163"/>
        <v>-222444717695.48792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-926852990.39786625</v>
      </c>
      <c r="L3148" s="444">
        <f t="shared" ca="1" si="162"/>
        <v>-223371570685.88577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25">
      <c r="G3149" s="459"/>
      <c r="H3149" s="459">
        <v>3142</v>
      </c>
      <c r="I3149" s="444">
        <f t="shared" ca="1" si="163"/>
        <v>-223371570685.88577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-930714877.85785735</v>
      </c>
      <c r="L3149" s="444">
        <f t="shared" ca="1" si="162"/>
        <v>-224302285563.74362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25">
      <c r="G3150" s="459"/>
      <c r="H3150" s="459">
        <v>3143</v>
      </c>
      <c r="I3150" s="444">
        <f t="shared" ca="1" si="163"/>
        <v>-224302285563.74362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-934592856.51559854</v>
      </c>
      <c r="L3150" s="444">
        <f t="shared" ca="1" si="162"/>
        <v>-225236878420.25922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25">
      <c r="G3151" s="459"/>
      <c r="H3151" s="459">
        <v>3144</v>
      </c>
      <c r="I3151" s="444">
        <f t="shared" ca="1" si="163"/>
        <v>-225236878420.25922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-938486993.4177469</v>
      </c>
      <c r="L3151" s="444">
        <f t="shared" ca="1" si="162"/>
        <v>-226175365413.67697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25">
      <c r="G3152" s="459"/>
      <c r="H3152" s="459">
        <v>3145</v>
      </c>
      <c r="I3152" s="444">
        <f t="shared" ca="1" si="163"/>
        <v>-226175365413.67697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-942397355.89032066</v>
      </c>
      <c r="L3152" s="444">
        <f t="shared" ca="1" si="162"/>
        <v>-227117762769.56729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25">
      <c r="G3153" s="459"/>
      <c r="H3153" s="459">
        <v>3146</v>
      </c>
      <c r="I3153" s="444">
        <f t="shared" ca="1" si="163"/>
        <v>-227117762769.56729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-946324011.53986371</v>
      </c>
      <c r="L3153" s="444">
        <f t="shared" ca="1" si="162"/>
        <v>-228064086781.10715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25">
      <c r="G3154" s="459"/>
      <c r="H3154" s="459">
        <v>3147</v>
      </c>
      <c r="I3154" s="444">
        <f t="shared" ca="1" si="163"/>
        <v>-228064086781.10715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-950267028.25461304</v>
      </c>
      <c r="L3154" s="444">
        <f t="shared" ca="1" si="162"/>
        <v>-229014353809.36176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25">
      <c r="G3155" s="459"/>
      <c r="H3155" s="459">
        <v>3148</v>
      </c>
      <c r="I3155" s="444">
        <f t="shared" ca="1" si="163"/>
        <v>-229014353809.36176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-954226474.20567393</v>
      </c>
      <c r="L3155" s="444">
        <f t="shared" ca="1" si="162"/>
        <v>-229968580283.56744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25">
      <c r="G3156" s="459"/>
      <c r="H3156" s="459">
        <v>3149</v>
      </c>
      <c r="I3156" s="444">
        <f t="shared" ca="1" si="163"/>
        <v>-229968580283.56744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-958202417.8481977</v>
      </c>
      <c r="L3156" s="444">
        <f t="shared" ca="1" si="162"/>
        <v>-230926782701.41565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25">
      <c r="G3157" s="459"/>
      <c r="H3157" s="459">
        <v>3150</v>
      </c>
      <c r="I3157" s="444">
        <f t="shared" ca="1" si="163"/>
        <v>-230926782701.41565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-962194927.92256522</v>
      </c>
      <c r="L3157" s="444">
        <f t="shared" ca="1" si="162"/>
        <v>-231888977629.33823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25">
      <c r="G3158" s="459"/>
      <c r="H3158" s="459">
        <v>3151</v>
      </c>
      <c r="I3158" s="444">
        <f t="shared" ca="1" si="163"/>
        <v>-231888977629.33823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-966204073.45557594</v>
      </c>
      <c r="L3158" s="444">
        <f t="shared" ca="1" si="162"/>
        <v>-232855181702.79379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25">
      <c r="G3159" s="459"/>
      <c r="H3159" s="459">
        <v>3152</v>
      </c>
      <c r="I3159" s="444">
        <f t="shared" ca="1" si="163"/>
        <v>-232855181702.79379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-970229923.76164079</v>
      </c>
      <c r="L3159" s="444">
        <f t="shared" ca="1" si="162"/>
        <v>-233825411626.55542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25">
      <c r="G3160" s="459"/>
      <c r="H3160" s="459">
        <v>3153</v>
      </c>
      <c r="I3160" s="444">
        <f t="shared" ca="1" si="163"/>
        <v>-233825411626.55542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-974272548.44398081</v>
      </c>
      <c r="L3160" s="444">
        <f t="shared" ca="1" si="162"/>
        <v>-234799684174.99939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25">
      <c r="G3161" s="459"/>
      <c r="H3161" s="459">
        <v>3154</v>
      </c>
      <c r="I3161" s="444">
        <f t="shared" ca="1" si="163"/>
        <v>-234799684174.99939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-978332017.39583075</v>
      </c>
      <c r="L3161" s="444">
        <f t="shared" ca="1" si="162"/>
        <v>-235778016192.39523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25">
      <c r="G3162" s="459"/>
      <c r="H3162" s="459">
        <v>3155</v>
      </c>
      <c r="I3162" s="444">
        <f t="shared" ca="1" si="163"/>
        <v>-235778016192.39523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-982408400.80164671</v>
      </c>
      <c r="L3162" s="444">
        <f t="shared" ca="1" si="162"/>
        <v>-236760424593.19687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25">
      <c r="G3163" s="459"/>
      <c r="H3163" s="459">
        <v>3156</v>
      </c>
      <c r="I3163" s="444">
        <f t="shared" ca="1" si="163"/>
        <v>-236760424593.19687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-986501769.13832033</v>
      </c>
      <c r="L3163" s="444">
        <f t="shared" ca="1" si="162"/>
        <v>-237746926362.33517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25">
      <c r="G3164" s="459"/>
      <c r="H3164" s="459">
        <v>3157</v>
      </c>
      <c r="I3164" s="444">
        <f t="shared" ca="1" si="163"/>
        <v>-237746926362.33517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-990612193.17639649</v>
      </c>
      <c r="L3164" s="444">
        <f t="shared" ca="1" si="162"/>
        <v>-238737538555.51157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25">
      <c r="G3165" s="459"/>
      <c r="H3165" s="459">
        <v>3158</v>
      </c>
      <c r="I3165" s="444">
        <f t="shared" ca="1" si="163"/>
        <v>-238737538555.51157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-994739743.98129821</v>
      </c>
      <c r="L3165" s="444">
        <f t="shared" ca="1" si="162"/>
        <v>-239732278299.49286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25">
      <c r="G3166" s="459"/>
      <c r="H3166" s="459">
        <v>3159</v>
      </c>
      <c r="I3166" s="444">
        <f t="shared" ca="1" si="163"/>
        <v>-239732278299.49286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-998884492.91455352</v>
      </c>
      <c r="L3166" s="444">
        <f t="shared" ca="1" si="162"/>
        <v>-240731162792.40741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25">
      <c r="G3167" s="459"/>
      <c r="H3167" s="459">
        <v>3160</v>
      </c>
      <c r="I3167" s="444">
        <f t="shared" ca="1" si="163"/>
        <v>-240731162792.40741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-1003046511.6350309</v>
      </c>
      <c r="L3167" s="444">
        <f t="shared" ca="1" si="162"/>
        <v>-241734209304.04245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25">
      <c r="G3168" s="459"/>
      <c r="H3168" s="459">
        <v>3161</v>
      </c>
      <c r="I3168" s="444">
        <f t="shared" ca="1" si="163"/>
        <v>-241734209304.04245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-1007225872.1001768</v>
      </c>
      <c r="L3168" s="444">
        <f t="shared" ca="1" si="162"/>
        <v>-242741435176.14264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25">
      <c r="G3169" s="459"/>
      <c r="H3169" s="459">
        <v>3162</v>
      </c>
      <c r="I3169" s="444">
        <f t="shared" ca="1" si="163"/>
        <v>-242741435176.14264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-1011422646.567261</v>
      </c>
      <c r="L3169" s="444">
        <f t="shared" ca="1" si="162"/>
        <v>-243752857822.7099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25">
      <c r="G3170" s="459"/>
      <c r="H3170" s="459">
        <v>3163</v>
      </c>
      <c r="I3170" s="444">
        <f t="shared" ca="1" si="163"/>
        <v>-243752857822.7099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-1015636907.5946245</v>
      </c>
      <c r="L3170" s="444">
        <f t="shared" ca="1" si="162"/>
        <v>-244768494730.30453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25">
      <c r="G3171" s="459"/>
      <c r="H3171" s="459">
        <v>3164</v>
      </c>
      <c r="I3171" s="444">
        <f t="shared" ca="1" si="163"/>
        <v>-244768494730.30453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-1019868728.0429357</v>
      </c>
      <c r="L3171" s="444">
        <f t="shared" ca="1" si="162"/>
        <v>-245788363458.34747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25">
      <c r="G3172" s="459"/>
      <c r="H3172" s="459">
        <v>3165</v>
      </c>
      <c r="I3172" s="444">
        <f t="shared" ca="1" si="163"/>
        <v>-245788363458.34747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-1024118181.0764478</v>
      </c>
      <c r="L3172" s="444">
        <f t="shared" ca="1" si="162"/>
        <v>-246812481639.42392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25">
      <c r="G3173" s="459"/>
      <c r="H3173" s="459">
        <v>3166</v>
      </c>
      <c r="I3173" s="444">
        <f t="shared" ca="1" si="163"/>
        <v>-246812481639.42392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-1028385340.1642665</v>
      </c>
      <c r="L3173" s="444">
        <f t="shared" ca="1" si="162"/>
        <v>-247840866979.5882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25">
      <c r="G3174" s="459"/>
      <c r="H3174" s="459">
        <v>3167</v>
      </c>
      <c r="I3174" s="444">
        <f t="shared" ca="1" si="163"/>
        <v>-247840866979.5882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-1032670279.0816175</v>
      </c>
      <c r="L3174" s="444">
        <f t="shared" ca="1" si="162"/>
        <v>-248873537258.6698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25">
      <c r="G3175" s="459"/>
      <c r="H3175" s="459">
        <v>3168</v>
      </c>
      <c r="I3175" s="444">
        <f t="shared" ca="1" si="163"/>
        <v>-248873537258.6698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-1036973071.9111241</v>
      </c>
      <c r="L3175" s="444">
        <f t="shared" ca="1" si="162"/>
        <v>-249910510330.58093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25">
      <c r="G3176" s="459"/>
      <c r="H3176" s="459">
        <v>3169</v>
      </c>
      <c r="I3176" s="444">
        <f t="shared" ca="1" si="163"/>
        <v>-249910510330.58093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-1041293793.0440872</v>
      </c>
      <c r="L3176" s="444">
        <f t="shared" ca="1" si="162"/>
        <v>-250951804123.62503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25">
      <c r="G3177" s="459"/>
      <c r="H3177" s="459">
        <v>3170</v>
      </c>
      <c r="I3177" s="444">
        <f t="shared" ca="1" si="163"/>
        <v>-250951804123.62503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-1045632517.1817709</v>
      </c>
      <c r="L3177" s="444">
        <f t="shared" ca="1" si="162"/>
        <v>-251997436640.80679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25">
      <c r="G3178" s="459"/>
      <c r="H3178" s="459">
        <v>3171</v>
      </c>
      <c r="I3178" s="444">
        <f t="shared" ca="1" si="163"/>
        <v>-251997436640.80679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-1049989319.336695</v>
      </c>
      <c r="L3178" s="444">
        <f t="shared" ca="1" si="162"/>
        <v>-253047425960.14349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25">
      <c r="G3179" s="459"/>
      <c r="H3179" s="459">
        <v>3172</v>
      </c>
      <c r="I3179" s="444">
        <f t="shared" ca="1" si="163"/>
        <v>-253047425960.14349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-1054364274.8339312</v>
      </c>
      <c r="L3179" s="444">
        <f t="shared" ca="1" si="162"/>
        <v>-254101790234.97742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25">
      <c r="G3180" s="459"/>
      <c r="H3180" s="459">
        <v>3173</v>
      </c>
      <c r="I3180" s="444">
        <f t="shared" ca="1" si="163"/>
        <v>-254101790234.97742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-1058757459.3124059</v>
      </c>
      <c r="L3180" s="444">
        <f t="shared" ca="1" si="162"/>
        <v>-255160547694.28983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25">
      <c r="G3181" s="459"/>
      <c r="H3181" s="459">
        <v>3174</v>
      </c>
      <c r="I3181" s="444">
        <f t="shared" ca="1" si="163"/>
        <v>-255160547694.28983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-1063168948.7262076</v>
      </c>
      <c r="L3181" s="444">
        <f t="shared" ca="1" si="162"/>
        <v>-256223716643.01602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25">
      <c r="G3182" s="459"/>
      <c r="H3182" s="459">
        <v>3175</v>
      </c>
      <c r="I3182" s="444">
        <f t="shared" ca="1" si="163"/>
        <v>-256223716643.01602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-1067598819.3459001</v>
      </c>
      <c r="L3182" s="444">
        <f t="shared" ca="1" si="162"/>
        <v>-257291315462.36191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25">
      <c r="G3183" s="459"/>
      <c r="H3183" s="459">
        <v>3176</v>
      </c>
      <c r="I3183" s="444">
        <f t="shared" ca="1" si="163"/>
        <v>-257291315462.36191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-1072047147.7598413</v>
      </c>
      <c r="L3183" s="444">
        <f t="shared" ca="1" si="162"/>
        <v>-258363362610.12173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25">
      <c r="G3184" s="459"/>
      <c r="H3184" s="459">
        <v>3177</v>
      </c>
      <c r="I3184" s="444">
        <f t="shared" ca="1" si="163"/>
        <v>-258363362610.12173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-1076514010.8755071</v>
      </c>
      <c r="L3184" s="444">
        <f t="shared" ca="1" si="162"/>
        <v>-259439876620.99725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25">
      <c r="G3185" s="459"/>
      <c r="H3185" s="459">
        <v>3178</v>
      </c>
      <c r="I3185" s="444">
        <f t="shared" ca="1" si="163"/>
        <v>-259439876620.99725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-1080999485.9208217</v>
      </c>
      <c r="L3185" s="444">
        <f t="shared" ca="1" si="162"/>
        <v>-260520876106.91806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25">
      <c r="G3186" s="459"/>
      <c r="H3186" s="459">
        <v>3179</v>
      </c>
      <c r="I3186" s="444">
        <f t="shared" ca="1" si="163"/>
        <v>-260520876106.91806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-1085503650.4454918</v>
      </c>
      <c r="L3186" s="444">
        <f t="shared" ca="1" si="162"/>
        <v>-261606379757.36356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25">
      <c r="G3187" s="459"/>
      <c r="H3187" s="459">
        <v>3180</v>
      </c>
      <c r="I3187" s="444">
        <f t="shared" ca="1" si="163"/>
        <v>-261606379757.36356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-1090026582.3223481</v>
      </c>
      <c r="L3187" s="444">
        <f t="shared" ca="1" si="162"/>
        <v>-262696406339.68591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25">
      <c r="G3188" s="459"/>
      <c r="H3188" s="459">
        <v>3181</v>
      </c>
      <c r="I3188" s="444">
        <f t="shared" ca="1" si="163"/>
        <v>-262696406339.68591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-1094568359.7486913</v>
      </c>
      <c r="L3188" s="444">
        <f t="shared" ca="1" si="162"/>
        <v>-263790974699.4346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25">
      <c r="G3189" s="459"/>
      <c r="H3189" s="459">
        <v>3182</v>
      </c>
      <c r="I3189" s="444">
        <f t="shared" ca="1" si="163"/>
        <v>-263790974699.4346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-1099129061.2476439</v>
      </c>
      <c r="L3189" s="444">
        <f t="shared" ca="1" si="162"/>
        <v>-264890103760.68225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25">
      <c r="G3190" s="459"/>
      <c r="H3190" s="459">
        <v>3183</v>
      </c>
      <c r="I3190" s="444">
        <f t="shared" ca="1" si="163"/>
        <v>-264890103760.68225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-1103708765.6695092</v>
      </c>
      <c r="L3190" s="444">
        <f t="shared" ca="1" si="162"/>
        <v>-265993812526.35175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25">
      <c r="G3191" s="459"/>
      <c r="H3191" s="459">
        <v>3184</v>
      </c>
      <c r="I3191" s="444">
        <f t="shared" ca="1" si="163"/>
        <v>-265993812526.35175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-1108307552.1931322</v>
      </c>
      <c r="L3191" s="444">
        <f t="shared" ca="1" si="162"/>
        <v>-267102120078.54489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25">
      <c r="G3192" s="459"/>
      <c r="H3192" s="459">
        <v>3185</v>
      </c>
      <c r="I3192" s="444">
        <f t="shared" ca="1" si="163"/>
        <v>-267102120078.54489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-1112925500.3272705</v>
      </c>
      <c r="L3192" s="444">
        <f t="shared" ca="1" si="162"/>
        <v>-268215045578.87216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25">
      <c r="G3193" s="459"/>
      <c r="H3193" s="459">
        <v>3186</v>
      </c>
      <c r="I3193" s="444">
        <f t="shared" ca="1" si="163"/>
        <v>-268215045578.87216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-1117562689.9119675</v>
      </c>
      <c r="L3193" s="444">
        <f t="shared" ca="1" si="162"/>
        <v>-269332608268.78412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25">
      <c r="G3194" s="459"/>
      <c r="H3194" s="459">
        <v>3187</v>
      </c>
      <c r="I3194" s="444">
        <f t="shared" ca="1" si="163"/>
        <v>-269332608268.78412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-1122219201.1199336</v>
      </c>
      <c r="L3194" s="444">
        <f t="shared" ca="1" si="162"/>
        <v>-270454827469.90405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25">
      <c r="G3195" s="459"/>
      <c r="H3195" s="459">
        <v>3188</v>
      </c>
      <c r="I3195" s="444">
        <f t="shared" ca="1" si="163"/>
        <v>-270454827469.90405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-1126895114.4579334</v>
      </c>
      <c r="L3195" s="444">
        <f t="shared" ca="1" si="162"/>
        <v>-271581722584.362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25">
      <c r="G3196" s="459"/>
      <c r="H3196" s="459">
        <v>3189</v>
      </c>
      <c r="I3196" s="444">
        <f t="shared" ca="1" si="163"/>
        <v>-271581722584.362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-1131590510.7681749</v>
      </c>
      <c r="L3196" s="444">
        <f t="shared" ca="1" si="162"/>
        <v>-272713313095.13019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25">
      <c r="G3197" s="459"/>
      <c r="H3197" s="459">
        <v>3190</v>
      </c>
      <c r="I3197" s="444">
        <f t="shared" ca="1" si="163"/>
        <v>-272713313095.13019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-1136305471.2297091</v>
      </c>
      <c r="L3197" s="444">
        <f t="shared" ca="1" si="162"/>
        <v>-273849618566.35989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25">
      <c r="G3198" s="459"/>
      <c r="H3198" s="459">
        <v>3191</v>
      </c>
      <c r="I3198" s="444">
        <f t="shared" ca="1" si="163"/>
        <v>-273849618566.35989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-1141040077.3598328</v>
      </c>
      <c r="L3198" s="444">
        <f t="shared" ca="1" si="162"/>
        <v>-274990658643.71973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25">
      <c r="G3199" s="459"/>
      <c r="H3199" s="459">
        <v>3192</v>
      </c>
      <c r="I3199" s="444">
        <f t="shared" ca="1" si="163"/>
        <v>-274990658643.71973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-1145794411.0154989</v>
      </c>
      <c r="L3199" s="444">
        <f t="shared" ca="1" si="162"/>
        <v>-276136453054.73523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25">
      <c r="G3200" s="459"/>
      <c r="H3200" s="459">
        <v>3193</v>
      </c>
      <c r="I3200" s="444">
        <f t="shared" ca="1" si="163"/>
        <v>-276136453054.73523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-1150568554.3947301</v>
      </c>
      <c r="L3200" s="444">
        <f t="shared" ca="1" si="162"/>
        <v>-277287021609.12994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25">
      <c r="G3201" s="459"/>
      <c r="H3201" s="459">
        <v>3194</v>
      </c>
      <c r="I3201" s="444">
        <f t="shared" ca="1" si="163"/>
        <v>-277287021609.12994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-1155362590.0380414</v>
      </c>
      <c r="L3201" s="444">
        <f t="shared" ca="1" si="162"/>
        <v>-278442384199.16797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25">
      <c r="G3202" s="459"/>
      <c r="H3202" s="459">
        <v>3195</v>
      </c>
      <c r="I3202" s="444">
        <f t="shared" ca="1" si="163"/>
        <v>-278442384199.16797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-1160176600.8298664</v>
      </c>
      <c r="L3202" s="444">
        <f t="shared" ca="1" si="162"/>
        <v>-279602560799.99786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25">
      <c r="G3203" s="459"/>
      <c r="H3203" s="459">
        <v>3196</v>
      </c>
      <c r="I3203" s="444">
        <f t="shared" ca="1" si="163"/>
        <v>-279602560799.99786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-1165010669.9999912</v>
      </c>
      <c r="L3203" s="444">
        <f t="shared" ca="1" si="162"/>
        <v>-280767571469.99786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25">
      <c r="G3204" s="459"/>
      <c r="H3204" s="459">
        <v>3197</v>
      </c>
      <c r="I3204" s="444">
        <f t="shared" ca="1" si="163"/>
        <v>-280767571469.99786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-1169864881.1249912</v>
      </c>
      <c r="L3204" s="444">
        <f t="shared" ca="1" si="162"/>
        <v>-281937436351.12286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25">
      <c r="G3205" s="459"/>
      <c r="H3205" s="459">
        <v>3198</v>
      </c>
      <c r="I3205" s="444">
        <f t="shared" ca="1" si="163"/>
        <v>-281937436351.12286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-1174739318.1296785</v>
      </c>
      <c r="L3205" s="444">
        <f t="shared" ca="1" si="162"/>
        <v>-283112175669.25256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25">
      <c r="G3206" s="459"/>
      <c r="H3206" s="459">
        <v>3199</v>
      </c>
      <c r="I3206" s="444">
        <f t="shared" ca="1" si="163"/>
        <v>-283112175669.25256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-1179634065.2885523</v>
      </c>
      <c r="L3206" s="444">
        <f t="shared" ca="1" si="162"/>
        <v>-284291809734.54114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25">
      <c r="G3207" s="459"/>
      <c r="H3207" s="459">
        <v>3200</v>
      </c>
      <c r="I3207" s="444">
        <f t="shared" ca="1" si="163"/>
        <v>-284291809734.54114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-1184549207.2272546</v>
      </c>
      <c r="L3207" s="444">
        <f t="shared" ca="1" si="162"/>
        <v>-285476358941.76837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25">
      <c r="G3208" s="459"/>
      <c r="H3208" s="459">
        <v>3201</v>
      </c>
      <c r="I3208" s="444">
        <f t="shared" ca="1" si="163"/>
        <v>-285476358941.76837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-1189484828.9240348</v>
      </c>
      <c r="L3208" s="444">
        <f t="shared" ca="1" si="162"/>
        <v>-286665843770.69238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25">
      <c r="G3209" s="459"/>
      <c r="H3209" s="459">
        <v>3202</v>
      </c>
      <c r="I3209" s="444">
        <f t="shared" ca="1" si="163"/>
        <v>-286665843770.69238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-1194441015.7112184</v>
      </c>
      <c r="L3209" s="444">
        <f t="shared" ca="1" si="162"/>
        <v>-287860284786.40363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25">
      <c r="G3210" s="459"/>
      <c r="H3210" s="459">
        <v>3203</v>
      </c>
      <c r="I3210" s="444">
        <f t="shared" ca="1" si="163"/>
        <v>-287860284786.40363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-1199417853.2766817</v>
      </c>
      <c r="L3210" s="444">
        <f t="shared" ca="1" si="162"/>
        <v>-289059702639.6803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25">
      <c r="G3211" s="459"/>
      <c r="H3211" s="459">
        <v>3204</v>
      </c>
      <c r="I3211" s="444">
        <f t="shared" ca="1" si="163"/>
        <v>-289059702639.6803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-1204415427.6653345</v>
      </c>
      <c r="L3211" s="444">
        <f t="shared" ca="1" si="162"/>
        <v>-290264118067.34564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25">
      <c r="G3212" s="459"/>
      <c r="H3212" s="459">
        <v>3205</v>
      </c>
      <c r="I3212" s="444">
        <f t="shared" ca="1" si="163"/>
        <v>-290264118067.34564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-1209433825.2806067</v>
      </c>
      <c r="L3212" s="444">
        <f t="shared" ca="1" si="162"/>
        <v>-291473551892.62622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25">
      <c r="G3213" s="459"/>
      <c r="H3213" s="459">
        <v>3206</v>
      </c>
      <c r="I3213" s="444">
        <f t="shared" ca="1" si="163"/>
        <v>-291473551892.62622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-1214473132.8859425</v>
      </c>
      <c r="L3213" s="444">
        <f t="shared" ca="1" si="162"/>
        <v>-292688025025.51215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25">
      <c r="G3214" s="459"/>
      <c r="H3214" s="459">
        <v>3207</v>
      </c>
      <c r="I3214" s="444">
        <f t="shared" ca="1" si="163"/>
        <v>-292688025025.51215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-1219533437.6063006</v>
      </c>
      <c r="L3214" s="444">
        <f t="shared" ca="1" si="162"/>
        <v>-293907558463.11847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25">
      <c r="G3215" s="459"/>
      <c r="H3215" s="459">
        <v>3208</v>
      </c>
      <c r="I3215" s="444">
        <f t="shared" ca="1" si="163"/>
        <v>-293907558463.11847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-1224614826.9296603</v>
      </c>
      <c r="L3215" s="444">
        <f t="shared" ca="1" si="162"/>
        <v>-295132173290.04816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25">
      <c r="G3216" s="459"/>
      <c r="H3216" s="459">
        <v>3209</v>
      </c>
      <c r="I3216" s="444">
        <f t="shared" ca="1" si="163"/>
        <v>-295132173290.04816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-1229717388.708534</v>
      </c>
      <c r="L3216" s="444">
        <f t="shared" ca="1" si="162"/>
        <v>-296361890678.75671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25">
      <c r="G3217" s="459"/>
      <c r="H3217" s="459">
        <v>3210</v>
      </c>
      <c r="I3217" s="444">
        <f t="shared" ca="1" si="163"/>
        <v>-296361890678.75671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-1234841211.1614864</v>
      </c>
      <c r="L3217" s="444">
        <f t="shared" ca="1" si="162"/>
        <v>-297596731889.91821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25">
      <c r="G3218" s="459"/>
      <c r="H3218" s="459">
        <v>3211</v>
      </c>
      <c r="I3218" s="444">
        <f t="shared" ca="1" si="163"/>
        <v>-297596731889.91821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-1239986382.8746593</v>
      </c>
      <c r="L3218" s="444">
        <f t="shared" ca="1" si="162"/>
        <v>-298836718272.79285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25">
      <c r="G3219" s="459"/>
      <c r="H3219" s="459">
        <v>3212</v>
      </c>
      <c r="I3219" s="444">
        <f t="shared" ca="1" si="163"/>
        <v>-298836718272.79285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-1245152992.8033035</v>
      </c>
      <c r="L3219" s="444">
        <f t="shared" ca="1" si="162"/>
        <v>-300081871265.59613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25">
      <c r="G3220" s="459"/>
      <c r="H3220" s="459">
        <v>3213</v>
      </c>
      <c r="I3220" s="444">
        <f t="shared" ca="1" si="163"/>
        <v>-300081871265.59613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-1250341130.2733171</v>
      </c>
      <c r="L3220" s="444">
        <f t="shared" ca="1" si="162"/>
        <v>-301332212395.86945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25">
      <c r="G3221" s="459"/>
      <c r="H3221" s="459">
        <v>3214</v>
      </c>
      <c r="I3221" s="444">
        <f t="shared" ca="1" si="163"/>
        <v>-301332212395.86945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-1255550884.9827893</v>
      </c>
      <c r="L3221" s="444">
        <f t="shared" ca="1" si="162"/>
        <v>-302587763280.85223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25">
      <c r="G3222" s="459"/>
      <c r="H3222" s="459">
        <v>3215</v>
      </c>
      <c r="I3222" s="444">
        <f t="shared" ca="1" si="163"/>
        <v>-302587763280.85223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-1260782347.003551</v>
      </c>
      <c r="L3222" s="444">
        <f t="shared" ca="1" si="162"/>
        <v>-303848545627.85577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25">
      <c r="G3223" s="459"/>
      <c r="H3223" s="459">
        <v>3216</v>
      </c>
      <c r="I3223" s="444">
        <f t="shared" ca="1" si="163"/>
        <v>-303848545627.85577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-1266035606.7827325</v>
      </c>
      <c r="L3223" s="444">
        <f t="shared" ca="1" si="162"/>
        <v>-305114581234.63849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25">
      <c r="G3224" s="459"/>
      <c r="H3224" s="459">
        <v>3217</v>
      </c>
      <c r="I3224" s="444">
        <f t="shared" ca="1" si="163"/>
        <v>-305114581234.63849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-1271310755.1443269</v>
      </c>
      <c r="L3224" s="444">
        <f t="shared" ca="1" si="162"/>
        <v>-306385891989.78284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25">
      <c r="G3225" s="459"/>
      <c r="H3225" s="459">
        <v>3218</v>
      </c>
      <c r="I3225" s="444">
        <f t="shared" ca="1" si="163"/>
        <v>-306385891989.78284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-1276607883.2907617</v>
      </c>
      <c r="L3225" s="444">
        <f t="shared" ca="1" si="162"/>
        <v>-307662499873.07361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25">
      <c r="G3226" s="459"/>
      <c r="H3226" s="459">
        <v>3219</v>
      </c>
      <c r="I3226" s="444">
        <f t="shared" ca="1" si="163"/>
        <v>-307662499873.07361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-1281927082.8044734</v>
      </c>
      <c r="L3226" s="444">
        <f t="shared" ca="1" si="162"/>
        <v>-308944426955.87805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25">
      <c r="G3227" s="459"/>
      <c r="H3227" s="459">
        <v>3220</v>
      </c>
      <c r="I3227" s="444">
        <f t="shared" ca="1" si="163"/>
        <v>-308944426955.87805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-1287268445.6494918</v>
      </c>
      <c r="L3227" s="444">
        <f t="shared" ca="1" si="162"/>
        <v>-310231695401.52753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25">
      <c r="G3228" s="459"/>
      <c r="H3228" s="459">
        <v>3221</v>
      </c>
      <c r="I3228" s="444">
        <f t="shared" ca="1" si="163"/>
        <v>-310231695401.52753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-1292632064.1730313</v>
      </c>
      <c r="L3228" s="444">
        <f t="shared" ca="1" si="162"/>
        <v>-311524327465.70056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25">
      <c r="G3229" s="459"/>
      <c r="H3229" s="459">
        <v>3222</v>
      </c>
      <c r="I3229" s="444">
        <f t="shared" ca="1" si="163"/>
        <v>-311524327465.70056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-1298018031.1070857</v>
      </c>
      <c r="L3229" s="444">
        <f t="shared" ca="1" si="162"/>
        <v>-312822345496.80762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25">
      <c r="G3230" s="459"/>
      <c r="H3230" s="459">
        <v>3223</v>
      </c>
      <c r="I3230" s="444">
        <f t="shared" ca="1" si="163"/>
        <v>-312822345496.80762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-1303426439.5700316</v>
      </c>
      <c r="L3230" s="444">
        <f t="shared" ca="1" si="162"/>
        <v>-314125771936.37762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25">
      <c r="G3231" s="459"/>
      <c r="H3231" s="459">
        <v>3224</v>
      </c>
      <c r="I3231" s="444">
        <f t="shared" ca="1" si="163"/>
        <v>-314125771936.37762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-1308857383.0682402</v>
      </c>
      <c r="L3231" s="444">
        <f t="shared" ca="1" si="162"/>
        <v>-315434629319.44586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25">
      <c r="G3232" s="459"/>
      <c r="H3232" s="459">
        <v>3225</v>
      </c>
      <c r="I3232" s="444">
        <f t="shared" ca="1" si="163"/>
        <v>-315434629319.44586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-1314310955.4976912</v>
      </c>
      <c r="L3232" s="444">
        <f t="shared" ca="1" si="162"/>
        <v>-316748940274.94354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25">
      <c r="G3233" s="459"/>
      <c r="H3233" s="459">
        <v>3226</v>
      </c>
      <c r="I3233" s="444">
        <f t="shared" ca="1" si="163"/>
        <v>-316748940274.94354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-1319787251.1455982</v>
      </c>
      <c r="L3233" s="444">
        <f t="shared" ca="1" si="162"/>
        <v>-318068727526.08911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25">
      <c r="G3234" s="459"/>
      <c r="H3234" s="459">
        <v>3227</v>
      </c>
      <c r="I3234" s="444">
        <f t="shared" ca="1" si="163"/>
        <v>-318068727526.08911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-1325286364.6920381</v>
      </c>
      <c r="L3234" s="444">
        <f t="shared" ca="1" si="162"/>
        <v>-319394013890.78113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25">
      <c r="G3235" s="459"/>
      <c r="H3235" s="459">
        <v>3228</v>
      </c>
      <c r="I3235" s="444">
        <f t="shared" ca="1" si="163"/>
        <v>-319394013890.78113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-1330808391.2115879</v>
      </c>
      <c r="L3235" s="444">
        <f t="shared" ca="1" si="162"/>
        <v>-320724822281.99274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25">
      <c r="G3236" s="459"/>
      <c r="H3236" s="459">
        <v>3229</v>
      </c>
      <c r="I3236" s="444">
        <f t="shared" ca="1" si="163"/>
        <v>-320724822281.99274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-1336353426.1749697</v>
      </c>
      <c r="L3236" s="444">
        <f t="shared" ca="1" si="162"/>
        <v>-322061175708.16772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25">
      <c r="G3237" s="459"/>
      <c r="H3237" s="459">
        <v>3230</v>
      </c>
      <c r="I3237" s="444">
        <f t="shared" ca="1" si="163"/>
        <v>-322061175708.16772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-1341921565.4506989</v>
      </c>
      <c r="L3237" s="444">
        <f t="shared" ca="1" si="162"/>
        <v>-323403097273.61841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25">
      <c r="G3238" s="459"/>
      <c r="H3238" s="459">
        <v>3231</v>
      </c>
      <c r="I3238" s="444">
        <f t="shared" ca="1" si="163"/>
        <v>-323403097273.61841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-1347512905.3067434</v>
      </c>
      <c r="L3238" s="444">
        <f t="shared" ca="1" si="162"/>
        <v>-324750610178.92517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25">
      <c r="G3239" s="459"/>
      <c r="H3239" s="459">
        <v>3232</v>
      </c>
      <c r="I3239" s="444">
        <f t="shared" ca="1" si="163"/>
        <v>-324750610178.92517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-1353127542.4121883</v>
      </c>
      <c r="L3239" s="444">
        <f t="shared" ca="1" si="162"/>
        <v>-326103737721.33734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25">
      <c r="G3240" s="459"/>
      <c r="H3240" s="459">
        <v>3233</v>
      </c>
      <c r="I3240" s="444">
        <f t="shared" ca="1" si="163"/>
        <v>-326103737721.33734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-1358765573.8389056</v>
      </c>
      <c r="L3240" s="444">
        <f t="shared" ca="1" si="162"/>
        <v>-327462503295.17627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25">
      <c r="G3241" s="459"/>
      <c r="H3241" s="459">
        <v>3234</v>
      </c>
      <c r="I3241" s="444">
        <f t="shared" ca="1" si="163"/>
        <v>-327462503295.17627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-1364427097.0632343</v>
      </c>
      <c r="L3241" s="444">
        <f t="shared" ca="1" si="162"/>
        <v>-328826930392.2395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25">
      <c r="G3242" s="459"/>
      <c r="H3242" s="459">
        <v>3235</v>
      </c>
      <c r="I3242" s="444">
        <f t="shared" ca="1" si="163"/>
        <v>-328826930392.2395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-1370112209.9676645</v>
      </c>
      <c r="L3242" s="444">
        <f t="shared" ca="1" si="162"/>
        <v>-330197042602.20715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25">
      <c r="G3243" s="459"/>
      <c r="H3243" s="459">
        <v>3236</v>
      </c>
      <c r="I3243" s="444">
        <f t="shared" ca="1" si="163"/>
        <v>-330197042602.20715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-1375821010.8425298</v>
      </c>
      <c r="L3243" s="444">
        <f t="shared" ca="1" si="162"/>
        <v>-331572863613.04968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25">
      <c r="G3244" s="459"/>
      <c r="H3244" s="459">
        <v>3237</v>
      </c>
      <c r="I3244" s="444">
        <f t="shared" ca="1" si="163"/>
        <v>-331572863613.04968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-1381553598.387707</v>
      </c>
      <c r="L3244" s="444">
        <f t="shared" ca="1" si="162"/>
        <v>-332954417211.43738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25">
      <c r="G3245" s="459"/>
      <c r="H3245" s="459">
        <v>3238</v>
      </c>
      <c r="I3245" s="444">
        <f t="shared" ca="1" si="163"/>
        <v>-332954417211.43738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-1387310071.7143223</v>
      </c>
      <c r="L3245" s="444">
        <f t="shared" ca="1" si="162"/>
        <v>-334341727283.15167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25">
      <c r="G3246" s="459"/>
      <c r="H3246" s="459">
        <v>3239</v>
      </c>
      <c r="I3246" s="444">
        <f t="shared" ca="1" si="163"/>
        <v>-334341727283.15167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-1393090530.3464653</v>
      </c>
      <c r="L3246" s="444">
        <f t="shared" ca="1" si="162"/>
        <v>-335734817813.49811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25">
      <c r="G3247" s="459"/>
      <c r="H3247" s="459">
        <v>3240</v>
      </c>
      <c r="I3247" s="444">
        <f t="shared" ca="1" si="163"/>
        <v>-335734817813.49811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-1398895074.2229087</v>
      </c>
      <c r="L3247" s="444">
        <f t="shared" ca="1" si="162"/>
        <v>-337133712887.72101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25">
      <c r="G3248" s="459"/>
      <c r="H3248" s="459">
        <v>3241</v>
      </c>
      <c r="I3248" s="444">
        <f t="shared" ca="1" si="163"/>
        <v>-337133712887.72101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-1404723803.6988375</v>
      </c>
      <c r="L3248" s="444">
        <f t="shared" ca="1" si="162"/>
        <v>-338538436691.41986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25">
      <c r="G3249" s="459"/>
      <c r="H3249" s="459">
        <v>3242</v>
      </c>
      <c r="I3249" s="444">
        <f t="shared" ca="1" si="163"/>
        <v>-338538436691.41986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-1410576819.5475826</v>
      </c>
      <c r="L3249" s="444">
        <f t="shared" ca="1" si="162"/>
        <v>-339949013510.96747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25">
      <c r="G3250" s="459"/>
      <c r="H3250" s="459">
        <v>3243</v>
      </c>
      <c r="I3250" s="444">
        <f t="shared" ca="1" si="163"/>
        <v>-339949013510.96747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-1416454222.9623644</v>
      </c>
      <c r="L3250" s="444">
        <f t="shared" ca="1" si="162"/>
        <v>-341365467733.92981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25">
      <c r="G3251" s="459"/>
      <c r="H3251" s="459">
        <v>3244</v>
      </c>
      <c r="I3251" s="444">
        <f t="shared" ca="1" si="163"/>
        <v>-341365467733.92981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-1422356115.5580409</v>
      </c>
      <c r="L3251" s="444">
        <f t="shared" ca="1" si="162"/>
        <v>-342787823849.48785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25">
      <c r="G3252" s="459"/>
      <c r="H3252" s="459">
        <v>3245</v>
      </c>
      <c r="I3252" s="444">
        <f t="shared" ca="1" si="163"/>
        <v>-342787823849.48785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-1428282599.3728662</v>
      </c>
      <c r="L3252" s="444">
        <f t="shared" ca="1" si="162"/>
        <v>-344216106448.86072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25">
      <c r="G3253" s="459"/>
      <c r="H3253" s="459">
        <v>3246</v>
      </c>
      <c r="I3253" s="444">
        <f t="shared" ca="1" si="163"/>
        <v>-344216106448.86072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-1434233776.8702531</v>
      </c>
      <c r="L3253" s="444">
        <f t="shared" ca="1" si="162"/>
        <v>-345650340225.73096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25">
      <c r="G3254" s="459"/>
      <c r="H3254" s="459">
        <v>3247</v>
      </c>
      <c r="I3254" s="444">
        <f t="shared" ca="1" si="163"/>
        <v>-345650340225.73096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-1440209750.9405456</v>
      </c>
      <c r="L3254" s="444">
        <f t="shared" ca="1" si="162"/>
        <v>-347090549976.67151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25">
      <c r="G3255" s="459"/>
      <c r="H3255" s="459">
        <v>3248</v>
      </c>
      <c r="I3255" s="444">
        <f t="shared" ca="1" si="163"/>
        <v>-347090549976.67151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-1446210624.9027979</v>
      </c>
      <c r="L3255" s="444">
        <f t="shared" ca="1" si="162"/>
        <v>-348536760601.57428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25">
      <c r="G3256" s="459"/>
      <c r="H3256" s="459">
        <v>3249</v>
      </c>
      <c r="I3256" s="444">
        <f t="shared" ca="1" si="163"/>
        <v>-348536760601.57428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-1452236502.5065594</v>
      </c>
      <c r="L3256" s="444">
        <f t="shared" ca="1" si="162"/>
        <v>-349988997104.08081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25">
      <c r="G3257" s="459"/>
      <c r="H3257" s="459">
        <v>3250</v>
      </c>
      <c r="I3257" s="444">
        <f t="shared" ca="1" si="163"/>
        <v>-349988997104.08081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-1458287487.93367</v>
      </c>
      <c r="L3257" s="444">
        <f t="shared" ca="1" si="162"/>
        <v>-351447284592.01447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25">
      <c r="G3258" s="459"/>
      <c r="H3258" s="459">
        <v>3251</v>
      </c>
      <c r="I3258" s="444">
        <f t="shared" ca="1" si="163"/>
        <v>-351447284592.01447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-1464363685.8000603</v>
      </c>
      <c r="L3258" s="444">
        <f t="shared" ca="1" si="162"/>
        <v>-352911648277.81451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25">
      <c r="G3259" s="459"/>
      <c r="H3259" s="459">
        <v>3252</v>
      </c>
      <c r="I3259" s="444">
        <f t="shared" ca="1" si="163"/>
        <v>-352911648277.81451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-1470465201.1575603</v>
      </c>
      <c r="L3259" s="444">
        <f t="shared" ca="1" si="162"/>
        <v>-354382113478.97205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25">
      <c r="G3260" s="459"/>
      <c r="H3260" s="459">
        <v>3253</v>
      </c>
      <c r="I3260" s="444">
        <f t="shared" ca="1" si="163"/>
        <v>-354382113478.97205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-1476592139.4957168</v>
      </c>
      <c r="L3260" s="444">
        <f t="shared" ca="1" si="162"/>
        <v>-355858705618.46777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25">
      <c r="G3261" s="459"/>
      <c r="H3261" s="459">
        <v>3254</v>
      </c>
      <c r="I3261" s="444">
        <f t="shared" ca="1" si="163"/>
        <v>-355858705618.46777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-1482744606.7436156</v>
      </c>
      <c r="L3261" s="444">
        <f t="shared" ca="1" si="162"/>
        <v>-357341450225.21136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25">
      <c r="G3262" s="459"/>
      <c r="H3262" s="459">
        <v>3255</v>
      </c>
      <c r="I3262" s="444">
        <f t="shared" ca="1" si="163"/>
        <v>-357341450225.21136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-1488922709.271714</v>
      </c>
      <c r="L3262" s="444">
        <f t="shared" ca="1" si="162"/>
        <v>-358830372934.48309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25">
      <c r="G3263" s="459"/>
      <c r="H3263" s="459">
        <v>3256</v>
      </c>
      <c r="I3263" s="444">
        <f t="shared" ca="1" si="163"/>
        <v>-358830372934.48309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-1495126553.8936796</v>
      </c>
      <c r="L3263" s="444">
        <f t="shared" ca="1" si="162"/>
        <v>-360325499488.37677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25">
      <c r="G3264" s="459"/>
      <c r="H3264" s="459">
        <v>3257</v>
      </c>
      <c r="I3264" s="444">
        <f t="shared" ca="1" si="163"/>
        <v>-360325499488.37677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-1501356247.8682365</v>
      </c>
      <c r="L3264" s="444">
        <f t="shared" ca="1" si="162"/>
        <v>-361826855736.245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25">
      <c r="G3265" s="459"/>
      <c r="H3265" s="459">
        <v>3258</v>
      </c>
      <c r="I3265" s="444">
        <f t="shared" ca="1" si="163"/>
        <v>-361826855736.245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-1507611898.9010208</v>
      </c>
      <c r="L3265" s="444">
        <f t="shared" ca="1" si="162"/>
        <v>-363334467635.146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25">
      <c r="G3266" s="459"/>
      <c r="H3266" s="459">
        <v>3259</v>
      </c>
      <c r="I3266" s="444">
        <f t="shared" ca="1" si="163"/>
        <v>-363334467635.146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-1513893615.1464417</v>
      </c>
      <c r="L3266" s="444">
        <f t="shared" ca="1" si="162"/>
        <v>-364848361250.29242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25">
      <c r="G3267" s="459"/>
      <c r="H3267" s="459">
        <v>3260</v>
      </c>
      <c r="I3267" s="444">
        <f t="shared" ca="1" si="163"/>
        <v>-364848361250.29242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-1520201505.2095518</v>
      </c>
      <c r="L3267" s="444">
        <f t="shared" ca="1" si="162"/>
        <v>-366368562755.50195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25">
      <c r="G3268" s="459"/>
      <c r="H3268" s="459">
        <v>3261</v>
      </c>
      <c r="I3268" s="444">
        <f t="shared" ca="1" si="163"/>
        <v>-366368562755.50195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-1526535678.1479249</v>
      </c>
      <c r="L3268" s="444">
        <f t="shared" ca="1" si="162"/>
        <v>-367895098433.6499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25">
      <c r="G3269" s="459"/>
      <c r="H3269" s="459">
        <v>3262</v>
      </c>
      <c r="I3269" s="444">
        <f t="shared" ca="1" si="163"/>
        <v>-367895098433.6499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-1532896243.4735413</v>
      </c>
      <c r="L3269" s="444">
        <f t="shared" ca="1" si="162"/>
        <v>-369427994677.12341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25">
      <c r="G3270" s="459"/>
      <c r="H3270" s="459">
        <v>3263</v>
      </c>
      <c r="I3270" s="444">
        <f t="shared" ca="1" si="163"/>
        <v>-369427994677.12341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-1539283311.154681</v>
      </c>
      <c r="L3270" s="444">
        <f t="shared" ca="1" si="162"/>
        <v>-370967277988.27808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25">
      <c r="G3271" s="459"/>
      <c r="H3271" s="459">
        <v>3264</v>
      </c>
      <c r="I3271" s="444">
        <f t="shared" ca="1" si="163"/>
        <v>-370967277988.27808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-1545696991.6178253</v>
      </c>
      <c r="L3271" s="444">
        <f t="shared" ca="1" si="162"/>
        <v>-372512974979.89587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25">
      <c r="G3272" s="459"/>
      <c r="H3272" s="459">
        <v>3265</v>
      </c>
      <c r="I3272" s="444">
        <f t="shared" ca="1" si="163"/>
        <v>-372512974979.89587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-1552137395.7495661</v>
      </c>
      <c r="L3272" s="444">
        <f t="shared" ca="1" si="162"/>
        <v>-374065112375.64545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25">
      <c r="G3273" s="459"/>
      <c r="H3273" s="459">
        <v>3266</v>
      </c>
      <c r="I3273" s="444">
        <f t="shared" ca="1" si="163"/>
        <v>-374065112375.64545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-1558604634.8985226</v>
      </c>
      <c r="L3273" s="444">
        <f t="shared" ca="1" si="162"/>
        <v>-375623717010.54395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25">
      <c r="G3274" s="459"/>
      <c r="H3274" s="459">
        <v>3267</v>
      </c>
      <c r="I3274" s="444">
        <f t="shared" ca="1" si="163"/>
        <v>-375623717010.54395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-1565098820.8772664</v>
      </c>
      <c r="L3274" s="444">
        <f t="shared" ca="1" si="162"/>
        <v>-377188815831.4212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25">
      <c r="G3275" s="459"/>
      <c r="H3275" s="459">
        <v>3268</v>
      </c>
      <c r="I3275" s="444">
        <f t="shared" ca="1" si="163"/>
        <v>-377188815831.4212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-1571620065.9642551</v>
      </c>
      <c r="L3275" s="444">
        <f t="shared" ca="1" si="162"/>
        <v>-378760435897.38544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25">
      <c r="G3276" s="459"/>
      <c r="H3276" s="459">
        <v>3269</v>
      </c>
      <c r="I3276" s="444">
        <f t="shared" ca="1" si="163"/>
        <v>-378760435897.38544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-1578168482.9057727</v>
      </c>
      <c r="L3276" s="444">
        <f t="shared" ca="1" si="162"/>
        <v>-380338604380.2912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25">
      <c r="G3277" s="459"/>
      <c r="H3277" s="459">
        <v>3270</v>
      </c>
      <c r="I3277" s="444">
        <f t="shared" ca="1" si="163"/>
        <v>-380338604380.2912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-1584744184.9178801</v>
      </c>
      <c r="L3277" s="444">
        <f t="shared" ca="1" si="162"/>
        <v>-381923348565.20911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25">
      <c r="G3278" s="459"/>
      <c r="H3278" s="459">
        <v>3271</v>
      </c>
      <c r="I3278" s="444">
        <f t="shared" ca="1" si="163"/>
        <v>-381923348565.20911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-1591347285.6883712</v>
      </c>
      <c r="L3278" s="444">
        <f t="shared" ca="1" si="162"/>
        <v>-383514695850.89746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25">
      <c r="G3279" s="459"/>
      <c r="H3279" s="459">
        <v>3272</v>
      </c>
      <c r="I3279" s="444">
        <f t="shared" ca="1" si="163"/>
        <v>-383514695850.89746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-1597977899.3787394</v>
      </c>
      <c r="L3279" s="444">
        <f t="shared" ca="1" si="162"/>
        <v>-385112673750.27618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25">
      <c r="G3280" s="459"/>
      <c r="H3280" s="459">
        <v>3273</v>
      </c>
      <c r="I3280" s="444">
        <f t="shared" ca="1" si="163"/>
        <v>-385112673750.27618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-1604636140.6261508</v>
      </c>
      <c r="L3280" s="444">
        <f t="shared" ca="1" si="162"/>
        <v>-386717309890.90234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25">
      <c r="G3281" s="459"/>
      <c r="H3281" s="459">
        <v>3274</v>
      </c>
      <c r="I3281" s="444">
        <f t="shared" ca="1" si="163"/>
        <v>-386717309890.90234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-1611322124.5454264</v>
      </c>
      <c r="L3281" s="444">
        <f t="shared" ca="1" si="162"/>
        <v>-388328632015.44775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25">
      <c r="G3282" s="459"/>
      <c r="H3282" s="459">
        <v>3275</v>
      </c>
      <c r="I3282" s="444">
        <f t="shared" ca="1" si="163"/>
        <v>-388328632015.44775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-1618035966.7310324</v>
      </c>
      <c r="L3282" s="444">
        <f t="shared" ca="1" si="162"/>
        <v>-389946667982.17877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25">
      <c r="G3283" s="459"/>
      <c r="H3283" s="459">
        <v>3276</v>
      </c>
      <c r="I3283" s="444">
        <f t="shared" ca="1" si="163"/>
        <v>-389946667982.17877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-1624777783.2590783</v>
      </c>
      <c r="L3283" s="444">
        <f t="shared" ca="1" si="162"/>
        <v>-391571445765.43787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25">
      <c r="G3284" s="459"/>
      <c r="H3284" s="459">
        <v>3277</v>
      </c>
      <c r="I3284" s="444">
        <f t="shared" ca="1" si="163"/>
        <v>-391571445765.43787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-1631547690.6893244</v>
      </c>
      <c r="L3284" s="444">
        <f t="shared" ca="1" si="162"/>
        <v>-393202993456.1272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25">
      <c r="G3285" s="459"/>
      <c r="H3285" s="459">
        <v>3278</v>
      </c>
      <c r="I3285" s="444">
        <f t="shared" ca="1" si="163"/>
        <v>-393202993456.1272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-1638345806.0671966</v>
      </c>
      <c r="L3285" s="444">
        <f t="shared" ca="1" si="162"/>
        <v>-394841339262.1944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25">
      <c r="G3286" s="459"/>
      <c r="H3286" s="459">
        <v>3279</v>
      </c>
      <c r="I3286" s="444">
        <f t="shared" ca="1" si="163"/>
        <v>-394841339262.1944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-1645172246.9258099</v>
      </c>
      <c r="L3286" s="444">
        <f t="shared" ca="1" si="162"/>
        <v>-396486511509.12018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25">
      <c r="G3287" s="459"/>
      <c r="H3287" s="459">
        <v>3280</v>
      </c>
      <c r="I3287" s="444">
        <f t="shared" ca="1" si="163"/>
        <v>-396486511509.12018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-1652027131.2880008</v>
      </c>
      <c r="L3287" s="444">
        <f t="shared" ca="1" si="162"/>
        <v>-398138538640.4082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25">
      <c r="G3288" s="459"/>
      <c r="H3288" s="459">
        <v>3281</v>
      </c>
      <c r="I3288" s="444">
        <f t="shared" ca="1" si="163"/>
        <v>-398138538640.4082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-1658910577.6683674</v>
      </c>
      <c r="L3288" s="444">
        <f t="shared" ca="1" si="162"/>
        <v>-399797449218.0766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25">
      <c r="G3289" s="459"/>
      <c r="H3289" s="459">
        <v>3282</v>
      </c>
      <c r="I3289" s="444">
        <f t="shared" ca="1" si="163"/>
        <v>-399797449218.0766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-1665822705.0753191</v>
      </c>
      <c r="L3289" s="444">
        <f t="shared" ca="1" si="162"/>
        <v>-401463271923.15192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25">
      <c r="G3290" s="459"/>
      <c r="H3290" s="459">
        <v>3283</v>
      </c>
      <c r="I3290" s="444">
        <f t="shared" ca="1" si="163"/>
        <v>-401463271923.15192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-1672763633.013133</v>
      </c>
      <c r="L3290" s="444">
        <f t="shared" ca="1" si="162"/>
        <v>-403136035556.16504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25">
      <c r="G3291" s="459"/>
      <c r="H3291" s="459">
        <v>3284</v>
      </c>
      <c r="I3291" s="444">
        <f t="shared" ca="1" si="163"/>
        <v>-403136035556.16504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-1679733481.4840209</v>
      </c>
      <c r="L3291" s="444">
        <f t="shared" ca="1" si="162"/>
        <v>-404815769037.64905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25">
      <c r="G3292" s="459"/>
      <c r="H3292" s="459">
        <v>3285</v>
      </c>
      <c r="I3292" s="444">
        <f t="shared" ca="1" si="163"/>
        <v>-404815769037.64905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-1686732370.9902043</v>
      </c>
      <c r="L3292" s="444">
        <f t="shared" ca="1" si="162"/>
        <v>-406502501408.63928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25">
      <c r="G3293" s="459"/>
      <c r="H3293" s="459">
        <v>3286</v>
      </c>
      <c r="I3293" s="444">
        <f t="shared" ca="1" si="163"/>
        <v>-406502501408.63928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-1693760422.5359969</v>
      </c>
      <c r="L3293" s="444">
        <f t="shared" ca="1" si="162"/>
        <v>-408196261831.17529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25">
      <c r="G3294" s="459"/>
      <c r="H3294" s="459">
        <v>3287</v>
      </c>
      <c r="I3294" s="444">
        <f t="shared" ca="1" si="163"/>
        <v>-408196261831.17529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-1700817757.6298971</v>
      </c>
      <c r="L3294" s="444">
        <f t="shared" ca="1" si="162"/>
        <v>-409897079588.80518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25">
      <c r="G3295" s="459"/>
      <c r="H3295" s="459">
        <v>3288</v>
      </c>
      <c r="I3295" s="444">
        <f t="shared" ca="1" si="163"/>
        <v>-409897079588.80518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-1707904498.2866883</v>
      </c>
      <c r="L3295" s="444">
        <f t="shared" ca="1" si="162"/>
        <v>-411604984087.09186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25">
      <c r="G3296" s="459"/>
      <c r="H3296" s="459">
        <v>3289</v>
      </c>
      <c r="I3296" s="444">
        <f t="shared" ca="1" si="163"/>
        <v>-411604984087.09186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-1715020767.0295494</v>
      </c>
      <c r="L3296" s="444">
        <f t="shared" ca="1" si="162"/>
        <v>-413320004854.1214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25">
      <c r="G3297" s="459"/>
      <c r="H3297" s="459">
        <v>3290</v>
      </c>
      <c r="I3297" s="444">
        <f t="shared" ca="1" si="163"/>
        <v>-413320004854.1214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-1722166686.8921726</v>
      </c>
      <c r="L3297" s="444">
        <f t="shared" ca="1" si="162"/>
        <v>-415042171541.01355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25">
      <c r="G3298" s="459"/>
      <c r="H3298" s="459">
        <v>3291</v>
      </c>
      <c r="I3298" s="444">
        <f t="shared" ca="1" si="163"/>
        <v>-415042171541.01355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-1729342381.4208899</v>
      </c>
      <c r="L3298" s="444">
        <f t="shared" ca="1" si="162"/>
        <v>-416771513922.43445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25">
      <c r="G3299" s="459"/>
      <c r="H3299" s="459">
        <v>3292</v>
      </c>
      <c r="I3299" s="444">
        <f t="shared" ca="1" si="163"/>
        <v>-416771513922.43445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-1736547974.6768103</v>
      </c>
      <c r="L3299" s="444">
        <f t="shared" ca="1" si="162"/>
        <v>-418508061897.11127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25">
      <c r="G3300" s="459"/>
      <c r="H3300" s="459">
        <v>3293</v>
      </c>
      <c r="I3300" s="444">
        <f t="shared" ca="1" si="163"/>
        <v>-418508061897.11127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-1743783591.2379637</v>
      </c>
      <c r="L3300" s="444">
        <f t="shared" ca="1" si="162"/>
        <v>-420251845488.34924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25">
      <c r="G3301" s="459"/>
      <c r="H3301" s="459">
        <v>3294</v>
      </c>
      <c r="I3301" s="444">
        <f t="shared" ca="1" si="163"/>
        <v>-420251845488.34924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-1751049356.2014551</v>
      </c>
      <c r="L3301" s="444">
        <f t="shared" ca="1" si="162"/>
        <v>-422002894844.55072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25">
      <c r="G3302" s="459"/>
      <c r="H3302" s="459">
        <v>3295</v>
      </c>
      <c r="I3302" s="444">
        <f t="shared" ca="1" si="163"/>
        <v>-422002894844.55072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-1758345395.1856279</v>
      </c>
      <c r="L3302" s="444">
        <f t="shared" ca="1" si="162"/>
        <v>-423761240239.73633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25">
      <c r="G3303" s="459"/>
      <c r="H3303" s="459">
        <v>3296</v>
      </c>
      <c r="I3303" s="444">
        <f t="shared" ca="1" si="163"/>
        <v>-423761240239.73633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-1765671834.3322346</v>
      </c>
      <c r="L3303" s="444">
        <f t="shared" ca="1" si="162"/>
        <v>-425526912074.06854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25">
      <c r="G3304" s="459"/>
      <c r="H3304" s="459">
        <v>3297</v>
      </c>
      <c r="I3304" s="444">
        <f t="shared" ca="1" si="163"/>
        <v>-425526912074.06854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-1773028800.3086188</v>
      </c>
      <c r="L3304" s="444">
        <f t="shared" ca="1" si="162"/>
        <v>-427299940874.37714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25">
      <c r="G3305" s="459"/>
      <c r="H3305" s="459">
        <v>3298</v>
      </c>
      <c r="I3305" s="444">
        <f t="shared" ca="1" si="163"/>
        <v>-427299940874.37714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-1780416420.3099048</v>
      </c>
      <c r="L3305" s="444">
        <f t="shared" ca="1" si="162"/>
        <v>-429080357294.68701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25">
      <c r="G3306" s="459"/>
      <c r="H3306" s="459">
        <v>3299</v>
      </c>
      <c r="I3306" s="444">
        <f t="shared" ca="1" si="163"/>
        <v>-429080357294.68701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-1787834822.0611959</v>
      </c>
      <c r="L3306" s="444">
        <f t="shared" ca="1" si="162"/>
        <v>-430868192116.74823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25">
      <c r="G3307" s="459"/>
      <c r="H3307" s="459">
        <v>3300</v>
      </c>
      <c r="I3307" s="444">
        <f t="shared" ca="1" si="163"/>
        <v>-430868192116.74823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-1795284133.8197842</v>
      </c>
      <c r="L3307" s="444">
        <f t="shared" ca="1" si="162"/>
        <v>-432663476250.56799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25">
      <c r="G3308" s="459"/>
      <c r="H3308" s="459">
        <v>3301</v>
      </c>
      <c r="I3308" s="444">
        <f t="shared" ca="1" si="163"/>
        <v>-432663476250.56799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-1802764484.3773665</v>
      </c>
      <c r="L3308" s="444">
        <f t="shared" ca="1" si="162"/>
        <v>-434466240734.94537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25">
      <c r="G3309" s="459"/>
      <c r="H3309" s="459">
        <v>3302</v>
      </c>
      <c r="I3309" s="444">
        <f t="shared" ca="1" si="163"/>
        <v>-434466240734.94537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-1810276003.0622723</v>
      </c>
      <c r="L3309" s="444">
        <f t="shared" ca="1" si="162"/>
        <v>-436276516738.00763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25">
      <c r="G3310" s="459"/>
      <c r="H3310" s="459">
        <v>3303</v>
      </c>
      <c r="I3310" s="444">
        <f t="shared" ca="1" si="163"/>
        <v>-436276516738.00763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-1817818819.7416985</v>
      </c>
      <c r="L3310" s="444">
        <f t="shared" ca="1" si="162"/>
        <v>-438094335557.74933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25">
      <c r="G3311" s="459"/>
      <c r="H3311" s="459">
        <v>3304</v>
      </c>
      <c r="I3311" s="444">
        <f t="shared" ca="1" si="163"/>
        <v>-438094335557.74933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-1825393064.8239555</v>
      </c>
      <c r="L3311" s="444">
        <f t="shared" ca="1" si="162"/>
        <v>-439919728622.5733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25">
      <c r="G3312" s="459"/>
      <c r="H3312" s="459">
        <v>3305</v>
      </c>
      <c r="I3312" s="444">
        <f t="shared" ca="1" si="163"/>
        <v>-439919728622.5733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-1832998869.2607222</v>
      </c>
      <c r="L3312" s="444">
        <f t="shared" ca="1" si="162"/>
        <v>-441752727491.83405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25">
      <c r="G3313" s="459"/>
      <c r="H3313" s="459">
        <v>3306</v>
      </c>
      <c r="I3313" s="444">
        <f t="shared" ca="1" si="163"/>
        <v>-441752727491.83405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-1840636364.5493085</v>
      </c>
      <c r="L3313" s="444">
        <f t="shared" ca="1" si="162"/>
        <v>-443593363856.38336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25">
      <c r="G3314" s="459"/>
      <c r="H3314" s="459">
        <v>3307</v>
      </c>
      <c r="I3314" s="444">
        <f t="shared" ca="1" si="163"/>
        <v>-443593363856.38336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-1848305682.734931</v>
      </c>
      <c r="L3314" s="444">
        <f t="shared" ca="1" si="162"/>
        <v>-445441669539.11829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25">
      <c r="G3315" s="459"/>
      <c r="H3315" s="459">
        <v>3308</v>
      </c>
      <c r="I3315" s="444">
        <f t="shared" ca="1" si="163"/>
        <v>-445441669539.11829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-1856006956.4129925</v>
      </c>
      <c r="L3315" s="444">
        <f t="shared" ca="1" si="162"/>
        <v>-447297676495.53125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25">
      <c r="G3316" s="459"/>
      <c r="H3316" s="459">
        <v>3309</v>
      </c>
      <c r="I3316" s="444">
        <f t="shared" ca="1" si="163"/>
        <v>-447297676495.53125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-1863740318.7313802</v>
      </c>
      <c r="L3316" s="444">
        <f t="shared" ca="1" si="162"/>
        <v>-449161416814.26263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25">
      <c r="G3317" s="459"/>
      <c r="H3317" s="459">
        <v>3310</v>
      </c>
      <c r="I3317" s="444">
        <f t="shared" ca="1" si="163"/>
        <v>-449161416814.26263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-1871505903.392761</v>
      </c>
      <c r="L3317" s="444">
        <f t="shared" ca="1" si="162"/>
        <v>-451032922717.6554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25">
      <c r="G3318" s="459"/>
      <c r="H3318" s="459">
        <v>3311</v>
      </c>
      <c r="I3318" s="444">
        <f t="shared" ca="1" si="163"/>
        <v>-451032922717.6554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-1879303844.6568978</v>
      </c>
      <c r="L3318" s="444">
        <f t="shared" ca="1" si="162"/>
        <v>-452912226562.31232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25">
      <c r="G3319" s="459"/>
      <c r="H3319" s="459">
        <v>3312</v>
      </c>
      <c r="I3319" s="444">
        <f t="shared" ca="1" si="163"/>
        <v>-452912226562.31232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-1887134277.342968</v>
      </c>
      <c r="L3319" s="444">
        <f t="shared" ca="1" si="162"/>
        <v>-454799360839.65527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25">
      <c r="G3320" s="459"/>
      <c r="H3320" s="459">
        <v>3313</v>
      </c>
      <c r="I3320" s="444">
        <f t="shared" ca="1" si="163"/>
        <v>-454799360839.65527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-1894997336.831897</v>
      </c>
      <c r="L3320" s="444">
        <f t="shared" ca="1" si="162"/>
        <v>-456694358176.48718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25">
      <c r="G3321" s="459"/>
      <c r="H3321" s="459">
        <v>3314</v>
      </c>
      <c r="I3321" s="444">
        <f t="shared" ca="1" si="163"/>
        <v>-456694358176.48718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-1902893159.0686967</v>
      </c>
      <c r="L3321" s="444">
        <f t="shared" ca="1" si="162"/>
        <v>-458597251335.55591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25">
      <c r="G3322" s="459"/>
      <c r="H3322" s="459">
        <v>3315</v>
      </c>
      <c r="I3322" s="444">
        <f t="shared" ca="1" si="163"/>
        <v>-458597251335.55591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-1910821880.564816</v>
      </c>
      <c r="L3322" s="444">
        <f t="shared" ca="1" si="162"/>
        <v>-460508073216.12073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25">
      <c r="G3323" s="459"/>
      <c r="H3323" s="459">
        <v>3316</v>
      </c>
      <c r="I3323" s="444">
        <f t="shared" ca="1" si="163"/>
        <v>-460508073216.12073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-1918783638.4005032</v>
      </c>
      <c r="L3323" s="444">
        <f t="shared" ref="L3323:L3577" ca="1" si="167">I3323-J3323+K3323</f>
        <v>-462426856854.52124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25">
      <c r="G3324" s="459"/>
      <c r="H3324" s="459">
        <v>3317</v>
      </c>
      <c r="I3324" s="444">
        <f t="shared" ref="I3324:I3578" ca="1" si="168">L3323</f>
        <v>-462426856854.52124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-1926778570.2271719</v>
      </c>
      <c r="L3324" s="444">
        <f t="shared" ca="1" si="167"/>
        <v>-464353635424.74841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25">
      <c r="G3325" s="459"/>
      <c r="H3325" s="459">
        <v>3318</v>
      </c>
      <c r="I3325" s="444">
        <f t="shared" ca="1" si="168"/>
        <v>-464353635424.74841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-1934806814.2697852</v>
      </c>
      <c r="L3325" s="444">
        <f t="shared" ca="1" si="167"/>
        <v>-466288442239.01819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25">
      <c r="G3326" s="459"/>
      <c r="H3326" s="459">
        <v>3319</v>
      </c>
      <c r="I3326" s="444">
        <f t="shared" ca="1" si="168"/>
        <v>-466288442239.01819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-1942868509.3292425</v>
      </c>
      <c r="L3326" s="444">
        <f t="shared" ca="1" si="167"/>
        <v>-468231310748.34741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25">
      <c r="G3327" s="459"/>
      <c r="H3327" s="459">
        <v>3320</v>
      </c>
      <c r="I3327" s="444">
        <f t="shared" ca="1" si="168"/>
        <v>-468231310748.34741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-1950963794.7847812</v>
      </c>
      <c r="L3327" s="444">
        <f t="shared" ca="1" si="167"/>
        <v>-470182274543.1322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25">
      <c r="G3328" s="459"/>
      <c r="H3328" s="459">
        <v>3321</v>
      </c>
      <c r="I3328" s="444">
        <f t="shared" ca="1" si="168"/>
        <v>-470182274543.1322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-1959092810.5963838</v>
      </c>
      <c r="L3328" s="444">
        <f t="shared" ca="1" si="167"/>
        <v>-472141367353.72858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25">
      <c r="G3329" s="459"/>
      <c r="H3329" s="459">
        <v>3322</v>
      </c>
      <c r="I3329" s="444">
        <f t="shared" ca="1" si="168"/>
        <v>-472141367353.72858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-1967255697.3072021</v>
      </c>
      <c r="L3329" s="444">
        <f t="shared" ca="1" si="167"/>
        <v>-474108623051.03577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25">
      <c r="G3330" s="459"/>
      <c r="H3330" s="459">
        <v>3323</v>
      </c>
      <c r="I3330" s="444">
        <f t="shared" ca="1" si="168"/>
        <v>-474108623051.03577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-1975452596.0459824</v>
      </c>
      <c r="L3330" s="444">
        <f t="shared" ca="1" si="167"/>
        <v>-476084075647.08173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25">
      <c r="G3331" s="459"/>
      <c r="H3331" s="459">
        <v>3324</v>
      </c>
      <c r="I3331" s="444">
        <f t="shared" ca="1" si="168"/>
        <v>-476084075647.08173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-1983683648.5295074</v>
      </c>
      <c r="L3331" s="444">
        <f t="shared" ca="1" si="167"/>
        <v>-478067759295.61121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25">
      <c r="G3332" s="459"/>
      <c r="H3332" s="459">
        <v>3325</v>
      </c>
      <c r="I3332" s="444">
        <f t="shared" ca="1" si="168"/>
        <v>-478067759295.61121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-1991948997.065047</v>
      </c>
      <c r="L3332" s="444">
        <f t="shared" ca="1" si="167"/>
        <v>-480059708292.67627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25">
      <c r="G3333" s="459"/>
      <c r="H3333" s="459">
        <v>3326</v>
      </c>
      <c r="I3333" s="444">
        <f t="shared" ca="1" si="168"/>
        <v>-480059708292.67627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-2000248784.5528176</v>
      </c>
      <c r="L3333" s="444">
        <f t="shared" ca="1" si="167"/>
        <v>-482059957077.22906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25">
      <c r="G3334" s="459"/>
      <c r="H3334" s="459">
        <v>3327</v>
      </c>
      <c r="I3334" s="444">
        <f t="shared" ca="1" si="168"/>
        <v>-482059957077.22906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-2008583154.4884543</v>
      </c>
      <c r="L3334" s="444">
        <f t="shared" ca="1" si="167"/>
        <v>-484068540231.71753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25">
      <c r="G3335" s="459"/>
      <c r="H3335" s="459">
        <v>3328</v>
      </c>
      <c r="I3335" s="444">
        <f t="shared" ca="1" si="168"/>
        <v>-484068540231.71753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-2016952250.9654896</v>
      </c>
      <c r="L3335" s="444">
        <f t="shared" ca="1" si="167"/>
        <v>-486085492482.68304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25">
      <c r="G3336" s="459"/>
      <c r="H3336" s="459">
        <v>3329</v>
      </c>
      <c r="I3336" s="444">
        <f t="shared" ca="1" si="168"/>
        <v>-486085492482.68304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-2025356218.677846</v>
      </c>
      <c r="L3336" s="444">
        <f t="shared" ca="1" si="167"/>
        <v>-488110848701.3609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25">
      <c r="G3337" s="459"/>
      <c r="H3337" s="459">
        <v>3330</v>
      </c>
      <c r="I3337" s="444">
        <f t="shared" ca="1" si="168"/>
        <v>-488110848701.3609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-2033795202.9223371</v>
      </c>
      <c r="L3337" s="444">
        <f t="shared" ca="1" si="167"/>
        <v>-490144643904.28326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25">
      <c r="G3338" s="459"/>
      <c r="H3338" s="459">
        <v>3331</v>
      </c>
      <c r="I3338" s="444">
        <f t="shared" ca="1" si="168"/>
        <v>-490144643904.28326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-2042269349.6011803</v>
      </c>
      <c r="L3338" s="444">
        <f t="shared" ca="1" si="167"/>
        <v>-492186913253.88446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25">
      <c r="G3339" s="459"/>
      <c r="H3339" s="459">
        <v>3332</v>
      </c>
      <c r="I3339" s="444">
        <f t="shared" ca="1" si="168"/>
        <v>-492186913253.88446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-2050778805.2245188</v>
      </c>
      <c r="L3339" s="444">
        <f t="shared" ca="1" si="167"/>
        <v>-494237692059.10901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25">
      <c r="G3340" s="459"/>
      <c r="H3340" s="459">
        <v>3333</v>
      </c>
      <c r="I3340" s="444">
        <f t="shared" ca="1" si="168"/>
        <v>-494237692059.10901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-2059323716.9129543</v>
      </c>
      <c r="L3340" s="444">
        <f t="shared" ca="1" si="167"/>
        <v>-496297015776.02197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25">
      <c r="G3341" s="459"/>
      <c r="H3341" s="459">
        <v>3334</v>
      </c>
      <c r="I3341" s="444">
        <f t="shared" ca="1" si="168"/>
        <v>-496297015776.02197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-2067904232.4000912</v>
      </c>
      <c r="L3341" s="444">
        <f t="shared" ca="1" si="167"/>
        <v>-498364920008.42206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25">
      <c r="G3342" s="459"/>
      <c r="H3342" s="459">
        <v>3335</v>
      </c>
      <c r="I3342" s="444">
        <f t="shared" ca="1" si="168"/>
        <v>-498364920008.42206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-2076520500.0350919</v>
      </c>
      <c r="L3342" s="444">
        <f t="shared" ca="1" si="167"/>
        <v>-500441440508.45715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25">
      <c r="G3343" s="459"/>
      <c r="H3343" s="459">
        <v>3336</v>
      </c>
      <c r="I3343" s="444">
        <f t="shared" ca="1" si="168"/>
        <v>-500441440508.45715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-2085172668.7852383</v>
      </c>
      <c r="L3343" s="444">
        <f t="shared" ca="1" si="167"/>
        <v>-502526613177.24237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25">
      <c r="G3344" s="459"/>
      <c r="H3344" s="459">
        <v>3337</v>
      </c>
      <c r="I3344" s="444">
        <f t="shared" ca="1" si="168"/>
        <v>-502526613177.24237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-2093860888.2385101</v>
      </c>
      <c r="L3344" s="444">
        <f t="shared" ca="1" si="167"/>
        <v>-504620474065.4809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25">
      <c r="G3345" s="459"/>
      <c r="H3345" s="459">
        <v>3338</v>
      </c>
      <c r="I3345" s="444">
        <f t="shared" ca="1" si="168"/>
        <v>-504620474065.4809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-2102585308.6061704</v>
      </c>
      <c r="L3345" s="444">
        <f t="shared" ca="1" si="167"/>
        <v>-506723059374.08704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25">
      <c r="G3346" s="459"/>
      <c r="H3346" s="459">
        <v>3339</v>
      </c>
      <c r="I3346" s="444">
        <f t="shared" ca="1" si="168"/>
        <v>-506723059374.08704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-2111346080.7253623</v>
      </c>
      <c r="L3346" s="444">
        <f t="shared" ca="1" si="167"/>
        <v>-508834405454.81238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25">
      <c r="G3347" s="459"/>
      <c r="H3347" s="459">
        <v>3340</v>
      </c>
      <c r="I3347" s="444">
        <f t="shared" ca="1" si="168"/>
        <v>-508834405454.81238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-2120143356.0617182</v>
      </c>
      <c r="L3347" s="444">
        <f t="shared" ca="1" si="167"/>
        <v>-510954548810.87408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25">
      <c r="G3348" s="459"/>
      <c r="H3348" s="459">
        <v>3341</v>
      </c>
      <c r="I3348" s="444">
        <f t="shared" ca="1" si="168"/>
        <v>-510954548810.87408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-2128977286.7119753</v>
      </c>
      <c r="L3348" s="444">
        <f t="shared" ca="1" si="167"/>
        <v>-513083526097.58606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25">
      <c r="G3349" s="459"/>
      <c r="H3349" s="459">
        <v>3342</v>
      </c>
      <c r="I3349" s="444">
        <f t="shared" ca="1" si="168"/>
        <v>-513083526097.58606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-2137848025.4066086</v>
      </c>
      <c r="L3349" s="444">
        <f t="shared" ca="1" si="167"/>
        <v>-515221374122.99268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25">
      <c r="G3350" s="459"/>
      <c r="H3350" s="459">
        <v>3343</v>
      </c>
      <c r="I3350" s="444">
        <f t="shared" ca="1" si="168"/>
        <v>-515221374122.99268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-2146755725.5124693</v>
      </c>
      <c r="L3350" s="444">
        <f t="shared" ca="1" si="167"/>
        <v>-517368129848.50513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25">
      <c r="G3351" s="459"/>
      <c r="H3351" s="459">
        <v>3344</v>
      </c>
      <c r="I3351" s="444">
        <f t="shared" ca="1" si="168"/>
        <v>-517368129848.50513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-2155700541.0354381</v>
      </c>
      <c r="L3351" s="444">
        <f t="shared" ca="1" si="167"/>
        <v>-519523830389.54059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25">
      <c r="G3352" s="459"/>
      <c r="H3352" s="459">
        <v>3345</v>
      </c>
      <c r="I3352" s="444">
        <f t="shared" ca="1" si="168"/>
        <v>-519523830389.54059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-2164682626.623086</v>
      </c>
      <c r="L3352" s="444">
        <f t="shared" ca="1" si="167"/>
        <v>-521688513016.1637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25">
      <c r="G3353" s="459"/>
      <c r="H3353" s="459">
        <v>3346</v>
      </c>
      <c r="I3353" s="444">
        <f t="shared" ca="1" si="168"/>
        <v>-521688513016.1637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-2173702137.5673485</v>
      </c>
      <c r="L3353" s="444">
        <f t="shared" ca="1" si="167"/>
        <v>-523862215153.73102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25">
      <c r="G3354" s="459"/>
      <c r="H3354" s="459">
        <v>3347</v>
      </c>
      <c r="I3354" s="444">
        <f t="shared" ca="1" si="168"/>
        <v>-523862215153.73102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-2182759229.8072124</v>
      </c>
      <c r="L3354" s="444">
        <f t="shared" ca="1" si="167"/>
        <v>-526044974383.53821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25">
      <c r="G3355" s="459"/>
      <c r="H3355" s="459">
        <v>3348</v>
      </c>
      <c r="I3355" s="444">
        <f t="shared" ca="1" si="168"/>
        <v>-526044974383.53821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-2191854059.9314089</v>
      </c>
      <c r="L3355" s="444">
        <f t="shared" ca="1" si="167"/>
        <v>-528236828443.4696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25">
      <c r="G3356" s="459"/>
      <c r="H3356" s="459">
        <v>3349</v>
      </c>
      <c r="I3356" s="444">
        <f t="shared" ca="1" si="168"/>
        <v>-528236828443.4696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-2200986785.1811233</v>
      </c>
      <c r="L3356" s="444">
        <f t="shared" ca="1" si="167"/>
        <v>-530437815228.65076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25">
      <c r="G3357" s="459"/>
      <c r="H3357" s="459">
        <v>3350</v>
      </c>
      <c r="I3357" s="444">
        <f t="shared" ca="1" si="168"/>
        <v>-530437815228.65076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-2210157563.4527111</v>
      </c>
      <c r="L3357" s="444">
        <f t="shared" ca="1" si="167"/>
        <v>-532647972792.10345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25">
      <c r="G3358" s="459"/>
      <c r="H3358" s="459">
        <v>3351</v>
      </c>
      <c r="I3358" s="444">
        <f t="shared" ca="1" si="168"/>
        <v>-532647972792.10345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-2219366553.3004313</v>
      </c>
      <c r="L3358" s="444">
        <f t="shared" ca="1" si="167"/>
        <v>-534867339345.40387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25">
      <c r="G3359" s="459"/>
      <c r="H3359" s="459">
        <v>3352</v>
      </c>
      <c r="I3359" s="444">
        <f t="shared" ca="1" si="168"/>
        <v>-534867339345.40387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-2228613913.9391828</v>
      </c>
      <c r="L3359" s="444">
        <f t="shared" ca="1" si="167"/>
        <v>-537095953259.34308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25">
      <c r="G3360" s="459"/>
      <c r="H3360" s="459">
        <v>3353</v>
      </c>
      <c r="I3360" s="444">
        <f t="shared" ca="1" si="168"/>
        <v>-537095953259.34308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-2237899805.2472625</v>
      </c>
      <c r="L3360" s="444">
        <f t="shared" ca="1" si="167"/>
        <v>-539333853064.59033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25">
      <c r="G3361" s="459"/>
      <c r="H3361" s="459">
        <v>3354</v>
      </c>
      <c r="I3361" s="444">
        <f t="shared" ca="1" si="168"/>
        <v>-539333853064.59033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-2247224387.7691264</v>
      </c>
      <c r="L3361" s="444">
        <f t="shared" ca="1" si="167"/>
        <v>-541581077452.35944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25">
      <c r="G3362" s="459"/>
      <c r="H3362" s="459">
        <v>3355</v>
      </c>
      <c r="I3362" s="444">
        <f t="shared" ca="1" si="168"/>
        <v>-541581077452.35944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-2256587822.7181644</v>
      </c>
      <c r="L3362" s="444">
        <f t="shared" ca="1" si="167"/>
        <v>-543837665275.07758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25">
      <c r="G3363" s="459"/>
      <c r="H3363" s="459">
        <v>3356</v>
      </c>
      <c r="I3363" s="444">
        <f t="shared" ca="1" si="168"/>
        <v>-543837665275.07758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-2265990271.9794898</v>
      </c>
      <c r="L3363" s="444">
        <f t="shared" ca="1" si="167"/>
        <v>-546103655547.05707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25">
      <c r="G3364" s="459"/>
      <c r="H3364" s="459">
        <v>3357</v>
      </c>
      <c r="I3364" s="444">
        <f t="shared" ca="1" si="168"/>
        <v>-546103655547.05707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-2275431898.1127381</v>
      </c>
      <c r="L3364" s="444">
        <f t="shared" ca="1" si="167"/>
        <v>-548379087445.1698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25">
      <c r="G3365" s="459"/>
      <c r="H3365" s="459">
        <v>3358</v>
      </c>
      <c r="I3365" s="444">
        <f t="shared" ca="1" si="168"/>
        <v>-548379087445.1698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-2284912864.3548741</v>
      </c>
      <c r="L3365" s="444">
        <f t="shared" ca="1" si="167"/>
        <v>-550664000309.52466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25">
      <c r="G3366" s="459"/>
      <c r="H3366" s="459">
        <v>3359</v>
      </c>
      <c r="I3366" s="444">
        <f t="shared" ca="1" si="168"/>
        <v>-550664000309.52466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-2294433334.6230192</v>
      </c>
      <c r="L3366" s="444">
        <f t="shared" ca="1" si="167"/>
        <v>-552958433644.14771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25">
      <c r="G3367" s="459"/>
      <c r="H3367" s="459">
        <v>3360</v>
      </c>
      <c r="I3367" s="444">
        <f t="shared" ca="1" si="168"/>
        <v>-552958433644.14771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-2303993473.517282</v>
      </c>
      <c r="L3367" s="444">
        <f t="shared" ca="1" si="167"/>
        <v>-555262427117.66504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25">
      <c r="G3368" s="459"/>
      <c r="H3368" s="459">
        <v>3361</v>
      </c>
      <c r="I3368" s="444">
        <f t="shared" ca="1" si="168"/>
        <v>-555262427117.66504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-2313593446.3236041</v>
      </c>
      <c r="L3368" s="444">
        <f t="shared" ca="1" si="167"/>
        <v>-557576020563.98865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25">
      <c r="G3369" s="459"/>
      <c r="H3369" s="459">
        <v>3362</v>
      </c>
      <c r="I3369" s="444">
        <f t="shared" ca="1" si="168"/>
        <v>-557576020563.98865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-2323233419.0166192</v>
      </c>
      <c r="L3369" s="444">
        <f t="shared" ca="1" si="167"/>
        <v>-559899253983.00525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25">
      <c r="G3370" s="459"/>
      <c r="H3370" s="459">
        <v>3363</v>
      </c>
      <c r="I3370" s="444">
        <f t="shared" ca="1" si="168"/>
        <v>-559899253983.00525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-2332913558.2625217</v>
      </c>
      <c r="L3370" s="444">
        <f t="shared" ca="1" si="167"/>
        <v>-562232167541.26782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25">
      <c r="G3371" s="459"/>
      <c r="H3371" s="459">
        <v>3364</v>
      </c>
      <c r="I3371" s="444">
        <f t="shared" ca="1" si="168"/>
        <v>-562232167541.26782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-2342634031.4219494</v>
      </c>
      <c r="L3371" s="444">
        <f t="shared" ca="1" si="167"/>
        <v>-564574801572.68982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25">
      <c r="G3372" s="459"/>
      <c r="H3372" s="459">
        <v>3365</v>
      </c>
      <c r="I3372" s="444">
        <f t="shared" ca="1" si="168"/>
        <v>-564574801572.68982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-2352395006.5528741</v>
      </c>
      <c r="L3372" s="444">
        <f t="shared" ca="1" si="167"/>
        <v>-566927196579.24268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25">
      <c r="G3373" s="459"/>
      <c r="H3373" s="459">
        <v>3366</v>
      </c>
      <c r="I3373" s="444">
        <f t="shared" ca="1" si="168"/>
        <v>-566927196579.24268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-2362196652.4135113</v>
      </c>
      <c r="L3373" s="444">
        <f t="shared" ca="1" si="167"/>
        <v>-569289393231.65613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25">
      <c r="G3374" s="459"/>
      <c r="H3374" s="459">
        <v>3367</v>
      </c>
      <c r="I3374" s="444">
        <f t="shared" ca="1" si="168"/>
        <v>-569289393231.65613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-2372039138.4652338</v>
      </c>
      <c r="L3374" s="444">
        <f t="shared" ca="1" si="167"/>
        <v>-571661432370.12134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25">
      <c r="G3375" s="459"/>
      <c r="H3375" s="459">
        <v>3368</v>
      </c>
      <c r="I3375" s="444">
        <f t="shared" ca="1" si="168"/>
        <v>-571661432370.12134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-2381922634.8755054</v>
      </c>
      <c r="L3375" s="444">
        <f t="shared" ca="1" si="167"/>
        <v>-574043355004.99683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25">
      <c r="G3376" s="459"/>
      <c r="H3376" s="459">
        <v>3369</v>
      </c>
      <c r="I3376" s="444">
        <f t="shared" ca="1" si="168"/>
        <v>-574043355004.99683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-2391847312.5208201</v>
      </c>
      <c r="L3376" s="444">
        <f t="shared" ca="1" si="167"/>
        <v>-576435202317.5177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25">
      <c r="G3377" s="459"/>
      <c r="H3377" s="459">
        <v>3370</v>
      </c>
      <c r="I3377" s="444">
        <f t="shared" ca="1" si="168"/>
        <v>-576435202317.5177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-2401813342.9896569</v>
      </c>
      <c r="L3377" s="444">
        <f t="shared" ca="1" si="167"/>
        <v>-578837015660.50732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25">
      <c r="G3378" s="459"/>
      <c r="H3378" s="459">
        <v>3371</v>
      </c>
      <c r="I3378" s="444">
        <f t="shared" ca="1" si="168"/>
        <v>-578837015660.50732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-2411820898.5854473</v>
      </c>
      <c r="L3378" s="444">
        <f t="shared" ca="1" si="167"/>
        <v>-581248836559.09277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25">
      <c r="G3379" s="459"/>
      <c r="H3379" s="459">
        <v>3372</v>
      </c>
      <c r="I3379" s="444">
        <f t="shared" ca="1" si="168"/>
        <v>-581248836559.09277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-2421870152.3295531</v>
      </c>
      <c r="L3379" s="444">
        <f t="shared" ca="1" si="167"/>
        <v>-583670706711.42236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25">
      <c r="G3380" s="459"/>
      <c r="H3380" s="459">
        <v>3373</v>
      </c>
      <c r="I3380" s="444">
        <f t="shared" ca="1" si="168"/>
        <v>-583670706711.42236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-2431961277.9642596</v>
      </c>
      <c r="L3380" s="444">
        <f t="shared" ca="1" si="167"/>
        <v>-586102667989.3866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25">
      <c r="G3381" s="459"/>
      <c r="H3381" s="459">
        <v>3374</v>
      </c>
      <c r="I3381" s="444">
        <f t="shared" ca="1" si="168"/>
        <v>-586102667989.3866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-2442094449.9557776</v>
      </c>
      <c r="L3381" s="444">
        <f t="shared" ca="1" si="167"/>
        <v>-588544762439.34241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25">
      <c r="G3382" s="459"/>
      <c r="H3382" s="459">
        <v>3375</v>
      </c>
      <c r="I3382" s="444">
        <f t="shared" ca="1" si="168"/>
        <v>-588544762439.34241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-2452269843.4972601</v>
      </c>
      <c r="L3382" s="444">
        <f t="shared" ca="1" si="167"/>
        <v>-590997032282.83972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25">
      <c r="G3383" s="459"/>
      <c r="H3383" s="459">
        <v>3376</v>
      </c>
      <c r="I3383" s="444">
        <f t="shared" ca="1" si="168"/>
        <v>-590997032282.83972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-2462487634.5118322</v>
      </c>
      <c r="L3383" s="444">
        <f t="shared" ca="1" si="167"/>
        <v>-593459519917.35156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25">
      <c r="G3384" s="459"/>
      <c r="H3384" s="459">
        <v>3377</v>
      </c>
      <c r="I3384" s="444">
        <f t="shared" ca="1" si="168"/>
        <v>-593459519917.35156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-2472747999.6556315</v>
      </c>
      <c r="L3384" s="444">
        <f t="shared" ca="1" si="167"/>
        <v>-595932267917.0072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25">
      <c r="G3385" s="459"/>
      <c r="H3385" s="459">
        <v>3378</v>
      </c>
      <c r="I3385" s="444">
        <f t="shared" ca="1" si="168"/>
        <v>-595932267917.0072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-2483051116.3208632</v>
      </c>
      <c r="L3385" s="444">
        <f t="shared" ca="1" si="167"/>
        <v>-598415319033.32813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25">
      <c r="G3386" s="459"/>
      <c r="H3386" s="459">
        <v>3379</v>
      </c>
      <c r="I3386" s="444">
        <f t="shared" ca="1" si="168"/>
        <v>-598415319033.32813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-2493397162.6388674</v>
      </c>
      <c r="L3386" s="444">
        <f t="shared" ca="1" si="167"/>
        <v>-600908716195.96704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25">
      <c r="G3387" s="459"/>
      <c r="H3387" s="459">
        <v>3380</v>
      </c>
      <c r="I3387" s="444">
        <f t="shared" ca="1" si="168"/>
        <v>-600908716195.96704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-2503786317.4831958</v>
      </c>
      <c r="L3387" s="444">
        <f t="shared" ca="1" si="167"/>
        <v>-603412502513.4502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25">
      <c r="G3388" s="459"/>
      <c r="H3388" s="459">
        <v>3381</v>
      </c>
      <c r="I3388" s="444">
        <f t="shared" ca="1" si="168"/>
        <v>-603412502513.4502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-2514218760.4727092</v>
      </c>
      <c r="L3388" s="444">
        <f t="shared" ca="1" si="167"/>
        <v>-605926721273.92285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25">
      <c r="G3389" s="459"/>
      <c r="H3389" s="459">
        <v>3382</v>
      </c>
      <c r="I3389" s="444">
        <f t="shared" ca="1" si="168"/>
        <v>-605926721273.92285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-2524694671.9746785</v>
      </c>
      <c r="L3389" s="444">
        <f t="shared" ca="1" si="167"/>
        <v>-608451415945.89758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25">
      <c r="G3390" s="459"/>
      <c r="H3390" s="459">
        <v>3383</v>
      </c>
      <c r="I3390" s="444">
        <f t="shared" ca="1" si="168"/>
        <v>-608451415945.89758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-2535214233.1079063</v>
      </c>
      <c r="L3390" s="444">
        <f t="shared" ca="1" si="167"/>
        <v>-610986630179.00549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25">
      <c r="G3391" s="459"/>
      <c r="H3391" s="459">
        <v>3384</v>
      </c>
      <c r="I3391" s="444">
        <f t="shared" ca="1" si="168"/>
        <v>-610986630179.00549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-2545777625.7458563</v>
      </c>
      <c r="L3391" s="444">
        <f t="shared" ca="1" si="167"/>
        <v>-613532407804.75134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25">
      <c r="G3392" s="459"/>
      <c r="H3392" s="459">
        <v>3385</v>
      </c>
      <c r="I3392" s="444">
        <f t="shared" ca="1" si="168"/>
        <v>-613532407804.75134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-2556385032.5197973</v>
      </c>
      <c r="L3392" s="444">
        <f t="shared" ca="1" si="167"/>
        <v>-616088792837.27112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25">
      <c r="G3393" s="459"/>
      <c r="H3393" s="459">
        <v>3386</v>
      </c>
      <c r="I3393" s="444">
        <f t="shared" ca="1" si="168"/>
        <v>-616088792837.27112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-2567036636.8219628</v>
      </c>
      <c r="L3393" s="444">
        <f t="shared" ca="1" si="167"/>
        <v>-618655829474.09314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25">
      <c r="G3394" s="459"/>
      <c r="H3394" s="459">
        <v>3387</v>
      </c>
      <c r="I3394" s="444">
        <f t="shared" ca="1" si="168"/>
        <v>-618655829474.09314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-2577732622.8087215</v>
      </c>
      <c r="L3394" s="444">
        <f t="shared" ca="1" si="167"/>
        <v>-621233562096.90186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25">
      <c r="G3395" s="459"/>
      <c r="H3395" s="459">
        <v>3388</v>
      </c>
      <c r="I3395" s="444">
        <f t="shared" ca="1" si="168"/>
        <v>-621233562096.90186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-2588473175.4037576</v>
      </c>
      <c r="L3395" s="444">
        <f t="shared" ca="1" si="167"/>
        <v>-623822035272.30566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25">
      <c r="G3396" s="459"/>
      <c r="H3396" s="459">
        <v>3389</v>
      </c>
      <c r="I3396" s="444">
        <f t="shared" ca="1" si="168"/>
        <v>-623822035272.30566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-2599258480.3012733</v>
      </c>
      <c r="L3396" s="444">
        <f t="shared" ca="1" si="167"/>
        <v>-626421293752.60693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25">
      <c r="G3397" s="459"/>
      <c r="H3397" s="459">
        <v>3390</v>
      </c>
      <c r="I3397" s="444">
        <f t="shared" ca="1" si="168"/>
        <v>-626421293752.60693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-2610088723.9691954</v>
      </c>
      <c r="L3397" s="444">
        <f t="shared" ca="1" si="167"/>
        <v>-629031382476.57617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25">
      <c r="G3398" s="459"/>
      <c r="H3398" s="459">
        <v>3391</v>
      </c>
      <c r="I3398" s="444">
        <f t="shared" ca="1" si="168"/>
        <v>-629031382476.57617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-2620964093.6524005</v>
      </c>
      <c r="L3398" s="444">
        <f t="shared" ca="1" si="167"/>
        <v>-631652346570.22852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25">
      <c r="G3399" s="459"/>
      <c r="H3399" s="459">
        <v>3392</v>
      </c>
      <c r="I3399" s="444">
        <f t="shared" ca="1" si="168"/>
        <v>-631652346570.22852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-2631884777.3759522</v>
      </c>
      <c r="L3399" s="444">
        <f t="shared" ca="1" si="167"/>
        <v>-634284231347.60449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25">
      <c r="G3400" s="459"/>
      <c r="H3400" s="459">
        <v>3393</v>
      </c>
      <c r="I3400" s="444">
        <f t="shared" ca="1" si="168"/>
        <v>-634284231347.60449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-2642850963.9483519</v>
      </c>
      <c r="L3400" s="444">
        <f t="shared" ca="1" si="167"/>
        <v>-636927082311.55286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25">
      <c r="G3401" s="459"/>
      <c r="H3401" s="459">
        <v>3394</v>
      </c>
      <c r="I3401" s="444">
        <f t="shared" ca="1" si="168"/>
        <v>-636927082311.55286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-2653862842.9648037</v>
      </c>
      <c r="L3401" s="444">
        <f t="shared" ca="1" si="167"/>
        <v>-639580945154.5177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25">
      <c r="G3402" s="459"/>
      <c r="H3402" s="459">
        <v>3395</v>
      </c>
      <c r="I3402" s="444">
        <f t="shared" ca="1" si="168"/>
        <v>-639580945154.5177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-2664920604.8104906</v>
      </c>
      <c r="L3402" s="444">
        <f t="shared" ca="1" si="167"/>
        <v>-642245865759.32825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25">
      <c r="G3403" s="459"/>
      <c r="H3403" s="459">
        <v>3396</v>
      </c>
      <c r="I3403" s="444">
        <f t="shared" ca="1" si="168"/>
        <v>-642245865759.32825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-2676024440.6638675</v>
      </c>
      <c r="L3403" s="444">
        <f t="shared" ca="1" si="167"/>
        <v>-644921890199.99207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25">
      <c r="G3404" s="459"/>
      <c r="H3404" s="459">
        <v>3397</v>
      </c>
      <c r="I3404" s="444">
        <f t="shared" ca="1" si="168"/>
        <v>-644921890199.99207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-2687174542.4999671</v>
      </c>
      <c r="L3404" s="444">
        <f t="shared" ca="1" si="167"/>
        <v>-647609064742.49207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25">
      <c r="G3405" s="459"/>
      <c r="H3405" s="459">
        <v>3398</v>
      </c>
      <c r="I3405" s="444">
        <f t="shared" ca="1" si="168"/>
        <v>-647609064742.49207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-2698371103.0937171</v>
      </c>
      <c r="L3405" s="444">
        <f t="shared" ca="1" si="167"/>
        <v>-650307435845.58582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25">
      <c r="G3406" s="459"/>
      <c r="H3406" s="459">
        <v>3399</v>
      </c>
      <c r="I3406" s="444">
        <f t="shared" ca="1" si="168"/>
        <v>-650307435845.58582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-2709614316.0232744</v>
      </c>
      <c r="L3406" s="444">
        <f t="shared" ca="1" si="167"/>
        <v>-653017050161.60913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25">
      <c r="G3407" s="459"/>
      <c r="H3407" s="459">
        <v>3400</v>
      </c>
      <c r="I3407" s="444">
        <f t="shared" ca="1" si="168"/>
        <v>-653017050161.60913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-2720904375.6733713</v>
      </c>
      <c r="L3407" s="444">
        <f t="shared" ca="1" si="167"/>
        <v>-655737954537.28247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25">
      <c r="G3408" s="459"/>
      <c r="H3408" s="459">
        <v>3401</v>
      </c>
      <c r="I3408" s="444">
        <f t="shared" ca="1" si="168"/>
        <v>-655737954537.28247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-2732241477.238677</v>
      </c>
      <c r="L3408" s="444">
        <f t="shared" ca="1" si="167"/>
        <v>-658470196014.52112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25">
      <c r="G3409" s="459"/>
      <c r="H3409" s="459">
        <v>3402</v>
      </c>
      <c r="I3409" s="444">
        <f t="shared" ca="1" si="168"/>
        <v>-658470196014.52112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-2743625816.7271714</v>
      </c>
      <c r="L3409" s="444">
        <f t="shared" ca="1" si="167"/>
        <v>-661213821831.24829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25">
      <c r="G3410" s="459"/>
      <c r="H3410" s="459">
        <v>3403</v>
      </c>
      <c r="I3410" s="444">
        <f t="shared" ca="1" si="168"/>
        <v>-661213821831.24829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-2755057590.9635344</v>
      </c>
      <c r="L3410" s="444">
        <f t="shared" ca="1" si="167"/>
        <v>-663968879422.21179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25">
      <c r="G3411" s="459"/>
      <c r="H3411" s="459">
        <v>3404</v>
      </c>
      <c r="I3411" s="444">
        <f t="shared" ca="1" si="168"/>
        <v>-663968879422.21179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-2766536997.5925493</v>
      </c>
      <c r="L3411" s="444">
        <f t="shared" ca="1" si="167"/>
        <v>-666735416419.80432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25">
      <c r="G3412" s="459"/>
      <c r="H3412" s="459">
        <v>3405</v>
      </c>
      <c r="I3412" s="444">
        <f t="shared" ca="1" si="168"/>
        <v>-666735416419.80432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-2778064235.0825181</v>
      </c>
      <c r="L3412" s="444">
        <f t="shared" ca="1" si="167"/>
        <v>-669513480654.88684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25">
      <c r="G3413" s="459"/>
      <c r="H3413" s="459">
        <v>3406</v>
      </c>
      <c r="I3413" s="444">
        <f t="shared" ca="1" si="168"/>
        <v>-669513480654.88684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-2789639502.7286949</v>
      </c>
      <c r="L3413" s="444">
        <f t="shared" ca="1" si="167"/>
        <v>-672303120157.61548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25">
      <c r="G3414" s="459"/>
      <c r="H3414" s="459">
        <v>3407</v>
      </c>
      <c r="I3414" s="444">
        <f t="shared" ca="1" si="168"/>
        <v>-672303120157.61548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-2801263000.6567311</v>
      </c>
      <c r="L3414" s="444">
        <f t="shared" ca="1" si="167"/>
        <v>-675104383158.27222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25">
      <c r="G3415" s="459"/>
      <c r="H3415" s="459">
        <v>3408</v>
      </c>
      <c r="I3415" s="444">
        <f t="shared" ca="1" si="168"/>
        <v>-675104383158.27222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-2812934929.8261342</v>
      </c>
      <c r="L3415" s="444">
        <f t="shared" ca="1" si="167"/>
        <v>-677917318088.09839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25">
      <c r="G3416" s="459"/>
      <c r="H3416" s="459">
        <v>3409</v>
      </c>
      <c r="I3416" s="444">
        <f t="shared" ca="1" si="168"/>
        <v>-677917318088.09839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-2824655492.0337434</v>
      </c>
      <c r="L3416" s="444">
        <f t="shared" ca="1" si="167"/>
        <v>-680741973580.13208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25">
      <c r="G3417" s="459"/>
      <c r="H3417" s="459">
        <v>3410</v>
      </c>
      <c r="I3417" s="444">
        <f t="shared" ca="1" si="168"/>
        <v>-680741973580.13208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-2836424889.9172168</v>
      </c>
      <c r="L3417" s="444">
        <f t="shared" ca="1" si="167"/>
        <v>-683578398470.04932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25">
      <c r="G3418" s="459"/>
      <c r="H3418" s="459">
        <v>3411</v>
      </c>
      <c r="I3418" s="444">
        <f t="shared" ca="1" si="168"/>
        <v>-683578398470.04932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-2848243326.958539</v>
      </c>
      <c r="L3418" s="444">
        <f t="shared" ca="1" si="167"/>
        <v>-686426641797.00781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25">
      <c r="G3419" s="459"/>
      <c r="H3419" s="459">
        <v>3412</v>
      </c>
      <c r="I3419" s="444">
        <f t="shared" ca="1" si="168"/>
        <v>-686426641797.00781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-2860111007.4875326</v>
      </c>
      <c r="L3419" s="444">
        <f t="shared" ca="1" si="167"/>
        <v>-689286752804.49536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25">
      <c r="G3420" s="459"/>
      <c r="H3420" s="459">
        <v>3413</v>
      </c>
      <c r="I3420" s="444">
        <f t="shared" ca="1" si="168"/>
        <v>-689286752804.49536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-2872028136.6853971</v>
      </c>
      <c r="L3420" s="444">
        <f t="shared" ca="1" si="167"/>
        <v>-692158780941.18079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25">
      <c r="G3421" s="459"/>
      <c r="H3421" s="459">
        <v>3414</v>
      </c>
      <c r="I3421" s="444">
        <f t="shared" ca="1" si="168"/>
        <v>-692158780941.18079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-2883994920.588253</v>
      </c>
      <c r="L3421" s="444">
        <f t="shared" ca="1" si="167"/>
        <v>-695042775861.76904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25">
      <c r="G3422" s="459"/>
      <c r="H3422" s="459">
        <v>3415</v>
      </c>
      <c r="I3422" s="444">
        <f t="shared" ca="1" si="168"/>
        <v>-695042775861.76904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-2896011566.0907044</v>
      </c>
      <c r="L3422" s="444">
        <f t="shared" ca="1" si="167"/>
        <v>-697938787427.85974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25">
      <c r="G3423" s="459"/>
      <c r="H3423" s="459">
        <v>3416</v>
      </c>
      <c r="I3423" s="444">
        <f t="shared" ca="1" si="168"/>
        <v>-697938787427.85974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-2908078280.9494157</v>
      </c>
      <c r="L3423" s="444">
        <f t="shared" ca="1" si="167"/>
        <v>-700846865708.8092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25">
      <c r="G3424" s="459"/>
      <c r="H3424" s="459">
        <v>3417</v>
      </c>
      <c r="I3424" s="444">
        <f t="shared" ca="1" si="168"/>
        <v>-700846865708.8092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-2920195273.786705</v>
      </c>
      <c r="L3424" s="444">
        <f t="shared" ca="1" si="167"/>
        <v>-703767060982.59595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25">
      <c r="G3425" s="459"/>
      <c r="H3425" s="459">
        <v>3418</v>
      </c>
      <c r="I3425" s="444">
        <f t="shared" ca="1" si="168"/>
        <v>-703767060982.59595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-2932362754.0941496</v>
      </c>
      <c r="L3425" s="444">
        <f t="shared" ca="1" si="167"/>
        <v>-706699423736.69006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25">
      <c r="G3426" s="459"/>
      <c r="H3426" s="459">
        <v>3419</v>
      </c>
      <c r="I3426" s="444">
        <f t="shared" ca="1" si="168"/>
        <v>-706699423736.69006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-2944580932.2362084</v>
      </c>
      <c r="L3426" s="444">
        <f t="shared" ca="1" si="167"/>
        <v>-709644004668.92627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25">
      <c r="G3427" s="459"/>
      <c r="H3427" s="459">
        <v>3420</v>
      </c>
      <c r="I3427" s="444">
        <f t="shared" ca="1" si="168"/>
        <v>-709644004668.92627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-2956850019.4538593</v>
      </c>
      <c r="L3427" s="444">
        <f t="shared" ca="1" si="167"/>
        <v>-712600854688.38013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25">
      <c r="G3428" s="459"/>
      <c r="H3428" s="459">
        <v>3421</v>
      </c>
      <c r="I3428" s="444">
        <f t="shared" ca="1" si="168"/>
        <v>-712600854688.38013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-2969170227.8682504</v>
      </c>
      <c r="L3428" s="444">
        <f t="shared" ca="1" si="167"/>
        <v>-715570024916.24841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25">
      <c r="G3429" s="459"/>
      <c r="H3429" s="459">
        <v>3422</v>
      </c>
      <c r="I3429" s="444">
        <f t="shared" ca="1" si="168"/>
        <v>-715570024916.24841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-2981541770.4843683</v>
      </c>
      <c r="L3429" s="444">
        <f t="shared" ca="1" si="167"/>
        <v>-718551566686.73279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25">
      <c r="G3430" s="459"/>
      <c r="H3430" s="459">
        <v>3423</v>
      </c>
      <c r="I3430" s="444">
        <f t="shared" ca="1" si="168"/>
        <v>-718551566686.73279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-2993964861.1947198</v>
      </c>
      <c r="L3430" s="444">
        <f t="shared" ca="1" si="167"/>
        <v>-721545531547.92749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25">
      <c r="G3431" s="459"/>
      <c r="H3431" s="459">
        <v>3424</v>
      </c>
      <c r="I3431" s="444">
        <f t="shared" ca="1" si="168"/>
        <v>-721545531547.92749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-3006439714.783031</v>
      </c>
      <c r="L3431" s="444">
        <f t="shared" ca="1" si="167"/>
        <v>-724551971262.71057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25">
      <c r="G3432" s="459"/>
      <c r="H3432" s="459">
        <v>3425</v>
      </c>
      <c r="I3432" s="444">
        <f t="shared" ca="1" si="168"/>
        <v>-724551971262.71057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-3018966546.9279609</v>
      </c>
      <c r="L3432" s="444">
        <f t="shared" ca="1" si="167"/>
        <v>-727570937809.63855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25">
      <c r="G3433" s="459"/>
      <c r="H3433" s="459">
        <v>3426</v>
      </c>
      <c r="I3433" s="444">
        <f t="shared" ca="1" si="168"/>
        <v>-727570937809.63855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-3031545574.2068272</v>
      </c>
      <c r="L3433" s="444">
        <f t="shared" ca="1" si="167"/>
        <v>-730602483383.84534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25">
      <c r="G3434" s="459"/>
      <c r="H3434" s="459">
        <v>3427</v>
      </c>
      <c r="I3434" s="444">
        <f t="shared" ca="1" si="168"/>
        <v>-730602483383.84534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-3044177014.0993557</v>
      </c>
      <c r="L3434" s="444">
        <f t="shared" ca="1" si="167"/>
        <v>-733646660397.9447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25">
      <c r="G3435" s="459"/>
      <c r="H3435" s="459">
        <v>3428</v>
      </c>
      <c r="I3435" s="444">
        <f t="shared" ca="1" si="168"/>
        <v>-733646660397.9447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-3056861084.991436</v>
      </c>
      <c r="L3435" s="444">
        <f t="shared" ca="1" si="167"/>
        <v>-736703521482.93616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25">
      <c r="G3436" s="459"/>
      <c r="H3436" s="459">
        <v>3429</v>
      </c>
      <c r="I3436" s="444">
        <f t="shared" ca="1" si="168"/>
        <v>-736703521482.93616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-3069598006.1789007</v>
      </c>
      <c r="L3436" s="444">
        <f t="shared" ca="1" si="167"/>
        <v>-739773119489.11511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25">
      <c r="G3437" s="459"/>
      <c r="H3437" s="459">
        <v>3430</v>
      </c>
      <c r="I3437" s="444">
        <f t="shared" ca="1" si="168"/>
        <v>-739773119489.11511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-3082387997.8713131</v>
      </c>
      <c r="L3437" s="444">
        <f t="shared" ca="1" si="167"/>
        <v>-742855507486.98645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25">
      <c r="G3438" s="459"/>
      <c r="H3438" s="459">
        <v>3431</v>
      </c>
      <c r="I3438" s="444">
        <f t="shared" ca="1" si="168"/>
        <v>-742855507486.98645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-3095231281.1957769</v>
      </c>
      <c r="L3438" s="444">
        <f t="shared" ca="1" si="167"/>
        <v>-745950738768.18225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25">
      <c r="G3439" s="459"/>
      <c r="H3439" s="459">
        <v>3432</v>
      </c>
      <c r="I3439" s="444">
        <f t="shared" ca="1" si="168"/>
        <v>-745950738768.18225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-3108128078.2007594</v>
      </c>
      <c r="L3439" s="444">
        <f t="shared" ca="1" si="167"/>
        <v>-749058866846.38306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25">
      <c r="G3440" s="459"/>
      <c r="H3440" s="459">
        <v>3433</v>
      </c>
      <c r="I3440" s="444">
        <f t="shared" ca="1" si="168"/>
        <v>-749058866846.38306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-3121078611.8599296</v>
      </c>
      <c r="L3440" s="444">
        <f t="shared" ca="1" si="167"/>
        <v>-752179945458.24304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25">
      <c r="G3441" s="459"/>
      <c r="H3441" s="459">
        <v>3434</v>
      </c>
      <c r="I3441" s="444">
        <f t="shared" ca="1" si="168"/>
        <v>-752179945458.24304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-3134083106.0760126</v>
      </c>
      <c r="L3441" s="444">
        <f t="shared" ca="1" si="167"/>
        <v>-755314028564.31909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25">
      <c r="G3442" s="459"/>
      <c r="H3442" s="459">
        <v>3435</v>
      </c>
      <c r="I3442" s="444">
        <f t="shared" ca="1" si="168"/>
        <v>-755314028564.31909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-3147141785.6846628</v>
      </c>
      <c r="L3442" s="444">
        <f t="shared" ca="1" si="167"/>
        <v>-758461170350.00378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25">
      <c r="G3443" s="459"/>
      <c r="H3443" s="459">
        <v>3436</v>
      </c>
      <c r="I3443" s="444">
        <f t="shared" ca="1" si="168"/>
        <v>-758461170350.00378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-3160254876.4583492</v>
      </c>
      <c r="L3443" s="444">
        <f t="shared" ca="1" si="167"/>
        <v>-761621425226.46216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25">
      <c r="G3444" s="459"/>
      <c r="H3444" s="459">
        <v>3437</v>
      </c>
      <c r="I3444" s="444">
        <f t="shared" ca="1" si="168"/>
        <v>-761621425226.46216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-3173422605.1102591</v>
      </c>
      <c r="L3444" s="444">
        <f t="shared" ca="1" si="167"/>
        <v>-764794847831.57239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25">
      <c r="G3445" s="459"/>
      <c r="H3445" s="459">
        <v>3438</v>
      </c>
      <c r="I3445" s="444">
        <f t="shared" ca="1" si="168"/>
        <v>-764794847831.57239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-3186645199.2982183</v>
      </c>
      <c r="L3445" s="444">
        <f t="shared" ca="1" si="167"/>
        <v>-767981493030.87061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25">
      <c r="G3446" s="459"/>
      <c r="H3446" s="459">
        <v>3439</v>
      </c>
      <c r="I3446" s="444">
        <f t="shared" ca="1" si="168"/>
        <v>-767981493030.87061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-3199922887.6286273</v>
      </c>
      <c r="L3446" s="444">
        <f t="shared" ca="1" si="167"/>
        <v>-771181415918.49927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25">
      <c r="G3447" s="459"/>
      <c r="H3447" s="459">
        <v>3440</v>
      </c>
      <c r="I3447" s="444">
        <f t="shared" ca="1" si="168"/>
        <v>-771181415918.49927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-3213255899.6604137</v>
      </c>
      <c r="L3447" s="444">
        <f t="shared" ca="1" si="167"/>
        <v>-774394671818.15967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25">
      <c r="G3448" s="459"/>
      <c r="H3448" s="459">
        <v>3441</v>
      </c>
      <c r="I3448" s="444">
        <f t="shared" ca="1" si="168"/>
        <v>-774394671818.15967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-3226644465.9089985</v>
      </c>
      <c r="L3448" s="444">
        <f t="shared" ca="1" si="167"/>
        <v>-777621316284.06873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25">
      <c r="G3449" s="459"/>
      <c r="H3449" s="459">
        <v>3442</v>
      </c>
      <c r="I3449" s="444">
        <f t="shared" ca="1" si="168"/>
        <v>-777621316284.06873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-3240088817.8502865</v>
      </c>
      <c r="L3449" s="444">
        <f t="shared" ca="1" si="167"/>
        <v>-780861405101.91907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25">
      <c r="G3450" s="459"/>
      <c r="H3450" s="459">
        <v>3443</v>
      </c>
      <c r="I3450" s="444">
        <f t="shared" ca="1" si="168"/>
        <v>-780861405101.91907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-3253589187.9246626</v>
      </c>
      <c r="L3450" s="444">
        <f t="shared" ca="1" si="167"/>
        <v>-784114994289.84375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25">
      <c r="G3451" s="459"/>
      <c r="H3451" s="459">
        <v>3444</v>
      </c>
      <c r="I3451" s="444">
        <f t="shared" ca="1" si="168"/>
        <v>-784114994289.84375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-3267145809.5410156</v>
      </c>
      <c r="L3451" s="444">
        <f t="shared" ca="1" si="167"/>
        <v>-787382140099.38477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25">
      <c r="G3452" s="459"/>
      <c r="H3452" s="459">
        <v>3445</v>
      </c>
      <c r="I3452" s="444">
        <f t="shared" ca="1" si="168"/>
        <v>-787382140099.38477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-3280758917.08077</v>
      </c>
      <c r="L3452" s="444">
        <f t="shared" ca="1" si="167"/>
        <v>-790662899016.46558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25">
      <c r="G3453" s="459"/>
      <c r="H3453" s="459">
        <v>3446</v>
      </c>
      <c r="I3453" s="444">
        <f t="shared" ca="1" si="168"/>
        <v>-790662899016.46558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-3294428745.9019399</v>
      </c>
      <c r="L3453" s="444">
        <f t="shared" ca="1" si="167"/>
        <v>-793957327762.36755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25">
      <c r="G3454" s="459"/>
      <c r="H3454" s="459">
        <v>3447</v>
      </c>
      <c r="I3454" s="444">
        <f t="shared" ca="1" si="168"/>
        <v>-793957327762.36755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-3308155532.3431983</v>
      </c>
      <c r="L3454" s="444">
        <f t="shared" ca="1" si="167"/>
        <v>-797265483294.71069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25">
      <c r="G3455" s="459"/>
      <c r="H3455" s="459">
        <v>3448</v>
      </c>
      <c r="I3455" s="444">
        <f t="shared" ca="1" si="168"/>
        <v>-797265483294.71069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-3321939513.7279611</v>
      </c>
      <c r="L3455" s="444">
        <f t="shared" ca="1" si="167"/>
        <v>-800587422808.4386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25">
      <c r="G3456" s="459"/>
      <c r="H3456" s="459">
        <v>3449</v>
      </c>
      <c r="I3456" s="444">
        <f t="shared" ca="1" si="168"/>
        <v>-800587422808.4386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-3335780928.368494</v>
      </c>
      <c r="L3456" s="444">
        <f t="shared" ca="1" si="167"/>
        <v>-803923203736.80713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25">
      <c r="G3457" s="459"/>
      <c r="H3457" s="459">
        <v>3450</v>
      </c>
      <c r="I3457" s="444">
        <f t="shared" ca="1" si="168"/>
        <v>-803923203736.80713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-3349680015.5700297</v>
      </c>
      <c r="L3457" s="444">
        <f t="shared" ca="1" si="167"/>
        <v>-807272883752.3772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25">
      <c r="G3458" s="459"/>
      <c r="H3458" s="459">
        <v>3451</v>
      </c>
      <c r="I3458" s="444">
        <f t="shared" ca="1" si="168"/>
        <v>-807272883752.3772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-3363637015.6349049</v>
      </c>
      <c r="L3458" s="444">
        <f t="shared" ca="1" si="167"/>
        <v>-810636520768.01208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25">
      <c r="G3459" s="459"/>
      <c r="H3459" s="459">
        <v>3452</v>
      </c>
      <c r="I3459" s="444">
        <f t="shared" ca="1" si="168"/>
        <v>-810636520768.01208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-3377652169.8667169</v>
      </c>
      <c r="L3459" s="444">
        <f t="shared" ca="1" si="167"/>
        <v>-814014172937.87878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25">
      <c r="G3460" s="459"/>
      <c r="H3460" s="459">
        <v>3453</v>
      </c>
      <c r="I3460" s="444">
        <f t="shared" ca="1" si="168"/>
        <v>-814014172937.87878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-3391725720.5744948</v>
      </c>
      <c r="L3460" s="444">
        <f t="shared" ca="1" si="167"/>
        <v>-817405898658.45325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25">
      <c r="G3461" s="459"/>
      <c r="H3461" s="459">
        <v>3454</v>
      </c>
      <c r="I3461" s="444">
        <f t="shared" ca="1" si="168"/>
        <v>-817405898658.45325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-3405857911.0768886</v>
      </c>
      <c r="L3461" s="444">
        <f t="shared" ca="1" si="167"/>
        <v>-820811756569.53015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25">
      <c r="G3462" s="459"/>
      <c r="H3462" s="459">
        <v>3455</v>
      </c>
      <c r="I3462" s="444">
        <f t="shared" ca="1" si="168"/>
        <v>-820811756569.53015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-3420048985.7063756</v>
      </c>
      <c r="L3462" s="444">
        <f t="shared" ca="1" si="167"/>
        <v>-824231805555.23657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25">
      <c r="G3463" s="459"/>
      <c r="H3463" s="459">
        <v>3456</v>
      </c>
      <c r="I3463" s="444">
        <f t="shared" ca="1" si="168"/>
        <v>-824231805555.23657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-3434299189.8134856</v>
      </c>
      <c r="L3463" s="444">
        <f t="shared" ca="1" si="167"/>
        <v>-827666104745.05005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25">
      <c r="G3464" s="459"/>
      <c r="H3464" s="459">
        <v>3457</v>
      </c>
      <c r="I3464" s="444">
        <f t="shared" ca="1" si="168"/>
        <v>-827666104745.05005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-3448608769.7710419</v>
      </c>
      <c r="L3464" s="444">
        <f t="shared" ca="1" si="167"/>
        <v>-831114713514.82104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25">
      <c r="G3465" s="459"/>
      <c r="H3465" s="459">
        <v>3458</v>
      </c>
      <c r="I3465" s="444">
        <f t="shared" ca="1" si="168"/>
        <v>-831114713514.82104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-3462977972.9784207</v>
      </c>
      <c r="L3465" s="444">
        <f t="shared" ca="1" si="167"/>
        <v>-834577691487.79944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25">
      <c r="G3466" s="459"/>
      <c r="H3466" s="459">
        <v>3459</v>
      </c>
      <c r="I3466" s="444">
        <f t="shared" ca="1" si="168"/>
        <v>-834577691487.79944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-3477407047.8658309</v>
      </c>
      <c r="L3466" s="444">
        <f t="shared" ca="1" si="167"/>
        <v>-838055098535.66528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25">
      <c r="G3467" s="459"/>
      <c r="H3467" s="459">
        <v>3460</v>
      </c>
      <c r="I3467" s="444">
        <f t="shared" ca="1" si="168"/>
        <v>-838055098535.66528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-3491896243.8986053</v>
      </c>
      <c r="L3467" s="444">
        <f t="shared" ca="1" si="167"/>
        <v>-841546994779.56384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25">
      <c r="G3468" s="459"/>
      <c r="H3468" s="459">
        <v>3461</v>
      </c>
      <c r="I3468" s="444">
        <f t="shared" ca="1" si="168"/>
        <v>-841546994779.56384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-3506445811.5815158</v>
      </c>
      <c r="L3468" s="444">
        <f t="shared" ca="1" si="167"/>
        <v>-845053440591.14539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25">
      <c r="G3469" s="459"/>
      <c r="H3469" s="459">
        <v>3462</v>
      </c>
      <c r="I3469" s="444">
        <f t="shared" ca="1" si="168"/>
        <v>-845053440591.14539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-3521056002.4631057</v>
      </c>
      <c r="L3469" s="444">
        <f t="shared" ca="1" si="167"/>
        <v>-848574496593.60852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25">
      <c r="G3470" s="459"/>
      <c r="H3470" s="459">
        <v>3463</v>
      </c>
      <c r="I3470" s="444">
        <f t="shared" ca="1" si="168"/>
        <v>-848574496593.60852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-3535727069.1400356</v>
      </c>
      <c r="L3470" s="444">
        <f t="shared" ca="1" si="167"/>
        <v>-852110223662.74854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25">
      <c r="G3471" s="459"/>
      <c r="H3471" s="459">
        <v>3464</v>
      </c>
      <c r="I3471" s="444">
        <f t="shared" ca="1" si="168"/>
        <v>-852110223662.74854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-3550459265.2614522</v>
      </c>
      <c r="L3471" s="444">
        <f t="shared" ca="1" si="167"/>
        <v>-855660682928.01001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25">
      <c r="G3472" s="459"/>
      <c r="H3472" s="459">
        <v>3465</v>
      </c>
      <c r="I3472" s="444">
        <f t="shared" ca="1" si="168"/>
        <v>-855660682928.01001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-3565252845.5333748</v>
      </c>
      <c r="L3472" s="444">
        <f t="shared" ca="1" si="167"/>
        <v>-859225935773.54333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25">
      <c r="G3473" s="459"/>
      <c r="H3473" s="459">
        <v>3466</v>
      </c>
      <c r="I3473" s="444">
        <f t="shared" ca="1" si="168"/>
        <v>-859225935773.54333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-3580108065.7230973</v>
      </c>
      <c r="L3473" s="444">
        <f t="shared" ca="1" si="167"/>
        <v>-862806043839.26648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25">
      <c r="G3474" s="459"/>
      <c r="H3474" s="459">
        <v>3467</v>
      </c>
      <c r="I3474" s="444">
        <f t="shared" ca="1" si="168"/>
        <v>-862806043839.26648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-3595025182.6636105</v>
      </c>
      <c r="L3474" s="444">
        <f t="shared" ca="1" si="167"/>
        <v>-866401069021.93005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25">
      <c r="G3475" s="459"/>
      <c r="H3475" s="459">
        <v>3468</v>
      </c>
      <c r="I3475" s="444">
        <f t="shared" ca="1" si="168"/>
        <v>-866401069021.93005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-3610004454.2580423</v>
      </c>
      <c r="L3475" s="444">
        <f t="shared" ca="1" si="167"/>
        <v>-870011073476.18811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25">
      <c r="G3476" s="459"/>
      <c r="H3476" s="459">
        <v>3469</v>
      </c>
      <c r="I3476" s="444">
        <f t="shared" ca="1" si="168"/>
        <v>-870011073476.18811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-3625046139.484117</v>
      </c>
      <c r="L3476" s="444">
        <f t="shared" ca="1" si="167"/>
        <v>-873636119615.67224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25">
      <c r="G3477" s="459"/>
      <c r="H3477" s="459">
        <v>3470</v>
      </c>
      <c r="I3477" s="444">
        <f t="shared" ca="1" si="168"/>
        <v>-873636119615.67224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-3640150498.3986344</v>
      </c>
      <c r="L3477" s="444">
        <f t="shared" ca="1" si="167"/>
        <v>-877276270114.07092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25">
      <c r="G3478" s="459"/>
      <c r="H3478" s="459">
        <v>3471</v>
      </c>
      <c r="I3478" s="444">
        <f t="shared" ca="1" si="168"/>
        <v>-877276270114.07092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-3655317792.1419621</v>
      </c>
      <c r="L3478" s="444">
        <f t="shared" ca="1" si="167"/>
        <v>-880931587906.21289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25">
      <c r="G3479" s="459"/>
      <c r="H3479" s="459">
        <v>3472</v>
      </c>
      <c r="I3479" s="444">
        <f t="shared" ca="1" si="168"/>
        <v>-880931587906.21289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-3670548282.9425535</v>
      </c>
      <c r="L3479" s="444">
        <f t="shared" ca="1" si="167"/>
        <v>-884602136189.1554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25">
      <c r="G3480" s="459"/>
      <c r="H3480" s="459">
        <v>3473</v>
      </c>
      <c r="I3480" s="444">
        <f t="shared" ca="1" si="168"/>
        <v>-884602136189.1554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-3685842234.1214814</v>
      </c>
      <c r="L3480" s="444">
        <f t="shared" ca="1" si="167"/>
        <v>-888287978423.27686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25">
      <c r="G3481" s="459"/>
      <c r="H3481" s="459">
        <v>3474</v>
      </c>
      <c r="I3481" s="444">
        <f t="shared" ca="1" si="168"/>
        <v>-888287978423.27686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-3701199910.0969868</v>
      </c>
      <c r="L3481" s="444">
        <f t="shared" ca="1" si="167"/>
        <v>-891989178333.3739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25">
      <c r="G3482" s="459"/>
      <c r="H3482" s="459">
        <v>3475</v>
      </c>
      <c r="I3482" s="444">
        <f t="shared" ca="1" si="168"/>
        <v>-891989178333.3739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-3716621576.3890576</v>
      </c>
      <c r="L3482" s="444">
        <f t="shared" ca="1" si="167"/>
        <v>-895705799909.76294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25">
      <c r="G3483" s="459"/>
      <c r="H3483" s="459">
        <v>3476</v>
      </c>
      <c r="I3483" s="444">
        <f t="shared" ca="1" si="168"/>
        <v>-895705799909.76294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-3732107499.624012</v>
      </c>
      <c r="L3483" s="444">
        <f t="shared" ca="1" si="167"/>
        <v>-899437907409.38696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25">
      <c r="G3484" s="459"/>
      <c r="H3484" s="459">
        <v>3477</v>
      </c>
      <c r="I3484" s="444">
        <f t="shared" ca="1" si="168"/>
        <v>-899437907409.38696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-3747657947.5391116</v>
      </c>
      <c r="L3484" s="444">
        <f t="shared" ca="1" si="167"/>
        <v>-903185565356.92603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25">
      <c r="G3485" s="459"/>
      <c r="H3485" s="459">
        <v>3478</v>
      </c>
      <c r="I3485" s="444">
        <f t="shared" ca="1" si="168"/>
        <v>-903185565356.92603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-3763273188.9871917</v>
      </c>
      <c r="L3485" s="444">
        <f t="shared" ca="1" si="167"/>
        <v>-906948838545.91321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25">
      <c r="G3486" s="459"/>
      <c r="H3486" s="459">
        <v>3479</v>
      </c>
      <c r="I3486" s="444">
        <f t="shared" ca="1" si="168"/>
        <v>-906948838545.91321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-3778953493.9413047</v>
      </c>
      <c r="L3486" s="444">
        <f t="shared" ca="1" si="167"/>
        <v>-910727792039.85449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25">
      <c r="G3487" s="459"/>
      <c r="H3487" s="459">
        <v>3480</v>
      </c>
      <c r="I3487" s="444">
        <f t="shared" ca="1" si="168"/>
        <v>-910727792039.85449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-3794699133.4993935</v>
      </c>
      <c r="L3487" s="444">
        <f t="shared" ca="1" si="167"/>
        <v>-914522491173.35388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25">
      <c r="G3488" s="459"/>
      <c r="H3488" s="459">
        <v>3481</v>
      </c>
      <c r="I3488" s="444">
        <f t="shared" ca="1" si="168"/>
        <v>-914522491173.35388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-3810510379.8889747</v>
      </c>
      <c r="L3488" s="444">
        <f t="shared" ca="1" si="167"/>
        <v>-918333001553.2428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25">
      <c r="G3489" s="459"/>
      <c r="H3489" s="459">
        <v>3482</v>
      </c>
      <c r="I3489" s="444">
        <f t="shared" ca="1" si="168"/>
        <v>-918333001553.2428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-3826387506.4718456</v>
      </c>
      <c r="L3489" s="444">
        <f t="shared" ca="1" si="167"/>
        <v>-922159389059.7146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25">
      <c r="G3490" s="459"/>
      <c r="H3490" s="459">
        <v>3483</v>
      </c>
      <c r="I3490" s="444">
        <f t="shared" ca="1" si="168"/>
        <v>-922159389059.7146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-3842330787.7488108</v>
      </c>
      <c r="L3490" s="444">
        <f t="shared" ca="1" si="167"/>
        <v>-926001719847.46338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25">
      <c r="G3491" s="459"/>
      <c r="H3491" s="459">
        <v>3484</v>
      </c>
      <c r="I3491" s="444">
        <f t="shared" ca="1" si="168"/>
        <v>-926001719847.46338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-3858340499.3644309</v>
      </c>
      <c r="L3491" s="444">
        <f t="shared" ca="1" si="167"/>
        <v>-929860060346.82776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25">
      <c r="G3492" s="459"/>
      <c r="H3492" s="459">
        <v>3485</v>
      </c>
      <c r="I3492" s="444">
        <f t="shared" ca="1" si="168"/>
        <v>-929860060346.82776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-3874416918.1117816</v>
      </c>
      <c r="L3492" s="444">
        <f t="shared" ca="1" si="167"/>
        <v>-933734477264.93958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25">
      <c r="G3493" s="459"/>
      <c r="H3493" s="459">
        <v>3486</v>
      </c>
      <c r="I3493" s="444">
        <f t="shared" ca="1" si="168"/>
        <v>-933734477264.93958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-3890560321.9372478</v>
      </c>
      <c r="L3493" s="444">
        <f t="shared" ca="1" si="167"/>
        <v>-937625037586.87683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25">
      <c r="G3494" s="459"/>
      <c r="H3494" s="459">
        <v>3487</v>
      </c>
      <c r="I3494" s="444">
        <f t="shared" ca="1" si="168"/>
        <v>-937625037586.87683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-3906770989.9453201</v>
      </c>
      <c r="L3494" s="444">
        <f t="shared" ca="1" si="167"/>
        <v>-941531808576.82214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25">
      <c r="G3495" s="459"/>
      <c r="H3495" s="459">
        <v>3488</v>
      </c>
      <c r="I3495" s="444">
        <f t="shared" ca="1" si="168"/>
        <v>-941531808576.82214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-3923049202.4034252</v>
      </c>
      <c r="L3495" s="444">
        <f t="shared" ca="1" si="167"/>
        <v>-945454857779.22559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25">
      <c r="G3496" s="459"/>
      <c r="H3496" s="459">
        <v>3489</v>
      </c>
      <c r="I3496" s="444">
        <f t="shared" ca="1" si="168"/>
        <v>-945454857779.22559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-3939395240.7467732</v>
      </c>
      <c r="L3496" s="444">
        <f t="shared" ca="1" si="167"/>
        <v>-949394253019.97241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25">
      <c r="G3497" s="459"/>
      <c r="H3497" s="459">
        <v>3490</v>
      </c>
      <c r="I3497" s="444">
        <f t="shared" ca="1" si="168"/>
        <v>-949394253019.97241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-3955809387.5832191</v>
      </c>
      <c r="L3497" s="444">
        <f t="shared" ca="1" si="167"/>
        <v>-953350062407.55566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25">
      <c r="G3498" s="459"/>
      <c r="H3498" s="459">
        <v>3491</v>
      </c>
      <c r="I3498" s="444">
        <f t="shared" ca="1" si="168"/>
        <v>-953350062407.55566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-3972291926.6981487</v>
      </c>
      <c r="L3498" s="444">
        <f t="shared" ca="1" si="167"/>
        <v>-957322354334.25378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25">
      <c r="G3499" s="459"/>
      <c r="H3499" s="459">
        <v>3492</v>
      </c>
      <c r="I3499" s="444">
        <f t="shared" ca="1" si="168"/>
        <v>-957322354334.25378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-3988843143.0593905</v>
      </c>
      <c r="L3499" s="444">
        <f t="shared" ca="1" si="167"/>
        <v>-961311197477.31323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25">
      <c r="G3500" s="459"/>
      <c r="H3500" s="459">
        <v>3493</v>
      </c>
      <c r="I3500" s="444">
        <f t="shared" ca="1" si="168"/>
        <v>-961311197477.31323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-4005463322.8221383</v>
      </c>
      <c r="L3500" s="444">
        <f t="shared" ca="1" si="167"/>
        <v>-965316660800.13538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25">
      <c r="G3501" s="459"/>
      <c r="H3501" s="459">
        <v>3494</v>
      </c>
      <c r="I3501" s="444">
        <f t="shared" ca="1" si="168"/>
        <v>-965316660800.13538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-4022152753.3338981</v>
      </c>
      <c r="L3501" s="444">
        <f t="shared" ca="1" si="167"/>
        <v>-969338813553.46924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25">
      <c r="G3502" s="459"/>
      <c r="H3502" s="459">
        <v>3495</v>
      </c>
      <c r="I3502" s="444">
        <f t="shared" ca="1" si="168"/>
        <v>-969338813553.46924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-4038911723.1394558</v>
      </c>
      <c r="L3502" s="444">
        <f t="shared" ca="1" si="167"/>
        <v>-973377725276.60864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25">
      <c r="G3503" s="459"/>
      <c r="H3503" s="459">
        <v>3496</v>
      </c>
      <c r="I3503" s="444">
        <f t="shared" ca="1" si="168"/>
        <v>-973377725276.60864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-4055740521.9858689</v>
      </c>
      <c r="L3503" s="444">
        <f t="shared" ca="1" si="167"/>
        <v>-977433465798.59448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25">
      <c r="G3504" s="459"/>
      <c r="H3504" s="459">
        <v>3497</v>
      </c>
      <c r="I3504" s="444">
        <f t="shared" ca="1" si="168"/>
        <v>-977433465798.59448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-4072639440.827477</v>
      </c>
      <c r="L3504" s="444">
        <f t="shared" ca="1" si="167"/>
        <v>-981506105239.422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25">
      <c r="G3505" s="459"/>
      <c r="H3505" s="459">
        <v>3498</v>
      </c>
      <c r="I3505" s="444">
        <f t="shared" ca="1" si="168"/>
        <v>-981506105239.422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-4089608771.830925</v>
      </c>
      <c r="L3505" s="444">
        <f t="shared" ca="1" si="167"/>
        <v>-985595714011.25293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25">
      <c r="G3506" s="459"/>
      <c r="H3506" s="459">
        <v>3499</v>
      </c>
      <c r="I3506" s="444">
        <f t="shared" ca="1" si="168"/>
        <v>-985595714011.25293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-4106648808.3802199</v>
      </c>
      <c r="L3506" s="444">
        <f t="shared" ca="1" si="167"/>
        <v>-989702362819.63318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25">
      <c r="G3507" s="459"/>
      <c r="H3507" s="459">
        <v>3500</v>
      </c>
      <c r="I3507" s="444">
        <f t="shared" ca="1" si="168"/>
        <v>-989702362819.63318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-4123759845.0818048</v>
      </c>
      <c r="L3507" s="444">
        <f t="shared" ca="1" si="167"/>
        <v>-993826122664.71497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25">
      <c r="G3508" s="459"/>
      <c r="H3508" s="459">
        <v>3501</v>
      </c>
      <c r="I3508" s="444">
        <f t="shared" ca="1" si="168"/>
        <v>-993826122664.71497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-4140942177.7696462</v>
      </c>
      <c r="L3508" s="444">
        <f t="shared" ca="1" si="167"/>
        <v>-997967064842.48462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25">
      <c r="G3509" s="459"/>
      <c r="H3509" s="459">
        <v>3502</v>
      </c>
      <c r="I3509" s="444">
        <f t="shared" ca="1" si="168"/>
        <v>-997967064842.48462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-4158196103.5103526</v>
      </c>
      <c r="L3509" s="444">
        <f t="shared" ca="1" si="167"/>
        <v>-1002125260945.995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25">
      <c r="G3510" s="459"/>
      <c r="H3510" s="459">
        <v>3503</v>
      </c>
      <c r="I3510" s="444">
        <f t="shared" ca="1" si="168"/>
        <v>-1002125260945.995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-4175521920.6083126</v>
      </c>
      <c r="L3510" s="444">
        <f t="shared" ca="1" si="167"/>
        <v>-1006300782866.6033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25">
      <c r="G3511" s="459"/>
      <c r="H3511" s="459">
        <v>3504</v>
      </c>
      <c r="I3511" s="444">
        <f t="shared" ca="1" si="168"/>
        <v>-1006300782866.6033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-4192919928.6108465</v>
      </c>
      <c r="L3511" s="444">
        <f t="shared" ca="1" si="167"/>
        <v>-1010493702795.2141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25">
      <c r="G3512" s="459"/>
      <c r="H3512" s="459">
        <v>3505</v>
      </c>
      <c r="I3512" s="444">
        <f t="shared" ca="1" si="168"/>
        <v>-1010493702795.2141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-4210390428.3133917</v>
      </c>
      <c r="L3512" s="444">
        <f t="shared" ca="1" si="167"/>
        <v>-1014704093223.5275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25">
      <c r="G3513" s="459"/>
      <c r="H3513" s="459">
        <v>3506</v>
      </c>
      <c r="I3513" s="444">
        <f t="shared" ca="1" si="168"/>
        <v>-1014704093223.5275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-4227933721.7646976</v>
      </c>
      <c r="L3513" s="444">
        <f t="shared" ca="1" si="167"/>
        <v>-1018932026945.2921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25">
      <c r="G3514" s="459"/>
      <c r="H3514" s="459">
        <v>3507</v>
      </c>
      <c r="I3514" s="444">
        <f t="shared" ca="1" si="168"/>
        <v>-1018932026945.2921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-4245550112.2720504</v>
      </c>
      <c r="L3514" s="444">
        <f t="shared" ca="1" si="167"/>
        <v>-1023177577057.5642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25">
      <c r="G3515" s="459"/>
      <c r="H3515" s="459">
        <v>3508</v>
      </c>
      <c r="I3515" s="444">
        <f t="shared" ca="1" si="168"/>
        <v>-1023177577057.5642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-4263239904.4065175</v>
      </c>
      <c r="L3515" s="444">
        <f t="shared" ca="1" si="167"/>
        <v>-1027440816961.9707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25">
      <c r="G3516" s="459"/>
      <c r="H3516" s="459">
        <v>3509</v>
      </c>
      <c r="I3516" s="444">
        <f t="shared" ca="1" si="168"/>
        <v>-1027440816961.9707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-4281003404.0082107</v>
      </c>
      <c r="L3516" s="444">
        <f t="shared" ca="1" si="167"/>
        <v>-1031721820365.9789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25">
      <c r="G3517" s="459"/>
      <c r="H3517" s="459">
        <v>3510</v>
      </c>
      <c r="I3517" s="444">
        <f t="shared" ca="1" si="168"/>
        <v>-1031721820365.9789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-4298840918.1915789</v>
      </c>
      <c r="L3517" s="444">
        <f t="shared" ca="1" si="167"/>
        <v>-1036020661284.1704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25">
      <c r="G3518" s="459"/>
      <c r="H3518" s="459">
        <v>3511</v>
      </c>
      <c r="I3518" s="444">
        <f t="shared" ca="1" si="168"/>
        <v>-1036020661284.1704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-4316752755.3507099</v>
      </c>
      <c r="L3518" s="444">
        <f t="shared" ca="1" si="167"/>
        <v>-1040337414039.5211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25">
      <c r="G3519" s="459"/>
      <c r="H3519" s="459">
        <v>3512</v>
      </c>
      <c r="I3519" s="444">
        <f t="shared" ca="1" si="168"/>
        <v>-1040337414039.5211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-4334739225.1646709</v>
      </c>
      <c r="L3519" s="444">
        <f t="shared" ca="1" si="167"/>
        <v>-1044672153264.6858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25">
      <c r="G3520" s="459"/>
      <c r="H3520" s="459">
        <v>3513</v>
      </c>
      <c r="I3520" s="444">
        <f t="shared" ca="1" si="168"/>
        <v>-1044672153264.6858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-4352800638.6028576</v>
      </c>
      <c r="L3520" s="444">
        <f t="shared" ca="1" si="167"/>
        <v>-1049024953903.2887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25">
      <c r="G3521" s="459"/>
      <c r="H3521" s="459">
        <v>3514</v>
      </c>
      <c r="I3521" s="444">
        <f t="shared" ca="1" si="168"/>
        <v>-1049024953903.2887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-4370937307.9303694</v>
      </c>
      <c r="L3521" s="444">
        <f t="shared" ca="1" si="167"/>
        <v>-1053395891211.2191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25">
      <c r="G3522" s="459"/>
      <c r="H3522" s="459">
        <v>3515</v>
      </c>
      <c r="I3522" s="444">
        <f t="shared" ca="1" si="168"/>
        <v>-1053395891211.2191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-4389149546.7134132</v>
      </c>
      <c r="L3522" s="444">
        <f t="shared" ca="1" si="167"/>
        <v>-1057785040757.9325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25">
      <c r="G3523" s="459"/>
      <c r="H3523" s="459">
        <v>3516</v>
      </c>
      <c r="I3523" s="444">
        <f t="shared" ca="1" si="168"/>
        <v>-1057785040757.9325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-4407437669.8247194</v>
      </c>
      <c r="L3523" s="444">
        <f t="shared" ca="1" si="167"/>
        <v>-1062192478427.7572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25">
      <c r="G3524" s="459"/>
      <c r="H3524" s="459">
        <v>3517</v>
      </c>
      <c r="I3524" s="444">
        <f t="shared" ca="1" si="168"/>
        <v>-1062192478427.7572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-4425801993.448988</v>
      </c>
      <c r="L3524" s="444">
        <f t="shared" ca="1" si="167"/>
        <v>-1066618280421.2062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25">
      <c r="G3525" s="459"/>
      <c r="H3525" s="459">
        <v>3518</v>
      </c>
      <c r="I3525" s="444">
        <f t="shared" ca="1" si="168"/>
        <v>-1066618280421.2062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-4444242835.0883598</v>
      </c>
      <c r="L3525" s="444">
        <f t="shared" ca="1" si="167"/>
        <v>-1071062523256.2946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25">
      <c r="G3526" s="459"/>
      <c r="H3526" s="459">
        <v>3519</v>
      </c>
      <c r="I3526" s="444">
        <f t="shared" ca="1" si="168"/>
        <v>-1071062523256.2946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-4462760513.567894</v>
      </c>
      <c r="L3526" s="444">
        <f t="shared" ca="1" si="167"/>
        <v>-1075525283769.8624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25">
      <c r="G3527" s="459"/>
      <c r="H3527" s="459">
        <v>3520</v>
      </c>
      <c r="I3527" s="444">
        <f t="shared" ca="1" si="168"/>
        <v>-1075525283769.8624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-4481355349.0410938</v>
      </c>
      <c r="L3527" s="444">
        <f t="shared" ca="1" si="167"/>
        <v>-1080006639118.9036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25">
      <c r="G3528" s="459"/>
      <c r="H3528" s="459">
        <v>3521</v>
      </c>
      <c r="I3528" s="444">
        <f t="shared" ca="1" si="168"/>
        <v>-1080006639118.9036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-4500027662.9954319</v>
      </c>
      <c r="L3528" s="444">
        <f t="shared" ca="1" si="167"/>
        <v>-1084506666781.899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25">
      <c r="G3529" s="459"/>
      <c r="H3529" s="459">
        <v>3522</v>
      </c>
      <c r="I3529" s="444">
        <f t="shared" ca="1" si="168"/>
        <v>-1084506666781.899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-4518777778.2579117</v>
      </c>
      <c r="L3529" s="444">
        <f t="shared" ca="1" si="167"/>
        <v>-1089025444560.157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25">
      <c r="G3530" s="459"/>
      <c r="H3530" s="459">
        <v>3523</v>
      </c>
      <c r="I3530" s="444">
        <f t="shared" ca="1" si="168"/>
        <v>-1089025444560.157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-4537606019.0006542</v>
      </c>
      <c r="L3530" s="444">
        <f t="shared" ca="1" si="167"/>
        <v>-1093563050579.1576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25">
      <c r="G3531" s="459"/>
      <c r="H3531" s="459">
        <v>3524</v>
      </c>
      <c r="I3531" s="444">
        <f t="shared" ca="1" si="168"/>
        <v>-1093563050579.1576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-4556512710.7464895</v>
      </c>
      <c r="L3531" s="444">
        <f t="shared" ca="1" si="167"/>
        <v>-1098119563289.9041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25">
      <c r="G3532" s="459"/>
      <c r="H3532" s="459">
        <v>3525</v>
      </c>
      <c r="I3532" s="444">
        <f t="shared" ca="1" si="168"/>
        <v>-1098119563289.9041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-4575498180.3746004</v>
      </c>
      <c r="L3532" s="444">
        <f t="shared" ca="1" si="167"/>
        <v>-1102695061470.2786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25">
      <c r="G3533" s="459"/>
      <c r="H3533" s="459">
        <v>3526</v>
      </c>
      <c r="I3533" s="444">
        <f t="shared" ca="1" si="168"/>
        <v>-1102695061470.2786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-4594562756.1261606</v>
      </c>
      <c r="L3533" s="444">
        <f t="shared" ca="1" si="167"/>
        <v>-1107289624226.4048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25">
      <c r="G3534" s="459"/>
      <c r="H3534" s="459">
        <v>3527</v>
      </c>
      <c r="I3534" s="444">
        <f t="shared" ca="1" si="168"/>
        <v>-1107289624226.4048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-4613706767.6100197</v>
      </c>
      <c r="L3534" s="444">
        <f t="shared" ca="1" si="167"/>
        <v>-1111903330994.0149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25">
      <c r="G3535" s="459"/>
      <c r="H3535" s="459">
        <v>3528</v>
      </c>
      <c r="I3535" s="444">
        <f t="shared" ca="1" si="168"/>
        <v>-1111903330994.0149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-4632930545.8083954</v>
      </c>
      <c r="L3535" s="444">
        <f t="shared" ca="1" si="167"/>
        <v>-1116536261539.8232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25">
      <c r="G3536" s="459"/>
      <c r="H3536" s="459">
        <v>3529</v>
      </c>
      <c r="I3536" s="444">
        <f t="shared" ca="1" si="168"/>
        <v>-1116536261539.8232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-4652234423.0825968</v>
      </c>
      <c r="L3536" s="444">
        <f t="shared" ca="1" si="167"/>
        <v>-1121188495962.9058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25">
      <c r="G3537" s="459"/>
      <c r="H3537" s="459">
        <v>3530</v>
      </c>
      <c r="I3537" s="444">
        <f t="shared" ca="1" si="168"/>
        <v>-1121188495962.9058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-4671618733.1787739</v>
      </c>
      <c r="L3537" s="444">
        <f t="shared" ca="1" si="167"/>
        <v>-1125860114696.0845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25">
      <c r="G3538" s="459"/>
      <c r="H3538" s="459">
        <v>3531</v>
      </c>
      <c r="I3538" s="444">
        <f t="shared" ca="1" si="168"/>
        <v>-1125860114696.0845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-4691083811.2336855</v>
      </c>
      <c r="L3538" s="444">
        <f t="shared" ca="1" si="167"/>
        <v>-1130551198507.3181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25">
      <c r="G3539" s="459"/>
      <c r="H3539" s="459">
        <v>3532</v>
      </c>
      <c r="I3539" s="444">
        <f t="shared" ca="1" si="168"/>
        <v>-1130551198507.3181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-4710629993.7804918</v>
      </c>
      <c r="L3539" s="444">
        <f t="shared" ca="1" si="167"/>
        <v>-1135261828501.0986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25">
      <c r="G3540" s="459"/>
      <c r="H3540" s="459">
        <v>3533</v>
      </c>
      <c r="I3540" s="444">
        <f t="shared" ca="1" si="168"/>
        <v>-1135261828501.0986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-4730257618.7545776</v>
      </c>
      <c r="L3540" s="444">
        <f t="shared" ca="1" si="167"/>
        <v>-1139992086119.8533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25">
      <c r="G3541" s="459"/>
      <c r="H3541" s="459">
        <v>3534</v>
      </c>
      <c r="I3541" s="444">
        <f t="shared" ca="1" si="168"/>
        <v>-1139992086119.8533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-4749967025.4993887</v>
      </c>
      <c r="L3541" s="444">
        <f t="shared" ca="1" si="167"/>
        <v>-1144742053145.3525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25">
      <c r="G3542" s="459"/>
      <c r="H3542" s="459">
        <v>3535</v>
      </c>
      <c r="I3542" s="444">
        <f t="shared" ca="1" si="168"/>
        <v>-1144742053145.3525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-4769758554.7723026</v>
      </c>
      <c r="L3542" s="444">
        <f t="shared" ca="1" si="167"/>
        <v>-1149511811700.1248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25">
      <c r="G3543" s="459"/>
      <c r="H3543" s="459">
        <v>3536</v>
      </c>
      <c r="I3543" s="444">
        <f t="shared" ca="1" si="168"/>
        <v>-1149511811700.1248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-4789632548.7505198</v>
      </c>
      <c r="L3543" s="444">
        <f t="shared" ca="1" si="167"/>
        <v>-1154301444248.8752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25">
      <c r="G3544" s="459"/>
      <c r="H3544" s="459">
        <v>3537</v>
      </c>
      <c r="I3544" s="444">
        <f t="shared" ca="1" si="168"/>
        <v>-1154301444248.8752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-4809589351.0369797</v>
      </c>
      <c r="L3544" s="444">
        <f t="shared" ca="1" si="167"/>
        <v>-1159111033599.9121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25">
      <c r="G3545" s="459"/>
      <c r="H3545" s="459">
        <v>3538</v>
      </c>
      <c r="I3545" s="444">
        <f t="shared" ca="1" si="168"/>
        <v>-1159111033599.9121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-4829629306.6663008</v>
      </c>
      <c r="L3545" s="444">
        <f t="shared" ca="1" si="167"/>
        <v>-1163940662906.5784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25">
      <c r="G3546" s="459"/>
      <c r="H3546" s="459">
        <v>3539</v>
      </c>
      <c r="I3546" s="444">
        <f t="shared" ca="1" si="168"/>
        <v>-1163940662906.5784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-4849752762.1107435</v>
      </c>
      <c r="L3546" s="444">
        <f t="shared" ca="1" si="167"/>
        <v>-1168790415668.6892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25">
      <c r="G3547" s="459"/>
      <c r="H3547" s="459">
        <v>3540</v>
      </c>
      <c r="I3547" s="444">
        <f t="shared" ca="1" si="168"/>
        <v>-1168790415668.6892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-4869960065.2862053</v>
      </c>
      <c r="L3547" s="444">
        <f t="shared" ca="1" si="167"/>
        <v>-1173660375733.9753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25">
      <c r="G3548" s="459"/>
      <c r="H3548" s="459">
        <v>3541</v>
      </c>
      <c r="I3548" s="444">
        <f t="shared" ca="1" si="168"/>
        <v>-1173660375733.9753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-4890251565.5582304</v>
      </c>
      <c r="L3548" s="444">
        <f t="shared" ca="1" si="167"/>
        <v>-1178550627299.5337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25">
      <c r="G3549" s="459"/>
      <c r="H3549" s="459">
        <v>3542</v>
      </c>
      <c r="I3549" s="444">
        <f t="shared" ca="1" si="168"/>
        <v>-1178550627299.5337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-4910627613.7480574</v>
      </c>
      <c r="L3549" s="444">
        <f t="shared" ca="1" si="167"/>
        <v>-1183461254913.2817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25">
      <c r="G3550" s="459"/>
      <c r="H3550" s="459">
        <v>3543</v>
      </c>
      <c r="I3550" s="444">
        <f t="shared" ca="1" si="168"/>
        <v>-1183461254913.2817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-4931088562.1386738</v>
      </c>
      <c r="L3550" s="444">
        <f t="shared" ca="1" si="167"/>
        <v>-1188392343475.4204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25">
      <c r="G3551" s="459"/>
      <c r="H3551" s="459">
        <v>3544</v>
      </c>
      <c r="I3551" s="444">
        <f t="shared" ca="1" si="168"/>
        <v>-1188392343475.4204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-4951634764.4809179</v>
      </c>
      <c r="L3551" s="444">
        <f t="shared" ca="1" si="167"/>
        <v>-1193343978239.9014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25">
      <c r="G3552" s="459"/>
      <c r="H3552" s="459">
        <v>3545</v>
      </c>
      <c r="I3552" s="444">
        <f t="shared" ca="1" si="168"/>
        <v>-1193343978239.9014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-4972266575.999589</v>
      </c>
      <c r="L3552" s="444">
        <f t="shared" ca="1" si="167"/>
        <v>-1198316244815.9009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25">
      <c r="G3553" s="459"/>
      <c r="H3553" s="459">
        <v>3546</v>
      </c>
      <c r="I3553" s="444">
        <f t="shared" ca="1" si="168"/>
        <v>-1198316244815.9009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-4992984353.3995867</v>
      </c>
      <c r="L3553" s="444">
        <f t="shared" ca="1" si="167"/>
        <v>-1203309229169.3005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25">
      <c r="G3554" s="459"/>
      <c r="H3554" s="459">
        <v>3547</v>
      </c>
      <c r="I3554" s="444">
        <f t="shared" ca="1" si="168"/>
        <v>-1203309229169.3005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-5013788454.8720856</v>
      </c>
      <c r="L3554" s="444">
        <f t="shared" ca="1" si="167"/>
        <v>-1208323017624.1726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25">
      <c r="G3555" s="459"/>
      <c r="H3555" s="459">
        <v>3548</v>
      </c>
      <c r="I3555" s="444">
        <f t="shared" ca="1" si="168"/>
        <v>-1208323017624.1726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-5034679240.1007195</v>
      </c>
      <c r="L3555" s="444">
        <f t="shared" ca="1" si="167"/>
        <v>-1213357696864.2734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25">
      <c r="G3556" s="459"/>
      <c r="H3556" s="459">
        <v>3549</v>
      </c>
      <c r="I3556" s="444">
        <f t="shared" ca="1" si="168"/>
        <v>-1213357696864.2734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-5055657070.2678061</v>
      </c>
      <c r="L3556" s="444">
        <f t="shared" ca="1" si="167"/>
        <v>-1218413353934.5413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25">
      <c r="G3557" s="459"/>
      <c r="H3557" s="459">
        <v>3550</v>
      </c>
      <c r="I3557" s="444">
        <f t="shared" ca="1" si="168"/>
        <v>-1218413353934.5413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-5076722308.0605888</v>
      </c>
      <c r="L3557" s="444">
        <f t="shared" ca="1" si="167"/>
        <v>-1223490076242.6018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25">
      <c r="G3558" s="459"/>
      <c r="H3558" s="459">
        <v>3551</v>
      </c>
      <c r="I3558" s="444">
        <f t="shared" ca="1" si="168"/>
        <v>-1223490076242.6018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-5097875317.6775074</v>
      </c>
      <c r="L3558" s="444">
        <f t="shared" ca="1" si="167"/>
        <v>-1228587951560.2793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25">
      <c r="G3559" s="459"/>
      <c r="H3559" s="459">
        <v>3552</v>
      </c>
      <c r="I3559" s="444">
        <f t="shared" ca="1" si="168"/>
        <v>-1228587951560.2793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-5119116464.8344975</v>
      </c>
      <c r="L3559" s="444">
        <f t="shared" ca="1" si="167"/>
        <v>-1233707068025.1138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25">
      <c r="G3560" s="459"/>
      <c r="H3560" s="459">
        <v>3553</v>
      </c>
      <c r="I3560" s="444">
        <f t="shared" ca="1" si="168"/>
        <v>-1233707068025.1138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-5140446116.771307</v>
      </c>
      <c r="L3560" s="444">
        <f t="shared" ca="1" si="167"/>
        <v>-1238847514141.885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25">
      <c r="G3561" s="459"/>
      <c r="H3561" s="459">
        <v>3554</v>
      </c>
      <c r="I3561" s="444">
        <f t="shared" ca="1" si="168"/>
        <v>-1238847514141.885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-5161864642.2578545</v>
      </c>
      <c r="L3561" s="444">
        <f t="shared" ca="1" si="167"/>
        <v>-1244009378784.1428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25">
      <c r="G3562" s="459"/>
      <c r="H3562" s="459">
        <v>3555</v>
      </c>
      <c r="I3562" s="444">
        <f t="shared" ca="1" si="168"/>
        <v>-1244009378784.1428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-5183372411.6005955</v>
      </c>
      <c r="L3562" s="444">
        <f t="shared" ca="1" si="167"/>
        <v>-1249192751195.7434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25">
      <c r="G3563" s="459"/>
      <c r="H3563" s="459">
        <v>3556</v>
      </c>
      <c r="I3563" s="444">
        <f t="shared" ca="1" si="168"/>
        <v>-1249192751195.7434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-5204969796.6489305</v>
      </c>
      <c r="L3563" s="444">
        <f t="shared" ca="1" si="167"/>
        <v>-1254397720992.3923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25">
      <c r="G3564" s="459"/>
      <c r="H3564" s="459">
        <v>3557</v>
      </c>
      <c r="I3564" s="444">
        <f t="shared" ca="1" si="168"/>
        <v>-1254397720992.3923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-5226657170.8016348</v>
      </c>
      <c r="L3564" s="444">
        <f t="shared" ca="1" si="167"/>
        <v>-1259624378163.1938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25">
      <c r="G3565" s="459"/>
      <c r="H3565" s="459">
        <v>3558</v>
      </c>
      <c r="I3565" s="444">
        <f t="shared" ca="1" si="168"/>
        <v>-1259624378163.1938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-5248434909.0133076</v>
      </c>
      <c r="L3565" s="444">
        <f t="shared" ca="1" si="167"/>
        <v>-1264872813072.2073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25">
      <c r="G3566" s="459"/>
      <c r="H3566" s="459">
        <v>3559</v>
      </c>
      <c r="I3566" s="444">
        <f t="shared" ca="1" si="168"/>
        <v>-1264872813072.2073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-5270303387.8008633</v>
      </c>
      <c r="L3566" s="444">
        <f t="shared" ca="1" si="167"/>
        <v>-1270143116460.0081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25">
      <c r="G3567" s="459"/>
      <c r="H3567" s="459">
        <v>3560</v>
      </c>
      <c r="I3567" s="444">
        <f t="shared" ca="1" si="168"/>
        <v>-1270143116460.0081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-5292262985.2500334</v>
      </c>
      <c r="L3567" s="444">
        <f t="shared" ca="1" si="167"/>
        <v>-1275435379445.2581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25">
      <c r="G3568" s="459"/>
      <c r="H3568" s="459">
        <v>3561</v>
      </c>
      <c r="I3568" s="444">
        <f t="shared" ca="1" si="168"/>
        <v>-1275435379445.2581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-5314314081.0219088</v>
      </c>
      <c r="L3568" s="444">
        <f t="shared" ca="1" si="167"/>
        <v>-1280749693526.28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25">
      <c r="G3569" s="459"/>
      <c r="H3569" s="459">
        <v>3562</v>
      </c>
      <c r="I3569" s="444">
        <f t="shared" ca="1" si="168"/>
        <v>-1280749693526.28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-5336457056.3594999</v>
      </c>
      <c r="L3569" s="444">
        <f t="shared" ca="1" si="167"/>
        <v>-1286086150582.6396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25">
      <c r="G3570" s="459"/>
      <c r="H3570" s="459">
        <v>3563</v>
      </c>
      <c r="I3570" s="444">
        <f t="shared" ca="1" si="168"/>
        <v>-1286086150582.6396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-5358692294.0943317</v>
      </c>
      <c r="L3570" s="444">
        <f t="shared" ca="1" si="167"/>
        <v>-1291444842876.7339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25">
      <c r="G3571" s="459"/>
      <c r="H3571" s="459">
        <v>3564</v>
      </c>
      <c r="I3571" s="444">
        <f t="shared" ca="1" si="168"/>
        <v>-1291444842876.7339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-5381020178.6530581</v>
      </c>
      <c r="L3571" s="444">
        <f t="shared" ca="1" si="167"/>
        <v>-1296825863055.387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25">
      <c r="G3572" s="459"/>
      <c r="H3572" s="459">
        <v>3565</v>
      </c>
      <c r="I3572" s="444">
        <f t="shared" ca="1" si="168"/>
        <v>-1296825863055.387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-5403441096.0641127</v>
      </c>
      <c r="L3572" s="444">
        <f t="shared" ca="1" si="167"/>
        <v>-1302229304151.4512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25">
      <c r="G3573" s="459"/>
      <c r="H3573" s="459">
        <v>3566</v>
      </c>
      <c r="I3573" s="444">
        <f t="shared" ca="1" si="168"/>
        <v>-1302229304151.4512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-5425955433.9643803</v>
      </c>
      <c r="L3573" s="444">
        <f t="shared" ca="1" si="167"/>
        <v>-1307655259585.4155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25">
      <c r="G3574" s="459"/>
      <c r="H3574" s="459">
        <v>3567</v>
      </c>
      <c r="I3574" s="444">
        <f t="shared" ca="1" si="168"/>
        <v>-1307655259585.4155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-5448563581.6058979</v>
      </c>
      <c r="L3574" s="444">
        <f t="shared" ca="1" si="167"/>
        <v>-1313103823167.0215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25">
      <c r="G3575" s="459"/>
      <c r="H3575" s="459">
        <v>3568</v>
      </c>
      <c r="I3575" s="444">
        <f t="shared" ca="1" si="168"/>
        <v>-1313103823167.0215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-5471265929.8625898</v>
      </c>
      <c r="L3575" s="444">
        <f t="shared" ca="1" si="167"/>
        <v>-1318575089096.884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25">
      <c r="G3576" s="459"/>
      <c r="H3576" s="459">
        <v>3569</v>
      </c>
      <c r="I3576" s="444">
        <f t="shared" ca="1" si="168"/>
        <v>-1318575089096.884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-5494062871.2370167</v>
      </c>
      <c r="L3576" s="444">
        <f t="shared" ca="1" si="167"/>
        <v>-1324069151968.1211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25">
      <c r="G3577" s="459"/>
      <c r="H3577" s="459">
        <v>3570</v>
      </c>
      <c r="I3577" s="444">
        <f t="shared" ca="1" si="168"/>
        <v>-1324069151968.1211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-5516954799.8671713</v>
      </c>
      <c r="L3577" s="444">
        <f t="shared" ca="1" si="167"/>
        <v>-1329586106767.9883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25">
      <c r="G3578" s="459"/>
      <c r="H3578" s="459">
        <v>3571</v>
      </c>
      <c r="I3578" s="444">
        <f t="shared" ca="1" si="168"/>
        <v>-1329586106767.9883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-5539942111.5332842</v>
      </c>
      <c r="L3578" s="444">
        <f t="shared" ref="L3578:L3832" ca="1" si="172">I3578-J3578+K3578</f>
        <v>-1335126048879.5215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25">
      <c r="G3579" s="459"/>
      <c r="H3579" s="459">
        <v>3572</v>
      </c>
      <c r="I3579" s="444">
        <f t="shared" ref="I3579:I3833" ca="1" si="173">L3578</f>
        <v>-1335126048879.5215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-5563025203.6646729</v>
      </c>
      <c r="L3579" s="444">
        <f t="shared" ca="1" si="172"/>
        <v>-1340689074083.186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25">
      <c r="G3580" s="459"/>
      <c r="H3580" s="459">
        <v>3573</v>
      </c>
      <c r="I3580" s="444">
        <f t="shared" ca="1" si="173"/>
        <v>-1340689074083.186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-5586204475.3466082</v>
      </c>
      <c r="L3580" s="444">
        <f t="shared" ca="1" si="172"/>
        <v>-1346275278558.5327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25">
      <c r="G3581" s="459"/>
      <c r="H3581" s="459">
        <v>3574</v>
      </c>
      <c r="I3581" s="444">
        <f t="shared" ca="1" si="173"/>
        <v>-1346275278558.5327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-5609480327.32722</v>
      </c>
      <c r="L3581" s="444">
        <f t="shared" ca="1" si="172"/>
        <v>-1351884758885.8599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25">
      <c r="G3582" s="459"/>
      <c r="H3582" s="459">
        <v>3575</v>
      </c>
      <c r="I3582" s="444">
        <f t="shared" ca="1" si="173"/>
        <v>-1351884758885.8599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-5632853162.024416</v>
      </c>
      <c r="L3582" s="444">
        <f t="shared" ca="1" si="172"/>
        <v>-1357517612047.8843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25">
      <c r="G3583" s="459"/>
      <c r="H3583" s="459">
        <v>3576</v>
      </c>
      <c r="I3583" s="444">
        <f t="shared" ca="1" si="173"/>
        <v>-1357517612047.8843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-5656323383.5328512</v>
      </c>
      <c r="L3583" s="444">
        <f t="shared" ca="1" si="172"/>
        <v>-1363173935431.4172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25">
      <c r="G3584" s="459"/>
      <c r="H3584" s="459">
        <v>3577</v>
      </c>
      <c r="I3584" s="444">
        <f t="shared" ca="1" si="173"/>
        <v>-1363173935431.4172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-5679891397.6309052</v>
      </c>
      <c r="L3584" s="444">
        <f t="shared" ca="1" si="172"/>
        <v>-1368853826829.0481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25">
      <c r="G3585" s="459"/>
      <c r="H3585" s="459">
        <v>3578</v>
      </c>
      <c r="I3585" s="444">
        <f t="shared" ca="1" si="173"/>
        <v>-1368853826829.0481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-5703557611.7877007</v>
      </c>
      <c r="L3585" s="444">
        <f t="shared" ca="1" si="172"/>
        <v>-1374557384440.8357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25">
      <c r="G3586" s="459"/>
      <c r="H3586" s="459">
        <v>3579</v>
      </c>
      <c r="I3586" s="444">
        <f t="shared" ca="1" si="173"/>
        <v>-1374557384440.8357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-5727322435.1701488</v>
      </c>
      <c r="L3586" s="444">
        <f t="shared" ca="1" si="172"/>
        <v>-1380284706876.0059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25">
      <c r="G3587" s="459"/>
      <c r="H3587" s="459">
        <v>3580</v>
      </c>
      <c r="I3587" s="444">
        <f t="shared" ca="1" si="173"/>
        <v>-1380284706876.0059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-5751186278.6500244</v>
      </c>
      <c r="L3587" s="444">
        <f t="shared" ca="1" si="172"/>
        <v>-1386035893154.6558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25">
      <c r="G3588" s="459"/>
      <c r="H3588" s="459">
        <v>3581</v>
      </c>
      <c r="I3588" s="444">
        <f t="shared" ca="1" si="173"/>
        <v>-1386035893154.6558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-5775149554.8110657</v>
      </c>
      <c r="L3588" s="444">
        <f t="shared" ca="1" si="172"/>
        <v>-1391811042709.4668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25">
      <c r="G3589" s="459"/>
      <c r="H3589" s="459">
        <v>3582</v>
      </c>
      <c r="I3589" s="444">
        <f t="shared" ca="1" si="173"/>
        <v>-1391811042709.4668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-5799212677.9561119</v>
      </c>
      <c r="L3589" s="444">
        <f t="shared" ca="1" si="172"/>
        <v>-1397610255387.4229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25">
      <c r="G3590" s="459"/>
      <c r="H3590" s="459">
        <v>3583</v>
      </c>
      <c r="I3590" s="444">
        <f t="shared" ca="1" si="173"/>
        <v>-1397610255387.4229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-5823376064.1142616</v>
      </c>
      <c r="L3590" s="444">
        <f t="shared" ca="1" si="172"/>
        <v>-1403433631451.5371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25">
      <c r="G3591" s="459"/>
      <c r="H3591" s="459">
        <v>3584</v>
      </c>
      <c r="I3591" s="444">
        <f t="shared" ca="1" si="173"/>
        <v>-1403433631451.5371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-5847640131.0480709</v>
      </c>
      <c r="L3591" s="444">
        <f t="shared" ca="1" si="172"/>
        <v>-1409281271582.5852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25">
      <c r="G3592" s="459"/>
      <c r="H3592" s="459">
        <v>3585</v>
      </c>
      <c r="I3592" s="444">
        <f t="shared" ca="1" si="173"/>
        <v>-1409281271582.5852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-5872005298.2607718</v>
      </c>
      <c r="L3592" s="444">
        <f t="shared" ca="1" si="172"/>
        <v>-1415153276880.8459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25">
      <c r="G3593" s="459"/>
      <c r="H3593" s="459">
        <v>3586</v>
      </c>
      <c r="I3593" s="444">
        <f t="shared" ca="1" si="173"/>
        <v>-1415153276880.8459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-5896471987.0035248</v>
      </c>
      <c r="L3593" s="444">
        <f t="shared" ca="1" si="172"/>
        <v>-1421049748867.8494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25">
      <c r="G3594" s="459"/>
      <c r="H3594" s="459">
        <v>3587</v>
      </c>
      <c r="I3594" s="444">
        <f t="shared" ca="1" si="173"/>
        <v>-1421049748867.8494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-5921040620.2827053</v>
      </c>
      <c r="L3594" s="444">
        <f t="shared" ca="1" si="172"/>
        <v>-1426970789488.1321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25">
      <c r="G3595" s="459"/>
      <c r="H3595" s="459">
        <v>3588</v>
      </c>
      <c r="I3595" s="444">
        <f t="shared" ca="1" si="173"/>
        <v>-1426970789488.1321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-5945711622.8672171</v>
      </c>
      <c r="L3595" s="444">
        <f t="shared" ca="1" si="172"/>
        <v>-1432916501110.9993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25">
      <c r="G3596" s="459"/>
      <c r="H3596" s="459">
        <v>3589</v>
      </c>
      <c r="I3596" s="444">
        <f t="shared" ca="1" si="173"/>
        <v>-1432916501110.9993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-5970485421.2958298</v>
      </c>
      <c r="L3596" s="444">
        <f t="shared" ca="1" si="172"/>
        <v>-1438886986532.2952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25">
      <c r="G3597" s="459"/>
      <c r="H3597" s="459">
        <v>3590</v>
      </c>
      <c r="I3597" s="444">
        <f t="shared" ca="1" si="173"/>
        <v>-1438886986532.2952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-5995362443.8845634</v>
      </c>
      <c r="L3597" s="444">
        <f t="shared" ca="1" si="172"/>
        <v>-1444882348976.1797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25">
      <c r="G3598" s="459"/>
      <c r="H3598" s="459">
        <v>3591</v>
      </c>
      <c r="I3598" s="444">
        <f t="shared" ca="1" si="173"/>
        <v>-1444882348976.1797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-6020343120.7340822</v>
      </c>
      <c r="L3598" s="444">
        <f t="shared" ca="1" si="172"/>
        <v>-1450902692096.9138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25">
      <c r="G3599" s="459"/>
      <c r="H3599" s="459">
        <v>3592</v>
      </c>
      <c r="I3599" s="444">
        <f t="shared" ca="1" si="173"/>
        <v>-1450902692096.9138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-6045427883.7371407</v>
      </c>
      <c r="L3599" s="444">
        <f t="shared" ca="1" si="172"/>
        <v>-1456948119980.6509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25">
      <c r="G3600" s="459"/>
      <c r="H3600" s="459">
        <v>3593</v>
      </c>
      <c r="I3600" s="444">
        <f t="shared" ca="1" si="173"/>
        <v>-1456948119980.6509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-6070617166.5860453</v>
      </c>
      <c r="L3600" s="444">
        <f t="shared" ca="1" si="172"/>
        <v>-1463018737147.2368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25">
      <c r="G3601" s="459"/>
      <c r="H3601" s="459">
        <v>3594</v>
      </c>
      <c r="I3601" s="444">
        <f t="shared" ca="1" si="173"/>
        <v>-1463018737147.2368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-6095911404.7801533</v>
      </c>
      <c r="L3601" s="444">
        <f t="shared" ca="1" si="172"/>
        <v>-1469114648552.0171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25">
      <c r="G3602" s="459"/>
      <c r="H3602" s="459">
        <v>3595</v>
      </c>
      <c r="I3602" s="444">
        <f t="shared" ca="1" si="173"/>
        <v>-1469114648552.0171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-6121311035.6334047</v>
      </c>
      <c r="L3602" s="444">
        <f t="shared" ca="1" si="172"/>
        <v>-1475235959587.6504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25">
      <c r="G3603" s="459"/>
      <c r="H3603" s="459">
        <v>3596</v>
      </c>
      <c r="I3603" s="444">
        <f t="shared" ca="1" si="173"/>
        <v>-1475235959587.6504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-6146816498.2818766</v>
      </c>
      <c r="L3603" s="444">
        <f t="shared" ca="1" si="172"/>
        <v>-1481382776085.9324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25">
      <c r="G3604" s="459"/>
      <c r="H3604" s="459">
        <v>3597</v>
      </c>
      <c r="I3604" s="444">
        <f t="shared" ca="1" si="173"/>
        <v>-1481382776085.9324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-6172428233.6913853</v>
      </c>
      <c r="L3604" s="444">
        <f t="shared" ca="1" si="172"/>
        <v>-1487555204319.6238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25">
      <c r="G3605" s="459"/>
      <c r="H3605" s="459">
        <v>3598</v>
      </c>
      <c r="I3605" s="444">
        <f t="shared" ca="1" si="173"/>
        <v>-1487555204319.6238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-6198146684.6650991</v>
      </c>
      <c r="L3605" s="444">
        <f t="shared" ca="1" si="172"/>
        <v>-1493753351004.2888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25">
      <c r="G3606" s="459"/>
      <c r="H3606" s="459">
        <v>3599</v>
      </c>
      <c r="I3606" s="444">
        <f t="shared" ca="1" si="173"/>
        <v>-1493753351004.2888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-6223972295.851203</v>
      </c>
      <c r="L3606" s="444">
        <f t="shared" ca="1" si="172"/>
        <v>-1499977323300.1401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25">
      <c r="G3607" s="459"/>
      <c r="H3607" s="459">
        <v>3600</v>
      </c>
      <c r="I3607" s="444">
        <f t="shared" ca="1" si="173"/>
        <v>-1499977323300.1401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-6249905513.7505836</v>
      </c>
      <c r="L3607" s="444">
        <f t="shared" ca="1" si="172"/>
        <v>-1506227228813.8906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25">
      <c r="G3608" s="459"/>
      <c r="H3608" s="459">
        <v>3601</v>
      </c>
      <c r="I3608" s="444">
        <f t="shared" ca="1" si="173"/>
        <v>-1506227228813.8906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-6275946786.7245445</v>
      </c>
      <c r="L3608" s="444">
        <f t="shared" ca="1" si="172"/>
        <v>-1512503175600.6152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25">
      <c r="G3609" s="459"/>
      <c r="H3609" s="459">
        <v>3602</v>
      </c>
      <c r="I3609" s="444">
        <f t="shared" ca="1" si="173"/>
        <v>-1512503175600.6152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-6302096565.0025635</v>
      </c>
      <c r="L3609" s="444">
        <f t="shared" ca="1" si="172"/>
        <v>-1518805272165.6177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25">
      <c r="G3610" s="459"/>
      <c r="H3610" s="459">
        <v>3603</v>
      </c>
      <c r="I3610" s="444">
        <f t="shared" ca="1" si="173"/>
        <v>-1518805272165.6177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-6328355300.690074</v>
      </c>
      <c r="L3610" s="444">
        <f t="shared" ca="1" si="172"/>
        <v>-1525133627466.3079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25">
      <c r="G3611" s="459"/>
      <c r="H3611" s="459">
        <v>3604</v>
      </c>
      <c r="I3611" s="444">
        <f t="shared" ca="1" si="173"/>
        <v>-1525133627466.3079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-6354723447.7762823</v>
      </c>
      <c r="L3611" s="444">
        <f t="shared" ca="1" si="172"/>
        <v>-1531488350914.0842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25">
      <c r="G3612" s="459"/>
      <c r="H3612" s="459">
        <v>3605</v>
      </c>
      <c r="I3612" s="444">
        <f t="shared" ca="1" si="173"/>
        <v>-1531488350914.0842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-6381201462.1420174</v>
      </c>
      <c r="L3612" s="444">
        <f t="shared" ca="1" si="172"/>
        <v>-1537869552376.2263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25">
      <c r="G3613" s="459"/>
      <c r="H3613" s="459">
        <v>3606</v>
      </c>
      <c r="I3613" s="444">
        <f t="shared" ca="1" si="173"/>
        <v>-1537869552376.2263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-6407789801.5676098</v>
      </c>
      <c r="L3613" s="444">
        <f t="shared" ca="1" si="172"/>
        <v>-1544277342177.7939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25">
      <c r="G3614" s="459"/>
      <c r="H3614" s="459">
        <v>3607</v>
      </c>
      <c r="I3614" s="444">
        <f t="shared" ca="1" si="173"/>
        <v>-1544277342177.7939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-6434488925.7408085</v>
      </c>
      <c r="L3614" s="444">
        <f t="shared" ca="1" si="172"/>
        <v>-1550711831103.5347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25">
      <c r="G3615" s="459"/>
      <c r="H3615" s="459">
        <v>3608</v>
      </c>
      <c r="I3615" s="444">
        <f t="shared" ca="1" si="173"/>
        <v>-1550711831103.5347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-6461299296.2647276</v>
      </c>
      <c r="L3615" s="444">
        <f t="shared" ca="1" si="172"/>
        <v>-1557173130399.7993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25">
      <c r="G3616" s="459"/>
      <c r="H3616" s="459">
        <v>3609</v>
      </c>
      <c r="I3616" s="444">
        <f t="shared" ca="1" si="173"/>
        <v>-1557173130399.7993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-6488221376.6658306</v>
      </c>
      <c r="L3616" s="444">
        <f t="shared" ca="1" si="172"/>
        <v>-1563661351776.4651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25">
      <c r="G3617" s="459"/>
      <c r="H3617" s="459">
        <v>3610</v>
      </c>
      <c r="I3617" s="444">
        <f t="shared" ca="1" si="173"/>
        <v>-1563661351776.4651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-6515255632.4019375</v>
      </c>
      <c r="L3617" s="444">
        <f t="shared" ca="1" si="172"/>
        <v>-1570176607408.8669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25">
      <c r="G3618" s="459"/>
      <c r="H3618" s="459">
        <v>3611</v>
      </c>
      <c r="I3618" s="444">
        <f t="shared" ca="1" si="173"/>
        <v>-1570176607408.8669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-6542402530.8702793</v>
      </c>
      <c r="L3618" s="444">
        <f t="shared" ca="1" si="172"/>
        <v>-1576719009939.7373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25">
      <c r="G3619" s="459"/>
      <c r="H3619" s="459">
        <v>3612</v>
      </c>
      <c r="I3619" s="444">
        <f t="shared" ca="1" si="173"/>
        <v>-1576719009939.7373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-6569662541.4155722</v>
      </c>
      <c r="L3619" s="444">
        <f t="shared" ca="1" si="172"/>
        <v>-1583288672481.1528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25">
      <c r="G3620" s="459"/>
      <c r="H3620" s="459">
        <v>3613</v>
      </c>
      <c r="I3620" s="444">
        <f t="shared" ca="1" si="173"/>
        <v>-1583288672481.1528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-6597036135.3381367</v>
      </c>
      <c r="L3620" s="444">
        <f t="shared" ca="1" si="172"/>
        <v>-1589885708616.491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25">
      <c r="G3621" s="459"/>
      <c r="H3621" s="459">
        <v>3614</v>
      </c>
      <c r="I3621" s="444">
        <f t="shared" ca="1" si="173"/>
        <v>-1589885708616.491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-6624523785.9020452</v>
      </c>
      <c r="L3621" s="444">
        <f t="shared" ca="1" si="172"/>
        <v>-1596510232402.3931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25">
      <c r="G3622" s="459"/>
      <c r="H3622" s="459">
        <v>3615</v>
      </c>
      <c r="I3622" s="444">
        <f t="shared" ca="1" si="173"/>
        <v>-1596510232402.3931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-6652125968.3433046</v>
      </c>
      <c r="L3622" s="444">
        <f t="shared" ca="1" si="172"/>
        <v>-1603162358370.7363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25">
      <c r="G3623" s="459"/>
      <c r="H3623" s="459">
        <v>3616</v>
      </c>
      <c r="I3623" s="444">
        <f t="shared" ca="1" si="173"/>
        <v>-1603162358370.7363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-6679843159.878068</v>
      </c>
      <c r="L3623" s="444">
        <f t="shared" ca="1" si="172"/>
        <v>-1609842201530.6145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25">
      <c r="G3624" s="459"/>
      <c r="H3624" s="459">
        <v>3617</v>
      </c>
      <c r="I3624" s="444">
        <f t="shared" ca="1" si="173"/>
        <v>-1609842201530.6145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-6707675839.7108936</v>
      </c>
      <c r="L3624" s="444">
        <f t="shared" ca="1" si="172"/>
        <v>-1616549877370.3254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25">
      <c r="G3625" s="459"/>
      <c r="H3625" s="459">
        <v>3618</v>
      </c>
      <c r="I3625" s="444">
        <f t="shared" ca="1" si="173"/>
        <v>-1616549877370.3254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-6735624489.0430222</v>
      </c>
      <c r="L3625" s="444">
        <f t="shared" ca="1" si="172"/>
        <v>-1623285501859.3684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25">
      <c r="G3626" s="459"/>
      <c r="H3626" s="459">
        <v>3619</v>
      </c>
      <c r="I3626" s="444">
        <f t="shared" ca="1" si="173"/>
        <v>-1623285501859.3684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-6763689591.0807018</v>
      </c>
      <c r="L3626" s="444">
        <f t="shared" ca="1" si="172"/>
        <v>-1630049191450.4492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25">
      <c r="G3627" s="459"/>
      <c r="H3627" s="459">
        <v>3620</v>
      </c>
      <c r="I3627" s="444">
        <f t="shared" ca="1" si="173"/>
        <v>-1630049191450.4492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-6791871631.0435381</v>
      </c>
      <c r="L3627" s="444">
        <f t="shared" ca="1" si="172"/>
        <v>-1636841063081.4927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25">
      <c r="G3628" s="459"/>
      <c r="H3628" s="459">
        <v>3621</v>
      </c>
      <c r="I3628" s="444">
        <f t="shared" ca="1" si="173"/>
        <v>-1636841063081.4927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-6820171096.1728859</v>
      </c>
      <c r="L3628" s="444">
        <f t="shared" ca="1" si="172"/>
        <v>-1643661234177.6655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25">
      <c r="G3629" s="459"/>
      <c r="H3629" s="459">
        <v>3622</v>
      </c>
      <c r="I3629" s="444">
        <f t="shared" ca="1" si="173"/>
        <v>-1643661234177.6655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-6848588475.7402725</v>
      </c>
      <c r="L3629" s="444">
        <f t="shared" ca="1" si="172"/>
        <v>-1650509822653.4058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25">
      <c r="G3630" s="459"/>
      <c r="H3630" s="459">
        <v>3623</v>
      </c>
      <c r="I3630" s="444">
        <f t="shared" ca="1" si="173"/>
        <v>-1650509822653.4058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-6877124261.0558577</v>
      </c>
      <c r="L3630" s="444">
        <f t="shared" ca="1" si="172"/>
        <v>-1657386946914.4617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25">
      <c r="G3631" s="459"/>
      <c r="H3631" s="459">
        <v>3624</v>
      </c>
      <c r="I3631" s="444">
        <f t="shared" ca="1" si="173"/>
        <v>-1657386946914.4617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-6905778945.4769239</v>
      </c>
      <c r="L3631" s="444">
        <f t="shared" ca="1" si="172"/>
        <v>-1664292725859.9385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25">
      <c r="G3632" s="459"/>
      <c r="H3632" s="459">
        <v>3625</v>
      </c>
      <c r="I3632" s="444">
        <f t="shared" ca="1" si="173"/>
        <v>-1664292725859.9385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-6934553024.4164104</v>
      </c>
      <c r="L3632" s="444">
        <f t="shared" ca="1" si="172"/>
        <v>-1671227278884.355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25">
      <c r="G3633" s="459"/>
      <c r="H3633" s="459">
        <v>3626</v>
      </c>
      <c r="I3633" s="444">
        <f t="shared" ca="1" si="173"/>
        <v>-1671227278884.355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-6963446995.3514786</v>
      </c>
      <c r="L3633" s="444">
        <f t="shared" ca="1" si="172"/>
        <v>-1678190725879.7065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25">
      <c r="G3634" s="459"/>
      <c r="H3634" s="459">
        <v>3627</v>
      </c>
      <c r="I3634" s="444">
        <f t="shared" ca="1" si="173"/>
        <v>-1678190725879.7065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-6992461357.8321104</v>
      </c>
      <c r="L3634" s="444">
        <f t="shared" ca="1" si="172"/>
        <v>-1685183187237.5386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25">
      <c r="G3635" s="459"/>
      <c r="H3635" s="459">
        <v>3628</v>
      </c>
      <c r="I3635" s="444">
        <f t="shared" ca="1" si="173"/>
        <v>-1685183187237.5386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-7021596613.4897442</v>
      </c>
      <c r="L3635" s="444">
        <f t="shared" ca="1" si="172"/>
        <v>-1692204783851.0283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25">
      <c r="G3636" s="459"/>
      <c r="H3636" s="459">
        <v>3629</v>
      </c>
      <c r="I3636" s="444">
        <f t="shared" ca="1" si="173"/>
        <v>-1692204783851.0283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-7050853266.0459509</v>
      </c>
      <c r="L3636" s="444">
        <f t="shared" ca="1" si="172"/>
        <v>-1699255637117.0742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25">
      <c r="G3637" s="459"/>
      <c r="H3637" s="459">
        <v>3630</v>
      </c>
      <c r="I3637" s="444">
        <f t="shared" ca="1" si="173"/>
        <v>-1699255637117.0742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-7080231821.3211422</v>
      </c>
      <c r="L3637" s="444">
        <f t="shared" ca="1" si="172"/>
        <v>-1706335868938.3953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25">
      <c r="G3638" s="459"/>
      <c r="H3638" s="459">
        <v>3631</v>
      </c>
      <c r="I3638" s="444">
        <f t="shared" ca="1" si="173"/>
        <v>-1706335868938.3953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-7109732787.2433138</v>
      </c>
      <c r="L3638" s="444">
        <f t="shared" ca="1" si="172"/>
        <v>-1713445601725.6387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25">
      <c r="G3639" s="459"/>
      <c r="H3639" s="459">
        <v>3632</v>
      </c>
      <c r="I3639" s="444">
        <f t="shared" ca="1" si="173"/>
        <v>-1713445601725.6387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-7139356673.8568277</v>
      </c>
      <c r="L3639" s="444">
        <f t="shared" ca="1" si="172"/>
        <v>-1720584958399.4956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25">
      <c r="G3640" s="459"/>
      <c r="H3640" s="459">
        <v>3633</v>
      </c>
      <c r="I3640" s="444">
        <f t="shared" ca="1" si="173"/>
        <v>-1720584958399.4956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-7169103993.3312302</v>
      </c>
      <c r="L3640" s="444">
        <f t="shared" ca="1" si="172"/>
        <v>-1727754062392.8269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25">
      <c r="G3641" s="459"/>
      <c r="H3641" s="459">
        <v>3634</v>
      </c>
      <c r="I3641" s="444">
        <f t="shared" ca="1" si="173"/>
        <v>-1727754062392.8269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-7198975259.9701128</v>
      </c>
      <c r="L3641" s="444">
        <f t="shared" ca="1" si="172"/>
        <v>-1734953037652.7971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25">
      <c r="G3642" s="459"/>
      <c r="H3642" s="459">
        <v>3635</v>
      </c>
      <c r="I3642" s="444">
        <f t="shared" ca="1" si="173"/>
        <v>-1734953037652.7971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-7228970990.2199879</v>
      </c>
      <c r="L3642" s="444">
        <f t="shared" ca="1" si="172"/>
        <v>-1742182008643.0171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25">
      <c r="G3643" s="459"/>
      <c r="H3643" s="459">
        <v>3636</v>
      </c>
      <c r="I3643" s="444">
        <f t="shared" ca="1" si="173"/>
        <v>-1742182008643.0171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-7259091702.6792383</v>
      </c>
      <c r="L3643" s="444">
        <f t="shared" ca="1" si="172"/>
        <v>-1749441100345.6963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25">
      <c r="G3644" s="459"/>
      <c r="H3644" s="459">
        <v>3637</v>
      </c>
      <c r="I3644" s="444">
        <f t="shared" ca="1" si="173"/>
        <v>-1749441100345.6963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-7289337918.107069</v>
      </c>
      <c r="L3644" s="444">
        <f t="shared" ca="1" si="172"/>
        <v>-1756730438263.8035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25">
      <c r="G3645" s="459"/>
      <c r="H3645" s="459">
        <v>3638</v>
      </c>
      <c r="I3645" s="444">
        <f t="shared" ca="1" si="173"/>
        <v>-1756730438263.8035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-7319710159.4325132</v>
      </c>
      <c r="L3645" s="444">
        <f t="shared" ca="1" si="172"/>
        <v>-1764050148423.2361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25">
      <c r="G3646" s="459"/>
      <c r="H3646" s="459">
        <v>3639</v>
      </c>
      <c r="I3646" s="444">
        <f t="shared" ca="1" si="173"/>
        <v>-1764050148423.2361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-7350208951.763484</v>
      </c>
      <c r="L3646" s="444">
        <f t="shared" ca="1" si="172"/>
        <v>-1771400357374.9995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25">
      <c r="G3647" s="459"/>
      <c r="H3647" s="459">
        <v>3640</v>
      </c>
      <c r="I3647" s="444">
        <f t="shared" ca="1" si="173"/>
        <v>-1771400357374.9995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-7380834822.3958302</v>
      </c>
      <c r="L3647" s="444">
        <f t="shared" ca="1" si="172"/>
        <v>-1778781192197.3953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25">
      <c r="G3648" s="459"/>
      <c r="H3648" s="459">
        <v>3641</v>
      </c>
      <c r="I3648" s="444">
        <f t="shared" ca="1" si="173"/>
        <v>-1778781192197.3953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-7411588300.8224792</v>
      </c>
      <c r="L3648" s="444">
        <f t="shared" ca="1" si="172"/>
        <v>-1786192780498.2178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25">
      <c r="G3649" s="459"/>
      <c r="H3649" s="459">
        <v>3642</v>
      </c>
      <c r="I3649" s="444">
        <f t="shared" ca="1" si="173"/>
        <v>-1786192780498.2178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-7442469918.7425737</v>
      </c>
      <c r="L3649" s="444">
        <f t="shared" ca="1" si="172"/>
        <v>-1793635250416.9604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25">
      <c r="G3650" s="459"/>
      <c r="H3650" s="459">
        <v>3643</v>
      </c>
      <c r="I3650" s="444">
        <f t="shared" ca="1" si="173"/>
        <v>-1793635250416.9604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-7473480210.0706682</v>
      </c>
      <c r="L3650" s="444">
        <f t="shared" ca="1" si="172"/>
        <v>-1801108730627.031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25">
      <c r="G3651" s="459"/>
      <c r="H3651" s="459">
        <v>3644</v>
      </c>
      <c r="I3651" s="444">
        <f t="shared" ca="1" si="173"/>
        <v>-1801108730627.031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-7504619710.945962</v>
      </c>
      <c r="L3651" s="444">
        <f t="shared" ca="1" si="172"/>
        <v>-1808613350337.9771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25">
      <c r="G3652" s="459"/>
      <c r="H3652" s="459">
        <v>3645</v>
      </c>
      <c r="I3652" s="444">
        <f t="shared" ca="1" si="173"/>
        <v>-1808613350337.9771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-7535888959.7415705</v>
      </c>
      <c r="L3652" s="444">
        <f t="shared" ca="1" si="172"/>
        <v>-1816149239297.7185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25">
      <c r="G3653" s="459"/>
      <c r="H3653" s="459">
        <v>3646</v>
      </c>
      <c r="I3653" s="444">
        <f t="shared" ca="1" si="173"/>
        <v>-1816149239297.7185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-7567288497.0738268</v>
      </c>
      <c r="L3653" s="444">
        <f t="shared" ca="1" si="172"/>
        <v>-1823716527794.7922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25">
      <c r="G3654" s="459"/>
      <c r="H3654" s="459">
        <v>3647</v>
      </c>
      <c r="I3654" s="444">
        <f t="shared" ca="1" si="173"/>
        <v>-1823716527794.7922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-7598818865.8116331</v>
      </c>
      <c r="L3654" s="444">
        <f t="shared" ca="1" si="172"/>
        <v>-1831315346660.6038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25">
      <c r="G3655" s="459"/>
      <c r="H3655" s="459">
        <v>3648</v>
      </c>
      <c r="I3655" s="444">
        <f t="shared" ca="1" si="173"/>
        <v>-1831315346660.6038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-7630480611.0858479</v>
      </c>
      <c r="L3655" s="444">
        <f t="shared" ca="1" si="172"/>
        <v>-1838945827271.6897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25">
      <c r="G3656" s="459"/>
      <c r="H3656" s="459">
        <v>3649</v>
      </c>
      <c r="I3656" s="444">
        <f t="shared" ca="1" si="173"/>
        <v>-1838945827271.6897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-7662274280.298707</v>
      </c>
      <c r="L3656" s="444">
        <f t="shared" ca="1" si="172"/>
        <v>-1846608101551.9885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25">
      <c r="G3657" s="459"/>
      <c r="H3657" s="459">
        <v>3650</v>
      </c>
      <c r="I3657" s="444">
        <f t="shared" ca="1" si="173"/>
        <v>-1846608101551.9885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-7694200423.1332855</v>
      </c>
      <c r="L3657" s="444">
        <f t="shared" ca="1" si="172"/>
        <v>-1854302301975.1218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25">
      <c r="G3658" s="459"/>
      <c r="H3658" s="459">
        <v>3651</v>
      </c>
      <c r="I3658" s="444">
        <f t="shared" ca="1" si="173"/>
        <v>-1854302301975.1218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-7726259591.5630074</v>
      </c>
      <c r="L3658" s="444">
        <f t="shared" ca="1" si="172"/>
        <v>-1862028561566.6848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25">
      <c r="G3659" s="459"/>
      <c r="H3659" s="459">
        <v>3652</v>
      </c>
      <c r="I3659" s="444">
        <f t="shared" ca="1" si="173"/>
        <v>-1862028561566.6848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-7758452339.861187</v>
      </c>
      <c r="L3659" s="444">
        <f t="shared" ca="1" si="172"/>
        <v>-1869787013906.5459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25">
      <c r="G3660" s="459"/>
      <c r="H3660" s="459">
        <v>3653</v>
      </c>
      <c r="I3660" s="444">
        <f t="shared" ca="1" si="173"/>
        <v>-1869787013906.5459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-7790779224.6106081</v>
      </c>
      <c r="L3660" s="444">
        <f t="shared" ca="1" si="172"/>
        <v>-1877577793131.1565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25">
      <c r="G3661" s="459"/>
      <c r="H3661" s="459">
        <v>3654</v>
      </c>
      <c r="I3661" s="444">
        <f t="shared" ca="1" si="173"/>
        <v>-1877577793131.1565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-7823240804.7131529</v>
      </c>
      <c r="L3661" s="444">
        <f t="shared" ca="1" si="172"/>
        <v>-1885401033935.8696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25">
      <c r="G3662" s="459"/>
      <c r="H3662" s="459">
        <v>3655</v>
      </c>
      <c r="I3662" s="444">
        <f t="shared" ca="1" si="173"/>
        <v>-1885401033935.8696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-7855837641.3994579</v>
      </c>
      <c r="L3662" s="444">
        <f t="shared" ca="1" si="172"/>
        <v>-1893256871577.269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25">
      <c r="G3663" s="459"/>
      <c r="H3663" s="459">
        <v>3656</v>
      </c>
      <c r="I3663" s="444">
        <f t="shared" ca="1" si="173"/>
        <v>-1893256871577.269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-7888570298.2386208</v>
      </c>
      <c r="L3663" s="444">
        <f t="shared" ca="1" si="172"/>
        <v>-1901145441875.5076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25">
      <c r="G3664" s="459"/>
      <c r="H3664" s="459">
        <v>3657</v>
      </c>
      <c r="I3664" s="444">
        <f t="shared" ca="1" si="173"/>
        <v>-1901145441875.5076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-7921439341.1479483</v>
      </c>
      <c r="L3664" s="444">
        <f t="shared" ca="1" si="172"/>
        <v>-1909066881216.6555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25">
      <c r="G3665" s="459"/>
      <c r="H3665" s="459">
        <v>3658</v>
      </c>
      <c r="I3665" s="444">
        <f t="shared" ca="1" si="173"/>
        <v>-1909066881216.6555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-7954445338.4027309</v>
      </c>
      <c r="L3665" s="444">
        <f t="shared" ca="1" si="172"/>
        <v>-1917021326555.0583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25">
      <c r="G3666" s="459"/>
      <c r="H3666" s="459">
        <v>3659</v>
      </c>
      <c r="I3666" s="444">
        <f t="shared" ca="1" si="173"/>
        <v>-1917021326555.0583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-7987588860.6460772</v>
      </c>
      <c r="L3666" s="444">
        <f t="shared" ca="1" si="172"/>
        <v>-1925008915415.7043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25">
      <c r="G3667" s="459"/>
      <c r="H3667" s="459">
        <v>3660</v>
      </c>
      <c r="I3667" s="444">
        <f t="shared" ca="1" si="173"/>
        <v>-1925008915415.7043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-8020870480.8987694</v>
      </c>
      <c r="L3667" s="444">
        <f t="shared" ca="1" si="172"/>
        <v>-1933029785896.603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25">
      <c r="G3668" s="459"/>
      <c r="H3668" s="459">
        <v>3661</v>
      </c>
      <c r="I3668" s="444">
        <f t="shared" ca="1" si="173"/>
        <v>-1933029785896.603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-8054290774.5691786</v>
      </c>
      <c r="L3668" s="444">
        <f t="shared" ca="1" si="172"/>
        <v>-1941084076671.1721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25">
      <c r="G3669" s="459"/>
      <c r="H3669" s="459">
        <v>3662</v>
      </c>
      <c r="I3669" s="444">
        <f t="shared" ca="1" si="173"/>
        <v>-1941084076671.1721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-8087850319.4632168</v>
      </c>
      <c r="L3669" s="444">
        <f t="shared" ca="1" si="172"/>
        <v>-1949171926990.6353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25">
      <c r="G3670" s="459"/>
      <c r="H3670" s="459">
        <v>3663</v>
      </c>
      <c r="I3670" s="444">
        <f t="shared" ca="1" si="173"/>
        <v>-1949171926990.6353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-8121549695.7943134</v>
      </c>
      <c r="L3670" s="444">
        <f t="shared" ca="1" si="172"/>
        <v>-1957293476686.4297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25">
      <c r="G3671" s="459"/>
      <c r="H3671" s="459">
        <v>3664</v>
      </c>
      <c r="I3671" s="444">
        <f t="shared" ca="1" si="173"/>
        <v>-1957293476686.4297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-8155389486.1934566</v>
      </c>
      <c r="L3671" s="444">
        <f t="shared" ca="1" si="172"/>
        <v>-1965448866172.623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25">
      <c r="G3672" s="459"/>
      <c r="H3672" s="459">
        <v>3665</v>
      </c>
      <c r="I3672" s="444">
        <f t="shared" ca="1" si="173"/>
        <v>-1965448866172.623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-8189370275.7192621</v>
      </c>
      <c r="L3672" s="444">
        <f t="shared" ca="1" si="172"/>
        <v>-1973638236448.3423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25">
      <c r="G3673" s="459"/>
      <c r="H3673" s="459">
        <v>3666</v>
      </c>
      <c r="I3673" s="444">
        <f t="shared" ca="1" si="173"/>
        <v>-1973638236448.3423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-8223492651.8680935</v>
      </c>
      <c r="L3673" s="444">
        <f t="shared" ca="1" si="172"/>
        <v>-1981861729100.2104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25">
      <c r="G3674" s="459"/>
      <c r="H3674" s="459">
        <v>3667</v>
      </c>
      <c r="I3674" s="444">
        <f t="shared" ca="1" si="173"/>
        <v>-1981861729100.2104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-8257757204.5842104</v>
      </c>
      <c r="L3674" s="444">
        <f t="shared" ca="1" si="172"/>
        <v>-1990119486304.7947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25">
      <c r="G3675" s="459"/>
      <c r="H3675" s="459">
        <v>3668</v>
      </c>
      <c r="I3675" s="444">
        <f t="shared" ca="1" si="173"/>
        <v>-1990119486304.7947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-8292164526.2699776</v>
      </c>
      <c r="L3675" s="444">
        <f t="shared" ca="1" si="172"/>
        <v>-1998411650831.0647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25">
      <c r="G3676" s="459"/>
      <c r="H3676" s="459">
        <v>3669</v>
      </c>
      <c r="I3676" s="444">
        <f t="shared" ca="1" si="173"/>
        <v>-1998411650831.0647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-8326715211.7961016</v>
      </c>
      <c r="L3676" s="444">
        <f t="shared" ca="1" si="172"/>
        <v>-2006738366042.8608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25">
      <c r="G3677" s="459"/>
      <c r="H3677" s="459">
        <v>3670</v>
      </c>
      <c r="I3677" s="444">
        <f t="shared" ca="1" si="173"/>
        <v>-2006738366042.8608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-8361409858.51192</v>
      </c>
      <c r="L3677" s="444">
        <f t="shared" ca="1" si="172"/>
        <v>-2015099775901.3728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25">
      <c r="G3678" s="459"/>
      <c r="H3678" s="459">
        <v>3671</v>
      </c>
      <c r="I3678" s="444">
        <f t="shared" ca="1" si="173"/>
        <v>-2015099775901.3728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-8396249066.2557201</v>
      </c>
      <c r="L3678" s="444">
        <f t="shared" ca="1" si="172"/>
        <v>-2023496024967.6284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25">
      <c r="G3679" s="459"/>
      <c r="H3679" s="459">
        <v>3672</v>
      </c>
      <c r="I3679" s="444">
        <f t="shared" ca="1" si="173"/>
        <v>-2023496024967.6284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-8431233437.365118</v>
      </c>
      <c r="L3679" s="444">
        <f t="shared" ca="1" si="172"/>
        <v>-2031927258404.9937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25">
      <c r="G3680" s="459"/>
      <c r="H3680" s="459">
        <v>3673</v>
      </c>
      <c r="I3680" s="444">
        <f t="shared" ca="1" si="173"/>
        <v>-2031927258404.9937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-8466363576.6874733</v>
      </c>
      <c r="L3680" s="444">
        <f t="shared" ca="1" si="172"/>
        <v>-2040393621981.6812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25">
      <c r="G3681" s="459"/>
      <c r="H3681" s="459">
        <v>3674</v>
      </c>
      <c r="I3681" s="444">
        <f t="shared" ca="1" si="173"/>
        <v>-2040393621981.6812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-8501640091.5903387</v>
      </c>
      <c r="L3681" s="444">
        <f t="shared" ca="1" si="172"/>
        <v>-2048895262073.2715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25">
      <c r="G3682" s="459"/>
      <c r="H3682" s="459">
        <v>3675</v>
      </c>
      <c r="I3682" s="444">
        <f t="shared" ca="1" si="173"/>
        <v>-2048895262073.2715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-8537063591.9719629</v>
      </c>
      <c r="L3682" s="444">
        <f t="shared" ca="1" si="172"/>
        <v>-2057432325665.2434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25">
      <c r="G3683" s="459"/>
      <c r="H3683" s="459">
        <v>3676</v>
      </c>
      <c r="I3683" s="444">
        <f t="shared" ca="1" si="173"/>
        <v>-2057432325665.2434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-8572634690.2718468</v>
      </c>
      <c r="L3683" s="444">
        <f t="shared" ca="1" si="172"/>
        <v>-2066004960355.5151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25">
      <c r="G3684" s="459"/>
      <c r="H3684" s="459">
        <v>3677</v>
      </c>
      <c r="I3684" s="444">
        <f t="shared" ca="1" si="173"/>
        <v>-2066004960355.5151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-8608354001.4813137</v>
      </c>
      <c r="L3684" s="444">
        <f t="shared" ca="1" si="172"/>
        <v>-2074613314356.9963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25">
      <c r="G3685" s="459"/>
      <c r="H3685" s="459">
        <v>3678</v>
      </c>
      <c r="I3685" s="444">
        <f t="shared" ca="1" si="173"/>
        <v>-2074613314356.9963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-8644222143.1541519</v>
      </c>
      <c r="L3685" s="444">
        <f t="shared" ca="1" si="172"/>
        <v>-2083257536500.1504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25">
      <c r="G3686" s="459"/>
      <c r="H3686" s="459">
        <v>3679</v>
      </c>
      <c r="I3686" s="444">
        <f t="shared" ca="1" si="173"/>
        <v>-2083257536500.1504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-8680239735.4172935</v>
      </c>
      <c r="L3686" s="444">
        <f t="shared" ca="1" si="172"/>
        <v>-2091937776235.5676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25">
      <c r="G3687" s="459"/>
      <c r="H3687" s="459">
        <v>3680</v>
      </c>
      <c r="I3687" s="444">
        <f t="shared" ca="1" si="173"/>
        <v>-2091937776235.5676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-8716407400.9815311</v>
      </c>
      <c r="L3687" s="444">
        <f t="shared" ca="1" si="172"/>
        <v>-2100654183636.5491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25">
      <c r="G3688" s="459"/>
      <c r="H3688" s="459">
        <v>3681</v>
      </c>
      <c r="I3688" s="444">
        <f t="shared" ca="1" si="173"/>
        <v>-2100654183636.5491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-8752725765.1522884</v>
      </c>
      <c r="L3688" s="444">
        <f t="shared" ca="1" si="172"/>
        <v>-2109406909401.7014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25">
      <c r="G3689" s="459"/>
      <c r="H3689" s="459">
        <v>3682</v>
      </c>
      <c r="I3689" s="444">
        <f t="shared" ca="1" si="173"/>
        <v>-2109406909401.7014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-8789195455.8404217</v>
      </c>
      <c r="L3689" s="444">
        <f t="shared" ca="1" si="172"/>
        <v>-2118196104857.5417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25">
      <c r="G3690" s="459"/>
      <c r="H3690" s="459">
        <v>3683</v>
      </c>
      <c r="I3690" s="444">
        <f t="shared" ca="1" si="173"/>
        <v>-2118196104857.5417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-8825817103.5730896</v>
      </c>
      <c r="L3690" s="444">
        <f t="shared" ca="1" si="172"/>
        <v>-2127021921961.1147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25">
      <c r="G3691" s="459"/>
      <c r="H3691" s="459">
        <v>3684</v>
      </c>
      <c r="I3691" s="444">
        <f t="shared" ca="1" si="173"/>
        <v>-2127021921961.1147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-8862591341.5046444</v>
      </c>
      <c r="L3691" s="444">
        <f t="shared" ca="1" si="172"/>
        <v>-2135884513302.6194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25">
      <c r="G3692" s="459"/>
      <c r="H3692" s="459">
        <v>3685</v>
      </c>
      <c r="I3692" s="444">
        <f t="shared" ca="1" si="173"/>
        <v>-2135884513302.6194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-8899518805.4275818</v>
      </c>
      <c r="L3692" s="444">
        <f t="shared" ca="1" si="172"/>
        <v>-2144784032108.0469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25">
      <c r="G3693" s="459"/>
      <c r="H3693" s="459">
        <v>3686</v>
      </c>
      <c r="I3693" s="444">
        <f t="shared" ca="1" si="173"/>
        <v>-2144784032108.0469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-8936600133.7835293</v>
      </c>
      <c r="L3693" s="444">
        <f t="shared" ca="1" si="172"/>
        <v>-2153720632241.8303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25">
      <c r="G3694" s="459"/>
      <c r="H3694" s="459">
        <v>3687</v>
      </c>
      <c r="I3694" s="444">
        <f t="shared" ca="1" si="173"/>
        <v>-2153720632241.8303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-8973835967.6742935</v>
      </c>
      <c r="L3694" s="444">
        <f t="shared" ca="1" si="172"/>
        <v>-2162694468209.5046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25">
      <c r="G3695" s="459"/>
      <c r="H3695" s="459">
        <v>3688</v>
      </c>
      <c r="I3695" s="444">
        <f t="shared" ca="1" si="173"/>
        <v>-2162694468209.5046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-9011226950.8729362</v>
      </c>
      <c r="L3695" s="444">
        <f t="shared" ca="1" si="172"/>
        <v>-2171705695160.3777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25">
      <c r="G3696" s="459"/>
      <c r="H3696" s="459">
        <v>3689</v>
      </c>
      <c r="I3696" s="444">
        <f t="shared" ca="1" si="173"/>
        <v>-2171705695160.3777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-9048773729.8349075</v>
      </c>
      <c r="L3696" s="444">
        <f t="shared" ca="1" si="172"/>
        <v>-2180754468890.2126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25">
      <c r="G3697" s="459"/>
      <c r="H3697" s="459">
        <v>3690</v>
      </c>
      <c r="I3697" s="444">
        <f t="shared" ca="1" si="173"/>
        <v>-2180754468890.2126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-9086476953.709219</v>
      </c>
      <c r="L3697" s="444">
        <f t="shared" ca="1" si="172"/>
        <v>-2189840945843.9219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25">
      <c r="G3698" s="459"/>
      <c r="H3698" s="459">
        <v>3691</v>
      </c>
      <c r="I3698" s="444">
        <f t="shared" ca="1" si="173"/>
        <v>-2189840945843.9219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-9124337274.3496742</v>
      </c>
      <c r="L3698" s="444">
        <f t="shared" ca="1" si="172"/>
        <v>-2198965283118.2715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25">
      <c r="G3699" s="459"/>
      <c r="H3699" s="459">
        <v>3692</v>
      </c>
      <c r="I3699" s="444">
        <f t="shared" ca="1" si="173"/>
        <v>-2198965283118.2715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-9162355346.3261299</v>
      </c>
      <c r="L3699" s="444">
        <f t="shared" ca="1" si="172"/>
        <v>-2208127638464.5977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25">
      <c r="G3700" s="459"/>
      <c r="H3700" s="459">
        <v>3693</v>
      </c>
      <c r="I3700" s="444">
        <f t="shared" ca="1" si="173"/>
        <v>-2208127638464.5977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-9200531826.9358234</v>
      </c>
      <c r="L3700" s="444">
        <f t="shared" ca="1" si="172"/>
        <v>-2217328170291.5337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25">
      <c r="G3701" s="459"/>
      <c r="H3701" s="459">
        <v>3694</v>
      </c>
      <c r="I3701" s="444">
        <f t="shared" ca="1" si="173"/>
        <v>-2217328170291.5337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-9238867376.2147236</v>
      </c>
      <c r="L3701" s="444">
        <f t="shared" ca="1" si="172"/>
        <v>-2226567037667.7485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25">
      <c r="G3702" s="459"/>
      <c r="H3702" s="459">
        <v>3695</v>
      </c>
      <c r="I3702" s="444">
        <f t="shared" ca="1" si="173"/>
        <v>-2226567037667.7485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-9277362656.9489517</v>
      </c>
      <c r="L3702" s="444">
        <f t="shared" ca="1" si="172"/>
        <v>-2235844400324.6973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25">
      <c r="G3703" s="459"/>
      <c r="H3703" s="459">
        <v>3696</v>
      </c>
      <c r="I3703" s="444">
        <f t="shared" ca="1" si="173"/>
        <v>-2235844400324.6973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-9316018334.6862392</v>
      </c>
      <c r="L3703" s="444">
        <f t="shared" ca="1" si="172"/>
        <v>-2245160418659.3833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25">
      <c r="G3704" s="459"/>
      <c r="H3704" s="459">
        <v>3697</v>
      </c>
      <c r="I3704" s="444">
        <f t="shared" ca="1" si="173"/>
        <v>-2245160418659.3833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-9354835077.7474308</v>
      </c>
      <c r="L3704" s="444">
        <f t="shared" ca="1" si="172"/>
        <v>-2254515253737.1309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25">
      <c r="G3705" s="459"/>
      <c r="H3705" s="459">
        <v>3698</v>
      </c>
      <c r="I3705" s="444">
        <f t="shared" ca="1" si="173"/>
        <v>-2254515253737.1309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-9393813557.2380447</v>
      </c>
      <c r="L3705" s="444">
        <f t="shared" ca="1" si="172"/>
        <v>-2263909067294.3691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25">
      <c r="G3706" s="459"/>
      <c r="H3706" s="459">
        <v>3699</v>
      </c>
      <c r="I3706" s="444">
        <f t="shared" ca="1" si="173"/>
        <v>-2263909067294.3691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-9432954447.0598717</v>
      </c>
      <c r="L3706" s="444">
        <f t="shared" ca="1" si="172"/>
        <v>-2273342021741.4292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25">
      <c r="G3707" s="459"/>
      <c r="H3707" s="459">
        <v>3700</v>
      </c>
      <c r="I3707" s="444">
        <f t="shared" ca="1" si="173"/>
        <v>-2273342021741.4292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-9472258423.9226208</v>
      </c>
      <c r="L3707" s="444">
        <f t="shared" ca="1" si="172"/>
        <v>-2282814280165.3521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25">
      <c r="G3708" s="459"/>
      <c r="H3708" s="459">
        <v>3701</v>
      </c>
      <c r="I3708" s="444">
        <f t="shared" ca="1" si="173"/>
        <v>-2282814280165.3521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-9511726167.3556328</v>
      </c>
      <c r="L3708" s="444">
        <f t="shared" ca="1" si="172"/>
        <v>-2292326006332.7075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25">
      <c r="G3709" s="459"/>
      <c r="H3709" s="459">
        <v>3702</v>
      </c>
      <c r="I3709" s="444">
        <f t="shared" ca="1" si="173"/>
        <v>-2292326006332.7075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-9551358359.719614</v>
      </c>
      <c r="L3709" s="444">
        <f t="shared" ca="1" si="172"/>
        <v>-2301877364692.4272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25">
      <c r="G3710" s="459"/>
      <c r="H3710" s="459">
        <v>3703</v>
      </c>
      <c r="I3710" s="444">
        <f t="shared" ca="1" si="173"/>
        <v>-2301877364692.4272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-9591155686.2184467</v>
      </c>
      <c r="L3710" s="444">
        <f t="shared" ca="1" si="172"/>
        <v>-2311468520378.6455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25">
      <c r="G3711" s="459"/>
      <c r="H3711" s="459">
        <v>3704</v>
      </c>
      <c r="I3711" s="444">
        <f t="shared" ca="1" si="173"/>
        <v>-2311468520378.6455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-9631118834.9110222</v>
      </c>
      <c r="L3711" s="444">
        <f t="shared" ca="1" si="172"/>
        <v>-2321099639213.5566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25">
      <c r="G3712" s="459"/>
      <c r="H3712" s="459">
        <v>3705</v>
      </c>
      <c r="I3712" s="444">
        <f t="shared" ca="1" si="173"/>
        <v>-2321099639213.5566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-9671248496.7231522</v>
      </c>
      <c r="L3712" s="444">
        <f t="shared" ca="1" si="172"/>
        <v>-2330770887710.2798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25">
      <c r="G3713" s="459"/>
      <c r="H3713" s="459">
        <v>3706</v>
      </c>
      <c r="I3713" s="444">
        <f t="shared" ca="1" si="173"/>
        <v>-2330770887710.2798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-9711545365.4594994</v>
      </c>
      <c r="L3713" s="444">
        <f t="shared" ca="1" si="172"/>
        <v>-2340482433075.7393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25">
      <c r="G3714" s="459"/>
      <c r="H3714" s="459">
        <v>3707</v>
      </c>
      <c r="I3714" s="444">
        <f t="shared" ca="1" si="173"/>
        <v>-2340482433075.7393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-9752010137.8155804</v>
      </c>
      <c r="L3714" s="444">
        <f t="shared" ca="1" si="172"/>
        <v>-2350234443213.5547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25">
      <c r="G3715" s="459"/>
      <c r="H3715" s="459">
        <v>3708</v>
      </c>
      <c r="I3715" s="444">
        <f t="shared" ca="1" si="173"/>
        <v>-2350234443213.5547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-9792643513.3898106</v>
      </c>
      <c r="L3715" s="444">
        <f t="shared" ca="1" si="172"/>
        <v>-2360027086726.9443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25">
      <c r="G3716" s="459"/>
      <c r="H3716" s="459">
        <v>3709</v>
      </c>
      <c r="I3716" s="444">
        <f t="shared" ca="1" si="173"/>
        <v>-2360027086726.9443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-9833446194.6956005</v>
      </c>
      <c r="L3716" s="444">
        <f t="shared" ca="1" si="172"/>
        <v>-2369860532921.6401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25">
      <c r="G3717" s="459"/>
      <c r="H3717" s="459">
        <v>3710</v>
      </c>
      <c r="I3717" s="444">
        <f t="shared" ca="1" si="173"/>
        <v>-2369860532921.6401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-9874418887.1735001</v>
      </c>
      <c r="L3717" s="444">
        <f t="shared" ca="1" si="172"/>
        <v>-2379734951808.8135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25">
      <c r="G3718" s="459"/>
      <c r="H3718" s="459">
        <v>3711</v>
      </c>
      <c r="I3718" s="444">
        <f t="shared" ca="1" si="173"/>
        <v>-2379734951808.8135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-9915562299.2033901</v>
      </c>
      <c r="L3718" s="444">
        <f t="shared" ca="1" si="172"/>
        <v>-2389650514108.0171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25">
      <c r="G3719" s="459"/>
      <c r="H3719" s="459">
        <v>3712</v>
      </c>
      <c r="I3719" s="444">
        <f t="shared" ca="1" si="173"/>
        <v>-2389650514108.0171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-9956877142.1167374</v>
      </c>
      <c r="L3719" s="444">
        <f t="shared" ca="1" si="172"/>
        <v>-2399607391250.1338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25">
      <c r="G3720" s="459"/>
      <c r="H3720" s="459">
        <v>3713</v>
      </c>
      <c r="I3720" s="444">
        <f t="shared" ca="1" si="173"/>
        <v>-2399607391250.1338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-9998364130.2088909</v>
      </c>
      <c r="L3720" s="444">
        <f t="shared" ca="1" si="172"/>
        <v>-2409605755380.3428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25">
      <c r="G3721" s="459"/>
      <c r="H3721" s="459">
        <v>3714</v>
      </c>
      <c r="I3721" s="444">
        <f t="shared" ca="1" si="173"/>
        <v>-2409605755380.3428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-10040023980.751429</v>
      </c>
      <c r="L3721" s="444">
        <f t="shared" ca="1" si="172"/>
        <v>-2419645779361.0942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25">
      <c r="G3722" s="459"/>
      <c r="H3722" s="459">
        <v>3715</v>
      </c>
      <c r="I3722" s="444">
        <f t="shared" ca="1" si="173"/>
        <v>-2419645779361.0942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-10081857414.004559</v>
      </c>
      <c r="L3722" s="444">
        <f t="shared" ca="1" si="172"/>
        <v>-2429727636775.0986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25">
      <c r="G3723" s="459"/>
      <c r="H3723" s="459">
        <v>3716</v>
      </c>
      <c r="I3723" s="444">
        <f t="shared" ca="1" si="173"/>
        <v>-2429727636775.0986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-10123865153.229578</v>
      </c>
      <c r="L3723" s="444">
        <f t="shared" ca="1" si="172"/>
        <v>-2439851501928.3281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25">
      <c r="G3724" s="459"/>
      <c r="H3724" s="459">
        <v>3717</v>
      </c>
      <c r="I3724" s="444">
        <f t="shared" ca="1" si="173"/>
        <v>-2439851501928.3281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-10166047924.701366</v>
      </c>
      <c r="L3724" s="444">
        <f t="shared" ca="1" si="172"/>
        <v>-2450017549853.0293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25">
      <c r="G3725" s="459"/>
      <c r="H3725" s="459">
        <v>3718</v>
      </c>
      <c r="I3725" s="444">
        <f t="shared" ca="1" si="173"/>
        <v>-2450017549853.0293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-10208406457.720955</v>
      </c>
      <c r="L3725" s="444">
        <f t="shared" ca="1" si="172"/>
        <v>-2460225956310.7505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25">
      <c r="G3726" s="459"/>
      <c r="H3726" s="459">
        <v>3719</v>
      </c>
      <c r="I3726" s="444">
        <f t="shared" ca="1" si="173"/>
        <v>-2460225956310.7505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-10250941484.628126</v>
      </c>
      <c r="L3726" s="444">
        <f t="shared" ca="1" si="172"/>
        <v>-2470476897795.3784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25">
      <c r="G3727" s="459"/>
      <c r="H3727" s="459">
        <v>3720</v>
      </c>
      <c r="I3727" s="444">
        <f t="shared" ca="1" si="173"/>
        <v>-2470476897795.3784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-10293653740.814077</v>
      </c>
      <c r="L3727" s="444">
        <f t="shared" ca="1" si="172"/>
        <v>-2480770551536.1924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25">
      <c r="G3728" s="459"/>
      <c r="H3728" s="459">
        <v>3721</v>
      </c>
      <c r="I3728" s="444">
        <f t="shared" ca="1" si="173"/>
        <v>-2480770551536.1924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-10336543964.734135</v>
      </c>
      <c r="L3728" s="444">
        <f t="shared" ca="1" si="172"/>
        <v>-2491107095500.9268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25">
      <c r="G3729" s="459"/>
      <c r="H3729" s="459">
        <v>3722</v>
      </c>
      <c r="I3729" s="444">
        <f t="shared" ca="1" si="173"/>
        <v>-2491107095500.9268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-10379612897.920528</v>
      </c>
      <c r="L3729" s="444">
        <f t="shared" ca="1" si="172"/>
        <v>-2501486708398.8472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25">
      <c r="G3730" s="459"/>
      <c r="H3730" s="459">
        <v>3723</v>
      </c>
      <c r="I3730" s="444">
        <f t="shared" ca="1" si="173"/>
        <v>-2501486708398.8472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-10422861284.995197</v>
      </c>
      <c r="L3730" s="444">
        <f t="shared" ca="1" si="172"/>
        <v>-2511909569683.8423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25">
      <c r="G3731" s="459"/>
      <c r="H3731" s="459">
        <v>3724</v>
      </c>
      <c r="I3731" s="444">
        <f t="shared" ca="1" si="173"/>
        <v>-2511909569683.8423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-10466289873.682676</v>
      </c>
      <c r="L3731" s="444">
        <f t="shared" ca="1" si="172"/>
        <v>-2522375859557.5249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25">
      <c r="G3732" s="459"/>
      <c r="H3732" s="459">
        <v>3725</v>
      </c>
      <c r="I3732" s="444">
        <f t="shared" ca="1" si="173"/>
        <v>-2522375859557.5249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-10509899414.823021</v>
      </c>
      <c r="L3732" s="444">
        <f t="shared" ca="1" si="172"/>
        <v>-2532885758972.3481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25">
      <c r="G3733" s="459"/>
      <c r="H3733" s="459">
        <v>3726</v>
      </c>
      <c r="I3733" s="444">
        <f t="shared" ca="1" si="173"/>
        <v>-2532885758972.3481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-10553690662.384785</v>
      </c>
      <c r="L3733" s="444">
        <f t="shared" ca="1" si="172"/>
        <v>-2543439449634.7329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25">
      <c r="G3734" s="459"/>
      <c r="H3734" s="459">
        <v>3727</v>
      </c>
      <c r="I3734" s="444">
        <f t="shared" ca="1" si="173"/>
        <v>-2543439449634.7329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-10597664373.478054</v>
      </c>
      <c r="L3734" s="444">
        <f t="shared" ca="1" si="172"/>
        <v>-2554037114008.2109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25">
      <c r="G3735" s="459"/>
      <c r="H3735" s="459">
        <v>3728</v>
      </c>
      <c r="I3735" s="444">
        <f t="shared" ca="1" si="173"/>
        <v>-2554037114008.2109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-10641821308.367546</v>
      </c>
      <c r="L3735" s="444">
        <f t="shared" ca="1" si="172"/>
        <v>-2564678935316.5786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25">
      <c r="G3736" s="459"/>
      <c r="H3736" s="459">
        <v>3729</v>
      </c>
      <c r="I3736" s="444">
        <f t="shared" ca="1" si="173"/>
        <v>-2564678935316.5786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-10686162230.485744</v>
      </c>
      <c r="L3736" s="444">
        <f t="shared" ca="1" si="172"/>
        <v>-2575365097547.0645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25">
      <c r="G3737" s="459"/>
      <c r="H3737" s="459">
        <v>3730</v>
      </c>
      <c r="I3737" s="444">
        <f t="shared" ca="1" si="173"/>
        <v>-2575365097547.0645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-10730687906.446102</v>
      </c>
      <c r="L3737" s="444">
        <f t="shared" ca="1" si="172"/>
        <v>-2586095785453.5107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25">
      <c r="G3738" s="459"/>
      <c r="H3738" s="459">
        <v>3731</v>
      </c>
      <c r="I3738" s="444">
        <f t="shared" ca="1" si="173"/>
        <v>-2586095785453.5107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-10775399106.056295</v>
      </c>
      <c r="L3738" s="444">
        <f t="shared" ca="1" si="172"/>
        <v>-2596871184559.5669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25">
      <c r="G3739" s="459"/>
      <c r="H3739" s="459">
        <v>3732</v>
      </c>
      <c r="I3739" s="444">
        <f t="shared" ca="1" si="173"/>
        <v>-2596871184559.5669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-10820296602.331528</v>
      </c>
      <c r="L3739" s="444">
        <f t="shared" ca="1" si="172"/>
        <v>-2607691481161.8984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25">
      <c r="G3740" s="459"/>
      <c r="H3740" s="459">
        <v>3733</v>
      </c>
      <c r="I3740" s="444">
        <f t="shared" ca="1" si="173"/>
        <v>-2607691481161.8984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-10865381171.50791</v>
      </c>
      <c r="L3740" s="444">
        <f t="shared" ca="1" si="172"/>
        <v>-2618556862333.4063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25">
      <c r="G3741" s="459"/>
      <c r="H3741" s="459">
        <v>3734</v>
      </c>
      <c r="I3741" s="444">
        <f t="shared" ca="1" si="173"/>
        <v>-2618556862333.4063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-10910653593.055859</v>
      </c>
      <c r="L3741" s="444">
        <f t="shared" ca="1" si="172"/>
        <v>-2629467515926.4619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25">
      <c r="G3742" s="459"/>
      <c r="H3742" s="459">
        <v>3735</v>
      </c>
      <c r="I3742" s="444">
        <f t="shared" ca="1" si="173"/>
        <v>-2629467515926.4619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-10956114649.693592</v>
      </c>
      <c r="L3742" s="444">
        <f t="shared" ca="1" si="172"/>
        <v>-2640423630576.1553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25">
      <c r="G3743" s="459"/>
      <c r="H3743" s="459">
        <v>3736</v>
      </c>
      <c r="I3743" s="444">
        <f t="shared" ca="1" si="173"/>
        <v>-2640423630576.1553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-11001765127.400646</v>
      </c>
      <c r="L3743" s="444">
        <f t="shared" ca="1" si="172"/>
        <v>-2651425395703.5562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25">
      <c r="G3744" s="459"/>
      <c r="H3744" s="459">
        <v>3737</v>
      </c>
      <c r="I3744" s="444">
        <f t="shared" ca="1" si="173"/>
        <v>-2651425395703.5562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-11047605815.431484</v>
      </c>
      <c r="L3744" s="444">
        <f t="shared" ca="1" si="172"/>
        <v>-2662473001518.9878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25">
      <c r="G3745" s="459"/>
      <c r="H3745" s="459">
        <v>3738</v>
      </c>
      <c r="I3745" s="444">
        <f t="shared" ca="1" si="173"/>
        <v>-2662473001518.9878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-11093637506.329115</v>
      </c>
      <c r="L3745" s="444">
        <f t="shared" ca="1" si="172"/>
        <v>-2673566639025.3169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25">
      <c r="G3746" s="459"/>
      <c r="H3746" s="459">
        <v>3739</v>
      </c>
      <c r="I3746" s="444">
        <f t="shared" ca="1" si="173"/>
        <v>-2673566639025.3169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-11139860995.93882</v>
      </c>
      <c r="L3746" s="444">
        <f t="shared" ca="1" si="172"/>
        <v>-2684706500021.2559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25">
      <c r="G3747" s="459"/>
      <c r="H3747" s="459">
        <v>3740</v>
      </c>
      <c r="I3747" s="444">
        <f t="shared" ca="1" si="173"/>
        <v>-2684706500021.2559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-11186277083.4219</v>
      </c>
      <c r="L3747" s="444">
        <f t="shared" ca="1" si="172"/>
        <v>-2695892777104.6777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25">
      <c r="G3748" s="459"/>
      <c r="H3748" s="459">
        <v>3741</v>
      </c>
      <c r="I3748" s="444">
        <f t="shared" ca="1" si="173"/>
        <v>-2695892777104.6777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-11232886571.269491</v>
      </c>
      <c r="L3748" s="444">
        <f t="shared" ca="1" si="172"/>
        <v>-2707125663675.9473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25">
      <c r="G3749" s="459"/>
      <c r="H3749" s="459">
        <v>3742</v>
      </c>
      <c r="I3749" s="444">
        <f t="shared" ca="1" si="173"/>
        <v>-2707125663675.9473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-11279690265.316446</v>
      </c>
      <c r="L3749" s="444">
        <f t="shared" ca="1" si="172"/>
        <v>-2718405353941.2637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25">
      <c r="G3750" s="459"/>
      <c r="H3750" s="459">
        <v>3743</v>
      </c>
      <c r="I3750" s="444">
        <f t="shared" ca="1" si="173"/>
        <v>-2718405353941.2637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-11326688974.755264</v>
      </c>
      <c r="L3750" s="444">
        <f t="shared" ca="1" si="172"/>
        <v>-2729732042916.019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25">
      <c r="G3751" s="459"/>
      <c r="H3751" s="459">
        <v>3744</v>
      </c>
      <c r="I3751" s="444">
        <f t="shared" ca="1" si="173"/>
        <v>-2729732042916.019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-11373883512.15008</v>
      </c>
      <c r="L3751" s="444">
        <f t="shared" ca="1" si="172"/>
        <v>-2741105926428.1689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25">
      <c r="G3752" s="459"/>
      <c r="H3752" s="459">
        <v>3745</v>
      </c>
      <c r="I3752" s="444">
        <f t="shared" ca="1" si="173"/>
        <v>-2741105926428.1689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-11421274693.450705</v>
      </c>
      <c r="L3752" s="444">
        <f t="shared" ca="1" si="172"/>
        <v>-2752527201121.6196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25">
      <c r="G3753" s="459"/>
      <c r="H3753" s="459">
        <v>3746</v>
      </c>
      <c r="I3753" s="444">
        <f t="shared" ca="1" si="173"/>
        <v>-2752527201121.6196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-11468863338.006748</v>
      </c>
      <c r="L3753" s="444">
        <f t="shared" ca="1" si="172"/>
        <v>-2763996064459.6265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25">
      <c r="G3754" s="459"/>
      <c r="H3754" s="459">
        <v>3747</v>
      </c>
      <c r="I3754" s="444">
        <f t="shared" ca="1" si="173"/>
        <v>-2763996064459.6265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-11516650268.581778</v>
      </c>
      <c r="L3754" s="444">
        <f t="shared" ca="1" si="172"/>
        <v>-2775512714728.208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25">
      <c r="G3755" s="459"/>
      <c r="H3755" s="459">
        <v>3748</v>
      </c>
      <c r="I3755" s="444">
        <f t="shared" ca="1" si="173"/>
        <v>-2775512714728.208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-11564636311.367533</v>
      </c>
      <c r="L3755" s="444">
        <f t="shared" ca="1" si="172"/>
        <v>-2787077351039.5757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25">
      <c r="G3756" s="459"/>
      <c r="H3756" s="459">
        <v>3749</v>
      </c>
      <c r="I3756" s="444">
        <f t="shared" ca="1" si="173"/>
        <v>-2787077351039.5757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-11612822295.998232</v>
      </c>
      <c r="L3756" s="444">
        <f t="shared" ca="1" si="172"/>
        <v>-2798690173335.5737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25">
      <c r="G3757" s="459"/>
      <c r="H3757" s="459">
        <v>3750</v>
      </c>
      <c r="I3757" s="444">
        <f t="shared" ca="1" si="173"/>
        <v>-2798690173335.5737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-11661209055.56489</v>
      </c>
      <c r="L3757" s="444">
        <f t="shared" ca="1" si="172"/>
        <v>-2810351382391.1387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25">
      <c r="G3758" s="459"/>
      <c r="H3758" s="459">
        <v>3751</v>
      </c>
      <c r="I3758" s="444">
        <f t="shared" ca="1" si="173"/>
        <v>-2810351382391.1387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-11709797426.629744</v>
      </c>
      <c r="L3758" s="444">
        <f t="shared" ca="1" si="172"/>
        <v>-2822061179817.7686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25">
      <c r="G3759" s="459"/>
      <c r="H3759" s="459">
        <v>3752</v>
      </c>
      <c r="I3759" s="444">
        <f t="shared" ca="1" si="173"/>
        <v>-2822061179817.7686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-11758588249.240702</v>
      </c>
      <c r="L3759" s="444">
        <f t="shared" ca="1" si="172"/>
        <v>-2833819768067.0093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25">
      <c r="G3760" s="459"/>
      <c r="H3760" s="459">
        <v>3753</v>
      </c>
      <c r="I3760" s="444">
        <f t="shared" ca="1" si="173"/>
        <v>-2833819768067.0093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-11807582366.945871</v>
      </c>
      <c r="L3760" s="444">
        <f t="shared" ca="1" si="172"/>
        <v>-2845627350433.9551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25">
      <c r="G3761" s="459"/>
      <c r="H3761" s="459">
        <v>3754</v>
      </c>
      <c r="I3761" s="444">
        <f t="shared" ca="1" si="173"/>
        <v>-2845627350433.9551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-11856780626.808146</v>
      </c>
      <c r="L3761" s="444">
        <f t="shared" ca="1" si="172"/>
        <v>-2857484131060.7632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25">
      <c r="G3762" s="459"/>
      <c r="H3762" s="459">
        <v>3755</v>
      </c>
      <c r="I3762" s="444">
        <f t="shared" ca="1" si="173"/>
        <v>-2857484131060.7632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-11906183879.419846</v>
      </c>
      <c r="L3762" s="444">
        <f t="shared" ca="1" si="172"/>
        <v>-2869390314940.1831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25">
      <c r="G3763" s="459"/>
      <c r="H3763" s="459">
        <v>3756</v>
      </c>
      <c r="I3763" s="444">
        <f t="shared" ca="1" si="173"/>
        <v>-2869390314940.1831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-11955792978.917429</v>
      </c>
      <c r="L3763" s="444">
        <f t="shared" ca="1" si="172"/>
        <v>-2881346107919.1006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25">
      <c r="G3764" s="459"/>
      <c r="H3764" s="459">
        <v>3757</v>
      </c>
      <c r="I3764" s="444">
        <f t="shared" ca="1" si="173"/>
        <v>-2881346107919.1006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-12005608782.996252</v>
      </c>
      <c r="L3764" s="444">
        <f t="shared" ca="1" si="172"/>
        <v>-2893351716702.0967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25">
      <c r="G3765" s="459"/>
      <c r="H3765" s="459">
        <v>3758</v>
      </c>
      <c r="I3765" s="444">
        <f t="shared" ca="1" si="173"/>
        <v>-2893351716702.0967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-12055632152.925404</v>
      </c>
      <c r="L3765" s="444">
        <f t="shared" ca="1" si="172"/>
        <v>-2905407348855.022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25">
      <c r="G3766" s="459"/>
      <c r="H3766" s="459">
        <v>3759</v>
      </c>
      <c r="I3766" s="444">
        <f t="shared" ca="1" si="173"/>
        <v>-2905407348855.022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-12105863953.562592</v>
      </c>
      <c r="L3766" s="444">
        <f t="shared" ca="1" si="172"/>
        <v>-2917513212808.5845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25">
      <c r="G3767" s="459"/>
      <c r="H3767" s="459">
        <v>3760</v>
      </c>
      <c r="I3767" s="444">
        <f t="shared" ca="1" si="173"/>
        <v>-2917513212808.5845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-12156305053.369102</v>
      </c>
      <c r="L3767" s="444">
        <f t="shared" ca="1" si="172"/>
        <v>-2929669517861.9536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25">
      <c r="G3768" s="459"/>
      <c r="H3768" s="459">
        <v>3761</v>
      </c>
      <c r="I3768" s="444">
        <f t="shared" ca="1" si="173"/>
        <v>-2929669517861.9536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-12206956324.424807</v>
      </c>
      <c r="L3768" s="444">
        <f t="shared" ca="1" si="172"/>
        <v>-2941876474186.3784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25">
      <c r="G3769" s="459"/>
      <c r="H3769" s="459">
        <v>3762</v>
      </c>
      <c r="I3769" s="444">
        <f t="shared" ca="1" si="173"/>
        <v>-2941876474186.3784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-12257818642.443243</v>
      </c>
      <c r="L3769" s="444">
        <f t="shared" ca="1" si="172"/>
        <v>-2954134292828.8218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25">
      <c r="G3770" s="459"/>
      <c r="H3770" s="459">
        <v>3763</v>
      </c>
      <c r="I3770" s="444">
        <f t="shared" ca="1" si="173"/>
        <v>-2954134292828.8218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-12308892886.786757</v>
      </c>
      <c r="L3770" s="444">
        <f t="shared" ca="1" si="172"/>
        <v>-2966443185715.6084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25">
      <c r="G3771" s="459"/>
      <c r="H3771" s="459">
        <v>3764</v>
      </c>
      <c r="I3771" s="444">
        <f t="shared" ca="1" si="173"/>
        <v>-2966443185715.6084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-12360179940.481701</v>
      </c>
      <c r="L3771" s="444">
        <f t="shared" ca="1" si="172"/>
        <v>-2978803365656.0903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25">
      <c r="G3772" s="459"/>
      <c r="H3772" s="459">
        <v>3765</v>
      </c>
      <c r="I3772" s="444">
        <f t="shared" ca="1" si="173"/>
        <v>-2978803365656.0903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-12411680690.233709</v>
      </c>
      <c r="L3772" s="444">
        <f t="shared" ca="1" si="172"/>
        <v>-2991215046346.3242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25">
      <c r="G3773" s="459"/>
      <c r="H3773" s="459">
        <v>3766</v>
      </c>
      <c r="I3773" s="444">
        <f t="shared" ca="1" si="173"/>
        <v>-2991215046346.3242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-12463396026.443018</v>
      </c>
      <c r="L3773" s="444">
        <f t="shared" ca="1" si="172"/>
        <v>-3003678442372.7671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25">
      <c r="G3774" s="459"/>
      <c r="H3774" s="459">
        <v>3767</v>
      </c>
      <c r="I3774" s="444">
        <f t="shared" ca="1" si="173"/>
        <v>-3003678442372.7671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-12515326843.219862</v>
      </c>
      <c r="L3774" s="444">
        <f t="shared" ca="1" si="172"/>
        <v>-3016193769215.9868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25">
      <c r="G3775" s="459"/>
      <c r="H3775" s="459">
        <v>3768</v>
      </c>
      <c r="I3775" s="444">
        <f t="shared" ca="1" si="173"/>
        <v>-3016193769215.9868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-12567474038.399944</v>
      </c>
      <c r="L3775" s="444">
        <f t="shared" ca="1" si="172"/>
        <v>-3028761243254.3867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25">
      <c r="G3776" s="459"/>
      <c r="H3776" s="459">
        <v>3769</v>
      </c>
      <c r="I3776" s="444">
        <f t="shared" ca="1" si="173"/>
        <v>-3028761243254.3867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-12619838513.559944</v>
      </c>
      <c r="L3776" s="444">
        <f t="shared" ca="1" si="172"/>
        <v>-3041381081767.9468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25">
      <c r="G3777" s="459"/>
      <c r="H3777" s="459">
        <v>3770</v>
      </c>
      <c r="I3777" s="444">
        <f t="shared" ca="1" si="173"/>
        <v>-3041381081767.9468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-12672421174.033112</v>
      </c>
      <c r="L3777" s="444">
        <f t="shared" ca="1" si="172"/>
        <v>-3054053502941.98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25">
      <c r="G3778" s="459"/>
      <c r="H3778" s="459">
        <v>3771</v>
      </c>
      <c r="I3778" s="444">
        <f t="shared" ca="1" si="173"/>
        <v>-3054053502941.98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-12725222928.924917</v>
      </c>
      <c r="L3778" s="444">
        <f t="shared" ca="1" si="172"/>
        <v>-3066778725870.9048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25">
      <c r="G3779" s="459"/>
      <c r="H3779" s="459">
        <v>3772</v>
      </c>
      <c r="I3779" s="444">
        <f t="shared" ca="1" si="173"/>
        <v>-3066778725870.9048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-12778244691.128769</v>
      </c>
      <c r="L3779" s="444">
        <f t="shared" ca="1" si="172"/>
        <v>-3079556970562.0337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25">
      <c r="G3780" s="459"/>
      <c r="H3780" s="459">
        <v>3773</v>
      </c>
      <c r="I3780" s="444">
        <f t="shared" ca="1" si="173"/>
        <v>-3079556970562.0337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-12831487377.341806</v>
      </c>
      <c r="L3780" s="444">
        <f t="shared" ca="1" si="172"/>
        <v>-3092388457939.3755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25">
      <c r="G3781" s="459"/>
      <c r="H3781" s="459">
        <v>3774</v>
      </c>
      <c r="I3781" s="444">
        <f t="shared" ca="1" si="173"/>
        <v>-3092388457939.3755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-12884951908.08073</v>
      </c>
      <c r="L3781" s="444">
        <f t="shared" ca="1" si="172"/>
        <v>-3105273409847.4561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25">
      <c r="G3782" s="459"/>
      <c r="H3782" s="459">
        <v>3775</v>
      </c>
      <c r="I3782" s="444">
        <f t="shared" ca="1" si="173"/>
        <v>-3105273409847.4561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-12938639207.697733</v>
      </c>
      <c r="L3782" s="444">
        <f t="shared" ca="1" si="172"/>
        <v>-3118212049055.1538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25">
      <c r="G3783" s="459"/>
      <c r="H3783" s="459">
        <v>3776</v>
      </c>
      <c r="I3783" s="444">
        <f t="shared" ca="1" si="173"/>
        <v>-3118212049055.1538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-12992550204.396475</v>
      </c>
      <c r="L3783" s="444">
        <f t="shared" ca="1" si="172"/>
        <v>-3131204599259.5503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25">
      <c r="G3784" s="459"/>
      <c r="H3784" s="459">
        <v>3777</v>
      </c>
      <c r="I3784" s="444">
        <f t="shared" ca="1" si="173"/>
        <v>-3131204599259.5503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-13046685830.248127</v>
      </c>
      <c r="L3784" s="444">
        <f t="shared" ca="1" si="172"/>
        <v>-3144251285089.7983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25">
      <c r="G3785" s="459"/>
      <c r="H3785" s="459">
        <v>3778</v>
      </c>
      <c r="I3785" s="444">
        <f t="shared" ca="1" si="173"/>
        <v>-3144251285089.7983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-13101047021.207493</v>
      </c>
      <c r="L3785" s="444">
        <f t="shared" ca="1" si="172"/>
        <v>-3157352332111.0059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25">
      <c r="G3786" s="459"/>
      <c r="H3786" s="459">
        <v>3779</v>
      </c>
      <c r="I3786" s="444">
        <f t="shared" ca="1" si="173"/>
        <v>-3157352332111.0059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-13155634717.12919</v>
      </c>
      <c r="L3786" s="444">
        <f t="shared" ca="1" si="172"/>
        <v>-3170507966828.1353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25">
      <c r="G3787" s="459"/>
      <c r="H3787" s="459">
        <v>3780</v>
      </c>
      <c r="I3787" s="444">
        <f t="shared" ca="1" si="173"/>
        <v>-3170507966828.1353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-13210449861.783897</v>
      </c>
      <c r="L3787" s="444">
        <f t="shared" ca="1" si="172"/>
        <v>-3183718416689.9189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25">
      <c r="G3788" s="459"/>
      <c r="H3788" s="459">
        <v>3781</v>
      </c>
      <c r="I3788" s="444">
        <f t="shared" ca="1" si="173"/>
        <v>-3183718416689.9189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-13265493402.874662</v>
      </c>
      <c r="L3788" s="444">
        <f t="shared" ca="1" si="172"/>
        <v>-3196983910092.7935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25">
      <c r="G3789" s="459"/>
      <c r="H3789" s="459">
        <v>3782</v>
      </c>
      <c r="I3789" s="444">
        <f t="shared" ca="1" si="173"/>
        <v>-3196983910092.7935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-13320766292.053307</v>
      </c>
      <c r="L3789" s="444">
        <f t="shared" ca="1" si="172"/>
        <v>-3210304676384.8467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25">
      <c r="G3790" s="459"/>
      <c r="H3790" s="459">
        <v>3783</v>
      </c>
      <c r="I3790" s="444">
        <f t="shared" ca="1" si="173"/>
        <v>-3210304676384.8467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-13376269484.936861</v>
      </c>
      <c r="L3790" s="444">
        <f t="shared" ca="1" si="172"/>
        <v>-3223680945869.7837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25">
      <c r="G3791" s="459"/>
      <c r="H3791" s="459">
        <v>3784</v>
      </c>
      <c r="I3791" s="444">
        <f t="shared" ca="1" si="173"/>
        <v>-3223680945869.7837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-13432003941.124098</v>
      </c>
      <c r="L3791" s="444">
        <f t="shared" ca="1" si="172"/>
        <v>-3237112949810.9077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25">
      <c r="G3792" s="459"/>
      <c r="H3792" s="459">
        <v>3785</v>
      </c>
      <c r="I3792" s="444">
        <f t="shared" ca="1" si="173"/>
        <v>-3237112949810.9077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-13487970624.212116</v>
      </c>
      <c r="L3792" s="444">
        <f t="shared" ca="1" si="172"/>
        <v>-3250600920435.1196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25">
      <c r="G3793" s="459"/>
      <c r="H3793" s="459">
        <v>3786</v>
      </c>
      <c r="I3793" s="444">
        <f t="shared" ca="1" si="173"/>
        <v>-3250600920435.1196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-13544170501.812998</v>
      </c>
      <c r="L3793" s="444">
        <f t="shared" ca="1" si="172"/>
        <v>-3264145090936.9326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25">
      <c r="G3794" s="459"/>
      <c r="H3794" s="459">
        <v>3787</v>
      </c>
      <c r="I3794" s="444">
        <f t="shared" ca="1" si="173"/>
        <v>-3264145090936.9326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-13600604545.570553</v>
      </c>
      <c r="L3794" s="444">
        <f t="shared" ca="1" si="172"/>
        <v>-3277745695482.5029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25">
      <c r="G3795" s="459"/>
      <c r="H3795" s="459">
        <v>3788</v>
      </c>
      <c r="I3795" s="444">
        <f t="shared" ca="1" si="173"/>
        <v>-3277745695482.5029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-13657273731.177095</v>
      </c>
      <c r="L3795" s="444">
        <f t="shared" ca="1" si="172"/>
        <v>-3291402969213.6802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25">
      <c r="G3796" s="459"/>
      <c r="H3796" s="459">
        <v>3789</v>
      </c>
      <c r="I3796" s="444">
        <f t="shared" ca="1" si="173"/>
        <v>-3291402969213.6802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-13714179038.390333</v>
      </c>
      <c r="L3796" s="444">
        <f t="shared" ca="1" si="172"/>
        <v>-3305117148252.0703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25">
      <c r="G3797" s="459"/>
      <c r="H3797" s="459">
        <v>3790</v>
      </c>
      <c r="I3797" s="444">
        <f t="shared" ca="1" si="173"/>
        <v>-3305117148252.0703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-13771321451.050293</v>
      </c>
      <c r="L3797" s="444">
        <f t="shared" ca="1" si="172"/>
        <v>-3318888469703.1206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25">
      <c r="G3798" s="459"/>
      <c r="H3798" s="459">
        <v>3791</v>
      </c>
      <c r="I3798" s="444">
        <f t="shared" ca="1" si="173"/>
        <v>-3318888469703.1206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-13828701957.096336</v>
      </c>
      <c r="L3798" s="444">
        <f t="shared" ca="1" si="172"/>
        <v>-3332717171660.2168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25">
      <c r="G3799" s="459"/>
      <c r="H3799" s="459">
        <v>3792</v>
      </c>
      <c r="I3799" s="444">
        <f t="shared" ca="1" si="173"/>
        <v>-3332717171660.2168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-13886321548.584236</v>
      </c>
      <c r="L3799" s="444">
        <f t="shared" ca="1" si="172"/>
        <v>-3346603493208.8013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25">
      <c r="G3800" s="459"/>
      <c r="H3800" s="459">
        <v>3793</v>
      </c>
      <c r="I3800" s="444">
        <f t="shared" ca="1" si="173"/>
        <v>-3346603493208.8013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-13944181221.703339</v>
      </c>
      <c r="L3800" s="444">
        <f t="shared" ca="1" si="172"/>
        <v>-3360547674430.5044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25">
      <c r="G3801" s="459"/>
      <c r="H3801" s="459">
        <v>3794</v>
      </c>
      <c r="I3801" s="444">
        <f t="shared" ca="1" si="173"/>
        <v>-3360547674430.5044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-14002281976.793768</v>
      </c>
      <c r="L3801" s="444">
        <f t="shared" ca="1" si="172"/>
        <v>-3374549956407.2983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25">
      <c r="G3802" s="459"/>
      <c r="H3802" s="459">
        <v>3795</v>
      </c>
      <c r="I3802" s="444">
        <f t="shared" ca="1" si="173"/>
        <v>-3374549956407.2983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-14060624818.363743</v>
      </c>
      <c r="L3802" s="444">
        <f t="shared" ca="1" si="172"/>
        <v>-3388610581225.6621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25">
      <c r="G3803" s="459"/>
      <c r="H3803" s="459">
        <v>3796</v>
      </c>
      <c r="I3803" s="444">
        <f t="shared" ca="1" si="173"/>
        <v>-3388610581225.6621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-14119210755.106926</v>
      </c>
      <c r="L3803" s="444">
        <f t="shared" ca="1" si="172"/>
        <v>-3402729791980.769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25">
      <c r="G3804" s="459"/>
      <c r="H3804" s="459">
        <v>3797</v>
      </c>
      <c r="I3804" s="444">
        <f t="shared" ca="1" si="173"/>
        <v>-3402729791980.769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-14178040799.91987</v>
      </c>
      <c r="L3804" s="444">
        <f t="shared" ca="1" si="172"/>
        <v>-3416907832780.689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25">
      <c r="G3805" s="459"/>
      <c r="H3805" s="459">
        <v>3798</v>
      </c>
      <c r="I3805" s="444">
        <f t="shared" ca="1" si="173"/>
        <v>-3416907832780.689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-14237115969.919537</v>
      </c>
      <c r="L3805" s="444">
        <f t="shared" ca="1" si="172"/>
        <v>-3431144948750.6084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25">
      <c r="G3806" s="459"/>
      <c r="H3806" s="459">
        <v>3799</v>
      </c>
      <c r="I3806" s="444">
        <f t="shared" ca="1" si="173"/>
        <v>-3431144948750.6084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-14296437286.460867</v>
      </c>
      <c r="L3806" s="444">
        <f t="shared" ca="1" si="172"/>
        <v>-3445441386037.0693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25">
      <c r="G3807" s="459"/>
      <c r="H3807" s="459">
        <v>3800</v>
      </c>
      <c r="I3807" s="444">
        <f t="shared" ca="1" si="173"/>
        <v>-3445441386037.0693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-14356005775.154455</v>
      </c>
      <c r="L3807" s="444">
        <f t="shared" ca="1" si="172"/>
        <v>-3459797391812.2236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25">
      <c r="G3808" s="459"/>
      <c r="H3808" s="459">
        <v>3801</v>
      </c>
      <c r="I3808" s="444">
        <f t="shared" ca="1" si="173"/>
        <v>-3459797391812.2236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-14415822465.884262</v>
      </c>
      <c r="L3808" s="444">
        <f t="shared" ca="1" si="172"/>
        <v>-3474213214278.1079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25">
      <c r="G3809" s="459"/>
      <c r="H3809" s="459">
        <v>3802</v>
      </c>
      <c r="I3809" s="444">
        <f t="shared" ca="1" si="173"/>
        <v>-3474213214278.1079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-14475888392.825449</v>
      </c>
      <c r="L3809" s="444">
        <f t="shared" ca="1" si="172"/>
        <v>-3488689102670.9336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25">
      <c r="G3810" s="459"/>
      <c r="H3810" s="459">
        <v>3803</v>
      </c>
      <c r="I3810" s="444">
        <f t="shared" ca="1" si="173"/>
        <v>-3488689102670.9336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-14536204594.462221</v>
      </c>
      <c r="L3810" s="444">
        <f t="shared" ca="1" si="172"/>
        <v>-3503225307265.396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25">
      <c r="G3811" s="459"/>
      <c r="H3811" s="459">
        <v>3804</v>
      </c>
      <c r="I3811" s="444">
        <f t="shared" ca="1" si="173"/>
        <v>-3503225307265.396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-14596772113.605816</v>
      </c>
      <c r="L3811" s="444">
        <f t="shared" ca="1" si="172"/>
        <v>-3517822079379.002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25">
      <c r="G3812" s="459"/>
      <c r="H3812" s="459">
        <v>3805</v>
      </c>
      <c r="I3812" s="444">
        <f t="shared" ca="1" si="173"/>
        <v>-3517822079379.002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-14657591997.412508</v>
      </c>
      <c r="L3812" s="444">
        <f t="shared" ca="1" si="172"/>
        <v>-3532479671376.4146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25">
      <c r="G3813" s="459"/>
      <c r="H3813" s="459">
        <v>3806</v>
      </c>
      <c r="I3813" s="444">
        <f t="shared" ca="1" si="173"/>
        <v>-3532479671376.4146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-14718665297.40173</v>
      </c>
      <c r="L3813" s="444">
        <f t="shared" ca="1" si="172"/>
        <v>-3547198336673.8164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25">
      <c r="G3814" s="459"/>
      <c r="H3814" s="459">
        <v>3807</v>
      </c>
      <c r="I3814" s="444">
        <f t="shared" ca="1" si="173"/>
        <v>-3547198336673.8164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-14779993069.474236</v>
      </c>
      <c r="L3814" s="444">
        <f t="shared" ca="1" si="172"/>
        <v>-3561978329743.2905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25">
      <c r="G3815" s="459"/>
      <c r="H3815" s="459">
        <v>3808</v>
      </c>
      <c r="I3815" s="444">
        <f t="shared" ca="1" si="173"/>
        <v>-3561978329743.2905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-14841576373.930374</v>
      </c>
      <c r="L3815" s="444">
        <f t="shared" ca="1" si="172"/>
        <v>-3576819906117.2207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25">
      <c r="G3816" s="459"/>
      <c r="H3816" s="459">
        <v>3809</v>
      </c>
      <c r="I3816" s="444">
        <f t="shared" ca="1" si="173"/>
        <v>-3576819906117.2207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-14903416275.48842</v>
      </c>
      <c r="L3816" s="444">
        <f t="shared" ca="1" si="172"/>
        <v>-3591723322392.709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25">
      <c r="G3817" s="459"/>
      <c r="H3817" s="459">
        <v>3810</v>
      </c>
      <c r="I3817" s="444">
        <f t="shared" ca="1" si="173"/>
        <v>-3591723322392.709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-14965513843.302954</v>
      </c>
      <c r="L3817" s="444">
        <f t="shared" ca="1" si="172"/>
        <v>-3606688836236.0117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25">
      <c r="G3818" s="459"/>
      <c r="H3818" s="459">
        <v>3811</v>
      </c>
      <c r="I3818" s="444">
        <f t="shared" ca="1" si="173"/>
        <v>-3606688836236.0117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-15027870150.983381</v>
      </c>
      <c r="L3818" s="444">
        <f t="shared" ca="1" si="172"/>
        <v>-3621716706386.9951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25">
      <c r="G3819" s="459"/>
      <c r="H3819" s="459">
        <v>3812</v>
      </c>
      <c r="I3819" s="444">
        <f t="shared" ca="1" si="173"/>
        <v>-3621716706386.9951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-15090486276.61248</v>
      </c>
      <c r="L3819" s="444">
        <f t="shared" ca="1" si="172"/>
        <v>-3636807192663.6074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25">
      <c r="G3820" s="459"/>
      <c r="H3820" s="459">
        <v>3813</v>
      </c>
      <c r="I3820" s="444">
        <f t="shared" ca="1" si="173"/>
        <v>-3636807192663.6074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-15153363302.765028</v>
      </c>
      <c r="L3820" s="444">
        <f t="shared" ca="1" si="172"/>
        <v>-3651960555966.3726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25">
      <c r="G3821" s="459"/>
      <c r="H3821" s="459">
        <v>3814</v>
      </c>
      <c r="I3821" s="444">
        <f t="shared" ca="1" si="173"/>
        <v>-3651960555966.3726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-15216502316.526552</v>
      </c>
      <c r="L3821" s="444">
        <f t="shared" ca="1" si="172"/>
        <v>-3667177058282.8989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25">
      <c r="G3822" s="459"/>
      <c r="H3822" s="459">
        <v>3815</v>
      </c>
      <c r="I3822" s="444">
        <f t="shared" ca="1" si="173"/>
        <v>-3667177058282.8989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-15279904409.512081</v>
      </c>
      <c r="L3822" s="444">
        <f t="shared" ca="1" si="172"/>
        <v>-3682456962692.4111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25">
      <c r="G3823" s="459"/>
      <c r="H3823" s="459">
        <v>3816</v>
      </c>
      <c r="I3823" s="444">
        <f t="shared" ca="1" si="173"/>
        <v>-3682456962692.4111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-15343570677.885046</v>
      </c>
      <c r="L3823" s="444">
        <f t="shared" ca="1" si="172"/>
        <v>-3697800533370.2964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25">
      <c r="G3824" s="459"/>
      <c r="H3824" s="459">
        <v>3817</v>
      </c>
      <c r="I3824" s="444">
        <f t="shared" ca="1" si="173"/>
        <v>-3697800533370.2964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-15407502222.376234</v>
      </c>
      <c r="L3824" s="444">
        <f t="shared" ca="1" si="172"/>
        <v>-3713208035592.6729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25">
      <c r="G3825" s="459"/>
      <c r="H3825" s="459">
        <v>3818</v>
      </c>
      <c r="I3825" s="444">
        <f t="shared" ca="1" si="173"/>
        <v>-3713208035592.6729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-15471700148.302801</v>
      </c>
      <c r="L3825" s="444">
        <f t="shared" ca="1" si="172"/>
        <v>-3728679735740.9756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25">
      <c r="G3826" s="459"/>
      <c r="H3826" s="459">
        <v>3819</v>
      </c>
      <c r="I3826" s="444">
        <f t="shared" ca="1" si="173"/>
        <v>-3728679735740.9756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-15536165565.587399</v>
      </c>
      <c r="L3826" s="444">
        <f t="shared" ca="1" si="172"/>
        <v>-3744215901306.563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25">
      <c r="G3827" s="459"/>
      <c r="H3827" s="459">
        <v>3820</v>
      </c>
      <c r="I3827" s="444">
        <f t="shared" ca="1" si="173"/>
        <v>-3744215901306.563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-15600899588.777346</v>
      </c>
      <c r="L3827" s="444">
        <f t="shared" ca="1" si="172"/>
        <v>-3759816800895.3403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25">
      <c r="G3828" s="459"/>
      <c r="H3828" s="459">
        <v>3821</v>
      </c>
      <c r="I3828" s="444">
        <f t="shared" ca="1" si="173"/>
        <v>-3759816800895.3403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-15665903337.063917</v>
      </c>
      <c r="L3828" s="444">
        <f t="shared" ca="1" si="172"/>
        <v>-3775482704232.4043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25">
      <c r="G3829" s="459"/>
      <c r="H3829" s="459">
        <v>3822</v>
      </c>
      <c r="I3829" s="444">
        <f t="shared" ca="1" si="173"/>
        <v>-3775482704232.4043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-15731177934.301683</v>
      </c>
      <c r="L3829" s="444">
        <f t="shared" ca="1" si="172"/>
        <v>-3791213882166.7061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25">
      <c r="G3830" s="459"/>
      <c r="H3830" s="459">
        <v>3823</v>
      </c>
      <c r="I3830" s="444">
        <f t="shared" ca="1" si="173"/>
        <v>-3791213882166.7061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-15796724509.027941</v>
      </c>
      <c r="L3830" s="444">
        <f t="shared" ca="1" si="172"/>
        <v>-3807010606675.7339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25">
      <c r="G3831" s="459"/>
      <c r="H3831" s="459">
        <v>3824</v>
      </c>
      <c r="I3831" s="444">
        <f t="shared" ca="1" si="173"/>
        <v>-3807010606675.7339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-15862544194.482224</v>
      </c>
      <c r="L3831" s="444">
        <f t="shared" ca="1" si="172"/>
        <v>-3822873150870.2163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25">
      <c r="G3832" s="459"/>
      <c r="H3832" s="459">
        <v>3825</v>
      </c>
      <c r="I3832" s="444">
        <f t="shared" ca="1" si="173"/>
        <v>-3822873150870.2163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-15928638128.6259</v>
      </c>
      <c r="L3832" s="444">
        <f t="shared" ca="1" si="172"/>
        <v>-3838801788998.8423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25">
      <c r="G3833" s="459"/>
      <c r="H3833" s="459">
        <v>3826</v>
      </c>
      <c r="I3833" s="444">
        <f t="shared" ca="1" si="173"/>
        <v>-3838801788998.8423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-15995007454.161844</v>
      </c>
      <c r="L3833" s="444">
        <f t="shared" ref="L3833:L4087" ca="1" si="177">I3833-J3833+K3833</f>
        <v>-3854796796453.0039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25">
      <c r="G3834" s="459"/>
      <c r="H3834" s="459">
        <v>3827</v>
      </c>
      <c r="I3834" s="444">
        <f t="shared" ref="I3834:I4088" ca="1" si="178">L3833</f>
        <v>-3854796796453.0039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-16061653318.554184</v>
      </c>
      <c r="L3834" s="444">
        <f t="shared" ca="1" si="177"/>
        <v>-3870858449771.5581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25">
      <c r="G3835" s="459"/>
      <c r="H3835" s="459">
        <v>3828</v>
      </c>
      <c r="I3835" s="444">
        <f t="shared" ca="1" si="178"/>
        <v>-3870858449771.5581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-16128576874.048157</v>
      </c>
      <c r="L3835" s="444">
        <f t="shared" ca="1" si="177"/>
        <v>-3886987026645.6064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25">
      <c r="G3836" s="459"/>
      <c r="H3836" s="459">
        <v>3829</v>
      </c>
      <c r="I3836" s="444">
        <f t="shared" ca="1" si="178"/>
        <v>-3886987026645.6064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-16195779277.690027</v>
      </c>
      <c r="L3836" s="444">
        <f t="shared" ca="1" si="177"/>
        <v>-3903182805923.2964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25">
      <c r="G3837" s="459"/>
      <c r="H3837" s="459">
        <v>3830</v>
      </c>
      <c r="I3837" s="444">
        <f t="shared" ca="1" si="178"/>
        <v>-3903182805923.2964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-16263261691.347071</v>
      </c>
      <c r="L3837" s="444">
        <f t="shared" ca="1" si="177"/>
        <v>-3919446067614.6436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25">
      <c r="G3838" s="459"/>
      <c r="H3838" s="459">
        <v>3831</v>
      </c>
      <c r="I3838" s="444">
        <f t="shared" ca="1" si="178"/>
        <v>-3919446067614.6436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-16331025281.727678</v>
      </c>
      <c r="L3838" s="444">
        <f t="shared" ca="1" si="177"/>
        <v>-3935777092896.3711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25">
      <c r="G3839" s="459"/>
      <c r="H3839" s="459">
        <v>3832</v>
      </c>
      <c r="I3839" s="444">
        <f t="shared" ca="1" si="178"/>
        <v>-3935777092896.3711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-16399071220.401546</v>
      </c>
      <c r="L3839" s="444">
        <f t="shared" ca="1" si="177"/>
        <v>-3952176164116.7725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25">
      <c r="G3840" s="459"/>
      <c r="H3840" s="459">
        <v>3833</v>
      </c>
      <c r="I3840" s="444">
        <f t="shared" ca="1" si="178"/>
        <v>-3952176164116.7725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-16467400683.819885</v>
      </c>
      <c r="L3840" s="444">
        <f t="shared" ca="1" si="177"/>
        <v>-3968643564800.5923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25">
      <c r="G3841" s="459"/>
      <c r="H3841" s="459">
        <v>3834</v>
      </c>
      <c r="I3841" s="444">
        <f t="shared" ca="1" si="178"/>
        <v>-3968643564800.5923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-16536014853.3358</v>
      </c>
      <c r="L3841" s="444">
        <f t="shared" ca="1" si="177"/>
        <v>-3985179579653.9282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25">
      <c r="G3842" s="459"/>
      <c r="H3842" s="459">
        <v>3835</v>
      </c>
      <c r="I3842" s="444">
        <f t="shared" ca="1" si="178"/>
        <v>-3985179579653.9282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-16604914915.224699</v>
      </c>
      <c r="L3842" s="444">
        <f t="shared" ca="1" si="177"/>
        <v>-4001784494569.1528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25">
      <c r="G3843" s="459"/>
      <c r="H3843" s="459">
        <v>3836</v>
      </c>
      <c r="I3843" s="444">
        <f t="shared" ca="1" si="178"/>
        <v>-4001784494569.1528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-16674102060.704803</v>
      </c>
      <c r="L3843" s="444">
        <f t="shared" ca="1" si="177"/>
        <v>-4018458596629.8574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25">
      <c r="G3844" s="459"/>
      <c r="H3844" s="459">
        <v>3837</v>
      </c>
      <c r="I3844" s="444">
        <f t="shared" ca="1" si="178"/>
        <v>-4018458596629.8574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-16743577485.957737</v>
      </c>
      <c r="L3844" s="444">
        <f t="shared" ca="1" si="177"/>
        <v>-4035202174115.8149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25">
      <c r="G3845" s="459"/>
      <c r="H3845" s="459">
        <v>3838</v>
      </c>
      <c r="I3845" s="444">
        <f t="shared" ca="1" si="178"/>
        <v>-4035202174115.8149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-16813342392.149229</v>
      </c>
      <c r="L3845" s="444">
        <f t="shared" ca="1" si="177"/>
        <v>-4052015516507.9644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25">
      <c r="G3846" s="459"/>
      <c r="H3846" s="459">
        <v>3839</v>
      </c>
      <c r="I3846" s="444">
        <f t="shared" ca="1" si="178"/>
        <v>-4052015516507.9644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-16883397985.449852</v>
      </c>
      <c r="L3846" s="444">
        <f t="shared" ca="1" si="177"/>
        <v>-4068898914493.4141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25">
      <c r="G3847" s="459"/>
      <c r="H3847" s="459">
        <v>3840</v>
      </c>
      <c r="I3847" s="444">
        <f t="shared" ca="1" si="178"/>
        <v>-4068898914493.4141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-16953745477.055889</v>
      </c>
      <c r="L3847" s="444">
        <f t="shared" ca="1" si="177"/>
        <v>-4085852659970.4697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25">
      <c r="G3848" s="459"/>
      <c r="H3848" s="459">
        <v>3841</v>
      </c>
      <c r="I3848" s="444">
        <f t="shared" ca="1" si="178"/>
        <v>-4085852659970.4697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-17024386083.210291</v>
      </c>
      <c r="L3848" s="444">
        <f t="shared" ca="1" si="177"/>
        <v>-4102877046053.6802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25">
      <c r="G3849" s="459"/>
      <c r="H3849" s="459">
        <v>3842</v>
      </c>
      <c r="I3849" s="444">
        <f t="shared" ca="1" si="178"/>
        <v>-4102877046053.6802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-17095321025.223667</v>
      </c>
      <c r="L3849" s="444">
        <f t="shared" ca="1" si="177"/>
        <v>-4119972367078.9038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25">
      <c r="G3850" s="459"/>
      <c r="H3850" s="459">
        <v>3843</v>
      </c>
      <c r="I3850" s="444">
        <f t="shared" ca="1" si="178"/>
        <v>-4119972367078.9038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-17166551529.495432</v>
      </c>
      <c r="L3850" s="444">
        <f t="shared" ca="1" si="177"/>
        <v>-4137138918608.3994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25">
      <c r="G3851" s="459"/>
      <c r="H3851" s="459">
        <v>3844</v>
      </c>
      <c r="I3851" s="444">
        <f t="shared" ca="1" si="178"/>
        <v>-4137138918608.3994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-17238078827.534996</v>
      </c>
      <c r="L3851" s="444">
        <f t="shared" ca="1" si="177"/>
        <v>-4154376997435.9346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25">
      <c r="G3852" s="459"/>
      <c r="H3852" s="459">
        <v>3845</v>
      </c>
      <c r="I3852" s="444">
        <f t="shared" ca="1" si="178"/>
        <v>-4154376997435.9346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-17309904155.983059</v>
      </c>
      <c r="L3852" s="444">
        <f t="shared" ca="1" si="177"/>
        <v>-4171686901591.9175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25">
      <c r="G3853" s="459"/>
      <c r="H3853" s="459">
        <v>3846</v>
      </c>
      <c r="I3853" s="444">
        <f t="shared" ca="1" si="178"/>
        <v>-4171686901591.9175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-17382028756.632988</v>
      </c>
      <c r="L3853" s="444">
        <f t="shared" ca="1" si="177"/>
        <v>-4189068930348.5503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25">
      <c r="G3854" s="459"/>
      <c r="H3854" s="459">
        <v>3847</v>
      </c>
      <c r="I3854" s="444">
        <f t="shared" ca="1" si="178"/>
        <v>-4189068930348.5503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-17454453876.452293</v>
      </c>
      <c r="L3854" s="444">
        <f t="shared" ca="1" si="177"/>
        <v>-4206523384225.0024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25">
      <c r="G3855" s="459"/>
      <c r="H3855" s="459">
        <v>3848</v>
      </c>
      <c r="I3855" s="444">
        <f t="shared" ca="1" si="178"/>
        <v>-4206523384225.0024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-17527180767.604176</v>
      </c>
      <c r="L3855" s="444">
        <f t="shared" ca="1" si="177"/>
        <v>-4224050564992.6064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25">
      <c r="G3856" s="459"/>
      <c r="H3856" s="459">
        <v>3849</v>
      </c>
      <c r="I3856" s="444">
        <f t="shared" ca="1" si="178"/>
        <v>-4224050564992.6064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-17600210687.469193</v>
      </c>
      <c r="L3856" s="444">
        <f t="shared" ca="1" si="177"/>
        <v>-4241650775680.0757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25">
      <c r="G3857" s="459"/>
      <c r="H3857" s="459">
        <v>3850</v>
      </c>
      <c r="I3857" s="444">
        <f t="shared" ca="1" si="178"/>
        <v>-4241650775680.0757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-17673544898.666981</v>
      </c>
      <c r="L3857" s="444">
        <f t="shared" ca="1" si="177"/>
        <v>-4259324320578.7427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25">
      <c r="G3858" s="459"/>
      <c r="H3858" s="459">
        <v>3851</v>
      </c>
      <c r="I3858" s="444">
        <f t="shared" ca="1" si="178"/>
        <v>-4259324320578.7427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-17747184669.078094</v>
      </c>
      <c r="L3858" s="444">
        <f t="shared" ca="1" si="177"/>
        <v>-4277071505247.8208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25">
      <c r="G3859" s="459"/>
      <c r="H3859" s="459">
        <v>3852</v>
      </c>
      <c r="I3859" s="444">
        <f t="shared" ca="1" si="178"/>
        <v>-4277071505247.8208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-17821131271.865917</v>
      </c>
      <c r="L3859" s="444">
        <f t="shared" ca="1" si="177"/>
        <v>-4294892636519.6865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25">
      <c r="G3860" s="459"/>
      <c r="H3860" s="459">
        <v>3853</v>
      </c>
      <c r="I3860" s="444">
        <f t="shared" ca="1" si="178"/>
        <v>-4294892636519.6865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-17895385985.498695</v>
      </c>
      <c r="L3860" s="444">
        <f t="shared" ca="1" si="177"/>
        <v>-4312788022505.1851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25">
      <c r="G3861" s="459"/>
      <c r="H3861" s="459">
        <v>3854</v>
      </c>
      <c r="I3861" s="444">
        <f t="shared" ca="1" si="178"/>
        <v>-4312788022505.1851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-17969950093.771603</v>
      </c>
      <c r="L3861" s="444">
        <f t="shared" ca="1" si="177"/>
        <v>-4330757972598.9565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25">
      <c r="G3862" s="459"/>
      <c r="H3862" s="459">
        <v>3855</v>
      </c>
      <c r="I3862" s="444">
        <f t="shared" ca="1" si="178"/>
        <v>-4330757972598.9565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-18044824885.828987</v>
      </c>
      <c r="L3862" s="444">
        <f t="shared" ca="1" si="177"/>
        <v>-4348802797484.7856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25">
      <c r="G3863" s="459"/>
      <c r="H3863" s="459">
        <v>3856</v>
      </c>
      <c r="I3863" s="444">
        <f t="shared" ca="1" si="178"/>
        <v>-4348802797484.7856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-18120011656.186604</v>
      </c>
      <c r="L3863" s="444">
        <f t="shared" ca="1" si="177"/>
        <v>-4366922809140.9722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25">
      <c r="G3864" s="459"/>
      <c r="H3864" s="459">
        <v>3857</v>
      </c>
      <c r="I3864" s="444">
        <f t="shared" ca="1" si="178"/>
        <v>-4366922809140.9722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-18195511704.754051</v>
      </c>
      <c r="L3864" s="444">
        <f t="shared" ca="1" si="177"/>
        <v>-4385118320845.7261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25">
      <c r="G3865" s="459"/>
      <c r="H3865" s="459">
        <v>3858</v>
      </c>
      <c r="I3865" s="444">
        <f t="shared" ca="1" si="178"/>
        <v>-4385118320845.7261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-18271326336.857189</v>
      </c>
      <c r="L3865" s="444">
        <f t="shared" ca="1" si="177"/>
        <v>-4403389647182.583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25">
      <c r="G3866" s="459"/>
      <c r="H3866" s="459">
        <v>3859</v>
      </c>
      <c r="I3866" s="444">
        <f t="shared" ca="1" si="178"/>
        <v>-4403389647182.583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-18347456863.260761</v>
      </c>
      <c r="L3866" s="444">
        <f t="shared" ca="1" si="177"/>
        <v>-4421737104045.8438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25">
      <c r="G3867" s="459"/>
      <c r="H3867" s="459">
        <v>3860</v>
      </c>
      <c r="I3867" s="444">
        <f t="shared" ca="1" si="178"/>
        <v>-4421737104045.8438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-18423904600.191017</v>
      </c>
      <c r="L3867" s="444">
        <f t="shared" ca="1" si="177"/>
        <v>-4440161008646.0352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25">
      <c r="G3868" s="459"/>
      <c r="H3868" s="459">
        <v>3861</v>
      </c>
      <c r="I3868" s="444">
        <f t="shared" ca="1" si="178"/>
        <v>-4440161008646.0352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-18500670869.358479</v>
      </c>
      <c r="L3868" s="444">
        <f t="shared" ca="1" si="177"/>
        <v>-4458661679515.3936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25">
      <c r="G3869" s="459"/>
      <c r="H3869" s="459">
        <v>3862</v>
      </c>
      <c r="I3869" s="444">
        <f t="shared" ca="1" si="178"/>
        <v>-4458661679515.3936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-18577756997.980804</v>
      </c>
      <c r="L3869" s="444">
        <f t="shared" ca="1" si="177"/>
        <v>-4477239436513.374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25">
      <c r="G3870" s="459"/>
      <c r="H3870" s="459">
        <v>3863</v>
      </c>
      <c r="I3870" s="444">
        <f t="shared" ca="1" si="178"/>
        <v>-4477239436513.374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-18655164318.805725</v>
      </c>
      <c r="L3870" s="444">
        <f t="shared" ca="1" si="177"/>
        <v>-4495894600832.1797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25">
      <c r="G3871" s="459"/>
      <c r="H3871" s="459">
        <v>3864</v>
      </c>
      <c r="I3871" s="444">
        <f t="shared" ca="1" si="178"/>
        <v>-4495894600832.1797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-18732894170.134083</v>
      </c>
      <c r="L3871" s="444">
        <f t="shared" ca="1" si="177"/>
        <v>-4514627495002.3135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25">
      <c r="G3872" s="459"/>
      <c r="H3872" s="459">
        <v>3865</v>
      </c>
      <c r="I3872" s="444">
        <f t="shared" ca="1" si="178"/>
        <v>-4514627495002.3135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-18810947895.842972</v>
      </c>
      <c r="L3872" s="444">
        <f t="shared" ca="1" si="177"/>
        <v>-4533438442898.1563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25">
      <c r="G3873" s="459"/>
      <c r="H3873" s="459">
        <v>3866</v>
      </c>
      <c r="I3873" s="444">
        <f t="shared" ca="1" si="178"/>
        <v>-4533438442898.1563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-18889326845.408985</v>
      </c>
      <c r="L3873" s="444">
        <f t="shared" ca="1" si="177"/>
        <v>-4552327769743.5654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25">
      <c r="G3874" s="459"/>
      <c r="H3874" s="459">
        <v>3867</v>
      </c>
      <c r="I3874" s="444">
        <f t="shared" ca="1" si="178"/>
        <v>-4552327769743.5654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-18968032373.931522</v>
      </c>
      <c r="L3874" s="444">
        <f t="shared" ca="1" si="177"/>
        <v>-4571295802117.4971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25">
      <c r="G3875" s="459"/>
      <c r="H3875" s="459">
        <v>3868</v>
      </c>
      <c r="I3875" s="444">
        <f t="shared" ca="1" si="178"/>
        <v>-4571295802117.4971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-19047065842.156239</v>
      </c>
      <c r="L3875" s="444">
        <f t="shared" ca="1" si="177"/>
        <v>-4590342867959.6533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25">
      <c r="G3876" s="459"/>
      <c r="H3876" s="459">
        <v>3869</v>
      </c>
      <c r="I3876" s="444">
        <f t="shared" ca="1" si="178"/>
        <v>-4590342867959.6533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-19126428616.498554</v>
      </c>
      <c r="L3876" s="444">
        <f t="shared" ca="1" si="177"/>
        <v>-4609469296576.1523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25">
      <c r="G3877" s="459"/>
      <c r="H3877" s="459">
        <v>3870</v>
      </c>
      <c r="I3877" s="444">
        <f t="shared" ca="1" si="178"/>
        <v>-4609469296576.1523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-19206122069.067303</v>
      </c>
      <c r="L3877" s="444">
        <f t="shared" ca="1" si="177"/>
        <v>-4628675418645.2197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25">
      <c r="G3878" s="459"/>
      <c r="H3878" s="459">
        <v>3871</v>
      </c>
      <c r="I3878" s="444">
        <f t="shared" ca="1" si="178"/>
        <v>-4628675418645.2197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-19286147577.688416</v>
      </c>
      <c r="L3878" s="444">
        <f t="shared" ca="1" si="177"/>
        <v>-4647961566222.9082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25">
      <c r="G3879" s="459"/>
      <c r="H3879" s="459">
        <v>3872</v>
      </c>
      <c r="I3879" s="444">
        <f t="shared" ca="1" si="178"/>
        <v>-4647961566222.9082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-19366506525.928783</v>
      </c>
      <c r="L3879" s="444">
        <f t="shared" ca="1" si="177"/>
        <v>-4667328072748.8369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25">
      <c r="G3880" s="459"/>
      <c r="H3880" s="459">
        <v>3873</v>
      </c>
      <c r="I3880" s="444">
        <f t="shared" ca="1" si="178"/>
        <v>-4667328072748.8369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-19447200303.120155</v>
      </c>
      <c r="L3880" s="444">
        <f t="shared" ca="1" si="177"/>
        <v>-4686775273051.957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25">
      <c r="G3881" s="459"/>
      <c r="H3881" s="459">
        <v>3874</v>
      </c>
      <c r="I3881" s="444">
        <f t="shared" ca="1" si="178"/>
        <v>-4686775273051.957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-19528230304.383156</v>
      </c>
      <c r="L3881" s="444">
        <f t="shared" ca="1" si="177"/>
        <v>-4706303503356.3398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25">
      <c r="G3882" s="459"/>
      <c r="H3882" s="459">
        <v>3875</v>
      </c>
      <c r="I3882" s="444">
        <f t="shared" ca="1" si="178"/>
        <v>-4706303503356.3398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-19609597930.651417</v>
      </c>
      <c r="L3882" s="444">
        <f t="shared" ca="1" si="177"/>
        <v>-4725913101286.9912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25">
      <c r="G3883" s="459"/>
      <c r="H3883" s="459">
        <v>3876</v>
      </c>
      <c r="I3883" s="444">
        <f t="shared" ca="1" si="178"/>
        <v>-4725913101286.9912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-19691304588.695797</v>
      </c>
      <c r="L3883" s="444">
        <f t="shared" ca="1" si="177"/>
        <v>-4745604405875.6865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25">
      <c r="G3884" s="459"/>
      <c r="H3884" s="459">
        <v>3877</v>
      </c>
      <c r="I3884" s="444">
        <f t="shared" ca="1" si="178"/>
        <v>-4745604405875.6865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-19773351691.148693</v>
      </c>
      <c r="L3884" s="444">
        <f t="shared" ca="1" si="177"/>
        <v>-4765377757566.835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25">
      <c r="G3885" s="459"/>
      <c r="H3885" s="459">
        <v>3878</v>
      </c>
      <c r="I3885" s="444">
        <f t="shared" ca="1" si="178"/>
        <v>-4765377757566.835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-19855740656.528481</v>
      </c>
      <c r="L3885" s="444">
        <f t="shared" ca="1" si="177"/>
        <v>-4785233498223.3633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25">
      <c r="G3886" s="459"/>
      <c r="H3886" s="459">
        <v>3879</v>
      </c>
      <c r="I3886" s="444">
        <f t="shared" ca="1" si="178"/>
        <v>-4785233498223.3633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-19938472909.264015</v>
      </c>
      <c r="L3886" s="444">
        <f t="shared" ca="1" si="177"/>
        <v>-4805171971132.627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25">
      <c r="G3887" s="459"/>
      <c r="H3887" s="459">
        <v>3880</v>
      </c>
      <c r="I3887" s="444">
        <f t="shared" ca="1" si="178"/>
        <v>-4805171971132.627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-20021549879.71928</v>
      </c>
      <c r="L3887" s="444">
        <f t="shared" ca="1" si="177"/>
        <v>-4825193521012.3467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25">
      <c r="G3888" s="459"/>
      <c r="H3888" s="459">
        <v>3881</v>
      </c>
      <c r="I3888" s="444">
        <f t="shared" ca="1" si="178"/>
        <v>-4825193521012.3467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-20104973004.218109</v>
      </c>
      <c r="L3888" s="444">
        <f t="shared" ca="1" si="177"/>
        <v>-4845298494016.5645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25">
      <c r="G3889" s="459"/>
      <c r="H3889" s="459">
        <v>3882</v>
      </c>
      <c r="I3889" s="444">
        <f t="shared" ca="1" si="178"/>
        <v>-4845298494016.5645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-20188743725.069019</v>
      </c>
      <c r="L3889" s="444">
        <f t="shared" ca="1" si="177"/>
        <v>-4865487237741.6338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25">
      <c r="G3890" s="459"/>
      <c r="H3890" s="459">
        <v>3883</v>
      </c>
      <c r="I3890" s="444">
        <f t="shared" ca="1" si="178"/>
        <v>-4865487237741.6338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-20272863490.590141</v>
      </c>
      <c r="L3890" s="444">
        <f t="shared" ca="1" si="177"/>
        <v>-4885760101232.2236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25">
      <c r="G3891" s="459"/>
      <c r="H3891" s="459">
        <v>3884</v>
      </c>
      <c r="I3891" s="444">
        <f t="shared" ca="1" si="178"/>
        <v>-4885760101232.2236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-20357333755.134266</v>
      </c>
      <c r="L3891" s="444">
        <f t="shared" ca="1" si="177"/>
        <v>-4906117434987.3574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25">
      <c r="G3892" s="459"/>
      <c r="H3892" s="459">
        <v>3885</v>
      </c>
      <c r="I3892" s="444">
        <f t="shared" ca="1" si="178"/>
        <v>-4906117434987.3574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-20442155979.113991</v>
      </c>
      <c r="L3892" s="444">
        <f t="shared" ca="1" si="177"/>
        <v>-4926559590966.4717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25">
      <c r="G3893" s="459"/>
      <c r="H3893" s="459">
        <v>3886</v>
      </c>
      <c r="I3893" s="444">
        <f t="shared" ca="1" si="178"/>
        <v>-4926559590966.4717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-20527331629.026966</v>
      </c>
      <c r="L3893" s="444">
        <f t="shared" ca="1" si="177"/>
        <v>-4947086922595.499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25">
      <c r="G3894" s="459"/>
      <c r="H3894" s="459">
        <v>3887</v>
      </c>
      <c r="I3894" s="444">
        <f t="shared" ca="1" si="178"/>
        <v>-4947086922595.499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-20612862177.481247</v>
      </c>
      <c r="L3894" s="444">
        <f t="shared" ca="1" si="177"/>
        <v>-4967699784772.9805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25">
      <c r="G3895" s="459"/>
      <c r="H3895" s="459">
        <v>3888</v>
      </c>
      <c r="I3895" s="444">
        <f t="shared" ca="1" si="178"/>
        <v>-4967699784772.9805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-20698749103.220753</v>
      </c>
      <c r="L3895" s="444">
        <f t="shared" ca="1" si="177"/>
        <v>-4988398533876.2012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25">
      <c r="G3896" s="459"/>
      <c r="H3896" s="459">
        <v>3889</v>
      </c>
      <c r="I3896" s="444">
        <f t="shared" ca="1" si="178"/>
        <v>-4988398533876.2012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-20784993891.150837</v>
      </c>
      <c r="L3896" s="444">
        <f t="shared" ca="1" si="177"/>
        <v>-5009183527767.3516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25">
      <c r="G3897" s="459"/>
      <c r="H3897" s="459">
        <v>3890</v>
      </c>
      <c r="I3897" s="444">
        <f t="shared" ca="1" si="178"/>
        <v>-5009183527767.3516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-20871598032.363964</v>
      </c>
      <c r="L3897" s="444">
        <f t="shared" ca="1" si="177"/>
        <v>-5030055125799.7158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25">
      <c r="G3898" s="459"/>
      <c r="H3898" s="459">
        <v>3891</v>
      </c>
      <c r="I3898" s="444">
        <f t="shared" ca="1" si="178"/>
        <v>-5030055125799.7158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-20958563024.165482</v>
      </c>
      <c r="L3898" s="444">
        <f t="shared" ca="1" si="177"/>
        <v>-5051013688823.8809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25">
      <c r="G3899" s="459"/>
      <c r="H3899" s="459">
        <v>3892</v>
      </c>
      <c r="I3899" s="444">
        <f t="shared" ca="1" si="178"/>
        <v>-5051013688823.8809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-21045890370.099503</v>
      </c>
      <c r="L3899" s="444">
        <f t="shared" ca="1" si="177"/>
        <v>-5072059579193.9805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25">
      <c r="G3900" s="459"/>
      <c r="H3900" s="459">
        <v>3893</v>
      </c>
      <c r="I3900" s="444">
        <f t="shared" ca="1" si="178"/>
        <v>-5072059579193.9805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-21133581579.974918</v>
      </c>
      <c r="L3900" s="444">
        <f t="shared" ca="1" si="177"/>
        <v>-5093193160773.9551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25">
      <c r="G3901" s="459"/>
      <c r="H3901" s="459">
        <v>3894</v>
      </c>
      <c r="I3901" s="444">
        <f t="shared" ca="1" si="178"/>
        <v>-5093193160773.9551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-21221638169.891479</v>
      </c>
      <c r="L3901" s="444">
        <f t="shared" ca="1" si="177"/>
        <v>-5114414798943.8467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25">
      <c r="G3902" s="459"/>
      <c r="H3902" s="459">
        <v>3895</v>
      </c>
      <c r="I3902" s="444">
        <f t="shared" ca="1" si="178"/>
        <v>-5114414798943.8467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-21310061662.266029</v>
      </c>
      <c r="L3902" s="444">
        <f t="shared" ca="1" si="177"/>
        <v>-5135724860606.1123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25">
      <c r="G3903" s="459"/>
      <c r="H3903" s="459">
        <v>3896</v>
      </c>
      <c r="I3903" s="444">
        <f t="shared" ca="1" si="178"/>
        <v>-5135724860606.1123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-21398853585.858803</v>
      </c>
      <c r="L3903" s="444">
        <f t="shared" ca="1" si="177"/>
        <v>-5157123714191.9707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25">
      <c r="G3904" s="459"/>
      <c r="H3904" s="459">
        <v>3897</v>
      </c>
      <c r="I3904" s="444">
        <f t="shared" ca="1" si="178"/>
        <v>-5157123714191.9707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-21488015475.799877</v>
      </c>
      <c r="L3904" s="444">
        <f t="shared" ca="1" si="177"/>
        <v>-5178611729667.7705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25">
      <c r="G3905" s="459"/>
      <c r="H3905" s="459">
        <v>3898</v>
      </c>
      <c r="I3905" s="444">
        <f t="shared" ca="1" si="178"/>
        <v>-5178611729667.7705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-21577548873.615711</v>
      </c>
      <c r="L3905" s="444">
        <f t="shared" ca="1" si="177"/>
        <v>-5200189278541.3857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25">
      <c r="G3906" s="459"/>
      <c r="H3906" s="459">
        <v>3899</v>
      </c>
      <c r="I3906" s="444">
        <f t="shared" ca="1" si="178"/>
        <v>-5200189278541.3857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-21667455327.255775</v>
      </c>
      <c r="L3906" s="444">
        <f t="shared" ca="1" si="177"/>
        <v>-5221856733868.6416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25">
      <c r="G3907" s="459"/>
      <c r="H3907" s="459">
        <v>3900</v>
      </c>
      <c r="I3907" s="444">
        <f t="shared" ca="1" si="178"/>
        <v>-5221856733868.6416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-21757736391.119339</v>
      </c>
      <c r="L3907" s="444">
        <f t="shared" ca="1" si="177"/>
        <v>-5243614470259.7607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25">
      <c r="G3908" s="459"/>
      <c r="H3908" s="459">
        <v>3901</v>
      </c>
      <c r="I3908" s="444">
        <f t="shared" ca="1" si="178"/>
        <v>-5243614470259.7607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-21848393626.082336</v>
      </c>
      <c r="L3908" s="444">
        <f t="shared" ca="1" si="177"/>
        <v>-5265462863885.8428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25">
      <c r="G3909" s="459"/>
      <c r="H3909" s="459">
        <v>3902</v>
      </c>
      <c r="I3909" s="444">
        <f t="shared" ca="1" si="178"/>
        <v>-5265462863885.8428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-21939428599.524345</v>
      </c>
      <c r="L3909" s="444">
        <f t="shared" ca="1" si="177"/>
        <v>-5287402292485.3672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25">
      <c r="G3910" s="459"/>
      <c r="H3910" s="459">
        <v>3903</v>
      </c>
      <c r="I3910" s="444">
        <f t="shared" ca="1" si="178"/>
        <v>-5287402292485.3672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-22030842885.355698</v>
      </c>
      <c r="L3910" s="444">
        <f t="shared" ca="1" si="177"/>
        <v>-5309433135370.7227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25">
      <c r="G3911" s="459"/>
      <c r="H3911" s="459">
        <v>3904</v>
      </c>
      <c r="I3911" s="444">
        <f t="shared" ca="1" si="178"/>
        <v>-5309433135370.7227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-22122638064.044678</v>
      </c>
      <c r="L3911" s="444">
        <f t="shared" ca="1" si="177"/>
        <v>-5331555773434.7676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25">
      <c r="G3912" s="459"/>
      <c r="H3912" s="459">
        <v>3905</v>
      </c>
      <c r="I3912" s="444">
        <f t="shared" ca="1" si="178"/>
        <v>-5331555773434.7676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-22214815722.644863</v>
      </c>
      <c r="L3912" s="444">
        <f t="shared" ca="1" si="177"/>
        <v>-5353770589157.4121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25">
      <c r="G3913" s="459"/>
      <c r="H3913" s="459">
        <v>3906</v>
      </c>
      <c r="I3913" s="444">
        <f t="shared" ca="1" si="178"/>
        <v>-5353770589157.4121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-22307377454.822552</v>
      </c>
      <c r="L3913" s="444">
        <f t="shared" ca="1" si="177"/>
        <v>-5376077966612.2344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25">
      <c r="G3914" s="459"/>
      <c r="H3914" s="459">
        <v>3907</v>
      </c>
      <c r="I3914" s="444">
        <f t="shared" ca="1" si="178"/>
        <v>-5376077966612.2344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-22400324860.884308</v>
      </c>
      <c r="L3914" s="444">
        <f t="shared" ca="1" si="177"/>
        <v>-5398478291473.1191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25">
      <c r="G3915" s="459"/>
      <c r="H3915" s="459">
        <v>3908</v>
      </c>
      <c r="I3915" s="444">
        <f t="shared" ca="1" si="178"/>
        <v>-5398478291473.1191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-22493659547.804665</v>
      </c>
      <c r="L3915" s="444">
        <f t="shared" ca="1" si="177"/>
        <v>-5420971951020.9238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25">
      <c r="G3916" s="459"/>
      <c r="H3916" s="459">
        <v>3909</v>
      </c>
      <c r="I3916" s="444">
        <f t="shared" ca="1" si="178"/>
        <v>-5420971951020.9238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-22587383129.253849</v>
      </c>
      <c r="L3916" s="444">
        <f t="shared" ca="1" si="177"/>
        <v>-5443559334150.1777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25">
      <c r="G3917" s="459"/>
      <c r="H3917" s="459">
        <v>3910</v>
      </c>
      <c r="I3917" s="444">
        <f t="shared" ca="1" si="178"/>
        <v>-5443559334150.1777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-22681497225.62574</v>
      </c>
      <c r="L3917" s="444">
        <f t="shared" ca="1" si="177"/>
        <v>-5466240831375.8037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25">
      <c r="G3918" s="459"/>
      <c r="H3918" s="459">
        <v>3911</v>
      </c>
      <c r="I3918" s="444">
        <f t="shared" ca="1" si="178"/>
        <v>-5466240831375.8037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-22776003464.065849</v>
      </c>
      <c r="L3918" s="444">
        <f t="shared" ca="1" si="177"/>
        <v>-5489016834839.8691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25">
      <c r="G3919" s="459"/>
      <c r="H3919" s="459">
        <v>3912</v>
      </c>
      <c r="I3919" s="444">
        <f t="shared" ca="1" si="178"/>
        <v>-5489016834839.8691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-22870903478.499454</v>
      </c>
      <c r="L3919" s="444">
        <f t="shared" ca="1" si="177"/>
        <v>-5511887738318.3682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25">
      <c r="G3920" s="459"/>
      <c r="H3920" s="459">
        <v>3913</v>
      </c>
      <c r="I3920" s="444">
        <f t="shared" ca="1" si="178"/>
        <v>-5511887738318.3682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-22966198909.659866</v>
      </c>
      <c r="L3920" s="444">
        <f t="shared" ca="1" si="177"/>
        <v>-5534853937228.0283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25">
      <c r="G3921" s="459"/>
      <c r="H3921" s="459">
        <v>3914</v>
      </c>
      <c r="I3921" s="444">
        <f t="shared" ca="1" si="178"/>
        <v>-5534853937228.0283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-23061891405.116783</v>
      </c>
      <c r="L3921" s="444">
        <f t="shared" ca="1" si="177"/>
        <v>-5557915828633.1455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25">
      <c r="G3922" s="459"/>
      <c r="H3922" s="459">
        <v>3915</v>
      </c>
      <c r="I3922" s="444">
        <f t="shared" ca="1" si="178"/>
        <v>-5557915828633.1455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-23157982619.304771</v>
      </c>
      <c r="L3922" s="444">
        <f t="shared" ca="1" si="177"/>
        <v>-5581073811252.4502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25">
      <c r="G3923" s="459"/>
      <c r="H3923" s="459">
        <v>3916</v>
      </c>
      <c r="I3923" s="444">
        <f t="shared" ca="1" si="178"/>
        <v>-5581073811252.4502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-23254474213.551876</v>
      </c>
      <c r="L3923" s="444">
        <f t="shared" ca="1" si="177"/>
        <v>-5604328285466.002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25">
      <c r="G3924" s="459"/>
      <c r="H3924" s="459">
        <v>3917</v>
      </c>
      <c r="I3924" s="444">
        <f t="shared" ca="1" si="178"/>
        <v>-5604328285466.002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-23351367856.108341</v>
      </c>
      <c r="L3924" s="444">
        <f t="shared" ca="1" si="177"/>
        <v>-5627679653322.1104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25">
      <c r="G3925" s="459"/>
      <c r="H3925" s="459">
        <v>3918</v>
      </c>
      <c r="I3925" s="444">
        <f t="shared" ca="1" si="178"/>
        <v>-5627679653322.1104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-23448665222.175461</v>
      </c>
      <c r="L3925" s="444">
        <f t="shared" ca="1" si="177"/>
        <v>-5651128318544.2861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25">
      <c r="G3926" s="459"/>
      <c r="H3926" s="459">
        <v>3919</v>
      </c>
      <c r="I3926" s="444">
        <f t="shared" ca="1" si="178"/>
        <v>-5651128318544.2861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-23546367993.934525</v>
      </c>
      <c r="L3926" s="444">
        <f t="shared" ca="1" si="177"/>
        <v>-5674674686538.2207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25">
      <c r="G3927" s="459"/>
      <c r="H3927" s="459">
        <v>3920</v>
      </c>
      <c r="I3927" s="444">
        <f t="shared" ca="1" si="178"/>
        <v>-5674674686538.2207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-23644477860.57592</v>
      </c>
      <c r="L3927" s="444">
        <f t="shared" ca="1" si="177"/>
        <v>-5698319164398.7969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25">
      <c r="G3928" s="459"/>
      <c r="H3928" s="459">
        <v>3921</v>
      </c>
      <c r="I3928" s="444">
        <f t="shared" ca="1" si="178"/>
        <v>-5698319164398.7969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-23742996518.32832</v>
      </c>
      <c r="L3928" s="444">
        <f t="shared" ca="1" si="177"/>
        <v>-5722062160917.125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25">
      <c r="G3929" s="459"/>
      <c r="H3929" s="459">
        <v>3922</v>
      </c>
      <c r="I3929" s="444">
        <f t="shared" ca="1" si="178"/>
        <v>-5722062160917.125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-23841925670.488022</v>
      </c>
      <c r="L3929" s="444">
        <f t="shared" ca="1" si="177"/>
        <v>-5745904086587.6133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25">
      <c r="G3930" s="459"/>
      <c r="H3930" s="459">
        <v>3923</v>
      </c>
      <c r="I3930" s="444">
        <f t="shared" ca="1" si="178"/>
        <v>-5745904086587.6133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-23941267027.448387</v>
      </c>
      <c r="L3930" s="444">
        <f t="shared" ca="1" si="177"/>
        <v>-5769845353615.0615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25">
      <c r="G3931" s="459"/>
      <c r="H3931" s="459">
        <v>3924</v>
      </c>
      <c r="I3931" s="444">
        <f t="shared" ca="1" si="178"/>
        <v>-5769845353615.0615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-24041022306.729424</v>
      </c>
      <c r="L3931" s="444">
        <f t="shared" ca="1" si="177"/>
        <v>-5793886375921.791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25">
      <c r="G3932" s="459"/>
      <c r="H3932" s="459">
        <v>3925</v>
      </c>
      <c r="I3932" s="444">
        <f t="shared" ca="1" si="178"/>
        <v>-5793886375921.791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-24141193233.007462</v>
      </c>
      <c r="L3932" s="444">
        <f t="shared" ca="1" si="177"/>
        <v>-5818027569154.7988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25">
      <c r="G3933" s="459"/>
      <c r="H3933" s="459">
        <v>3926</v>
      </c>
      <c r="I3933" s="444">
        <f t="shared" ca="1" si="178"/>
        <v>-5818027569154.7988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-24241781538.144997</v>
      </c>
      <c r="L3933" s="444">
        <f t="shared" ca="1" si="177"/>
        <v>-5842269350692.9434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25">
      <c r="G3934" s="459"/>
      <c r="H3934" s="459">
        <v>3927</v>
      </c>
      <c r="I3934" s="444">
        <f t="shared" ca="1" si="178"/>
        <v>-5842269350692.9434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-24342788961.220596</v>
      </c>
      <c r="L3934" s="444">
        <f t="shared" ca="1" si="177"/>
        <v>-5866612139654.1641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25">
      <c r="G3935" s="459"/>
      <c r="H3935" s="459">
        <v>3928</v>
      </c>
      <c r="I3935" s="444">
        <f t="shared" ca="1" si="178"/>
        <v>-5866612139654.1641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-24444217248.559017</v>
      </c>
      <c r="L3935" s="444">
        <f t="shared" ca="1" si="177"/>
        <v>-5891056356902.7227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25">
      <c r="G3936" s="459"/>
      <c r="H3936" s="459">
        <v>3929</v>
      </c>
      <c r="I3936" s="444">
        <f t="shared" ca="1" si="178"/>
        <v>-5891056356902.7227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-24546068153.761345</v>
      </c>
      <c r="L3936" s="444">
        <f t="shared" ca="1" si="177"/>
        <v>-5915602425056.4844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25">
      <c r="G3937" s="459"/>
      <c r="H3937" s="459">
        <v>3930</v>
      </c>
      <c r="I3937" s="444">
        <f t="shared" ca="1" si="178"/>
        <v>-5915602425056.4844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-24648343437.735352</v>
      </c>
      <c r="L3937" s="444">
        <f t="shared" ca="1" si="177"/>
        <v>-5940250768494.2197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25">
      <c r="G3938" s="459"/>
      <c r="H3938" s="459">
        <v>3931</v>
      </c>
      <c r="I3938" s="444">
        <f t="shared" ca="1" si="178"/>
        <v>-5940250768494.2197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-24751044868.725914</v>
      </c>
      <c r="L3938" s="444">
        <f t="shared" ca="1" si="177"/>
        <v>-5965001813362.9453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25">
      <c r="G3939" s="459"/>
      <c r="H3939" s="459">
        <v>3932</v>
      </c>
      <c r="I3939" s="444">
        <f t="shared" ca="1" si="178"/>
        <v>-5965001813362.9453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-24854174222.345604</v>
      </c>
      <c r="L3939" s="444">
        <f t="shared" ca="1" si="177"/>
        <v>-5989855987585.291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25">
      <c r="G3940" s="459"/>
      <c r="H3940" s="459">
        <v>3933</v>
      </c>
      <c r="I3940" s="444">
        <f t="shared" ca="1" si="178"/>
        <v>-5989855987585.291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-24957733281.605377</v>
      </c>
      <c r="L3940" s="444">
        <f t="shared" ca="1" si="177"/>
        <v>-6014813720866.8965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25">
      <c r="G3941" s="459"/>
      <c r="H3941" s="459">
        <v>3934</v>
      </c>
      <c r="I3941" s="444">
        <f t="shared" ca="1" si="178"/>
        <v>-6014813720866.8965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-25061723836.9454</v>
      </c>
      <c r="L3941" s="444">
        <f t="shared" ca="1" si="177"/>
        <v>-6039875444703.8418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25">
      <c r="G3942" s="459"/>
      <c r="H3942" s="459">
        <v>3935</v>
      </c>
      <c r="I3942" s="444">
        <f t="shared" ca="1" si="178"/>
        <v>-6039875444703.8418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-25166147686.266006</v>
      </c>
      <c r="L3942" s="444">
        <f t="shared" ca="1" si="177"/>
        <v>-6065041592390.1074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25">
      <c r="G3943" s="459"/>
      <c r="H3943" s="459">
        <v>3936</v>
      </c>
      <c r="I3943" s="444">
        <f t="shared" ca="1" si="178"/>
        <v>-6065041592390.1074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-25271006634.958782</v>
      </c>
      <c r="L3943" s="444">
        <f t="shared" ca="1" si="177"/>
        <v>-6090312599025.0664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25">
      <c r="G3944" s="459"/>
      <c r="H3944" s="459">
        <v>3937</v>
      </c>
      <c r="I3944" s="444">
        <f t="shared" ca="1" si="178"/>
        <v>-6090312599025.0664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-25376302495.937775</v>
      </c>
      <c r="L3944" s="444">
        <f t="shared" ca="1" si="177"/>
        <v>-6115688901521.0039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25">
      <c r="G3945" s="459"/>
      <c r="H3945" s="459">
        <v>3938</v>
      </c>
      <c r="I3945" s="444">
        <f t="shared" ca="1" si="178"/>
        <v>-6115688901521.0039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-25482037089.670849</v>
      </c>
      <c r="L3945" s="444">
        <f t="shared" ca="1" si="177"/>
        <v>-6141170938610.6748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25">
      <c r="G3946" s="459"/>
      <c r="H3946" s="459">
        <v>3939</v>
      </c>
      <c r="I3946" s="444">
        <f t="shared" ca="1" si="178"/>
        <v>-6141170938610.6748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-25588212244.211143</v>
      </c>
      <c r="L3946" s="444">
        <f t="shared" ca="1" si="177"/>
        <v>-6166759150854.8857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25">
      <c r="G3947" s="459"/>
      <c r="H3947" s="459">
        <v>3940</v>
      </c>
      <c r="I3947" s="444">
        <f t="shared" ca="1" si="178"/>
        <v>-6166759150854.8857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-25694829795.228691</v>
      </c>
      <c r="L3947" s="444">
        <f t="shared" ca="1" si="177"/>
        <v>-6192453980650.1143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25">
      <c r="G3948" s="459"/>
      <c r="H3948" s="459">
        <v>3941</v>
      </c>
      <c r="I3948" s="444">
        <f t="shared" ca="1" si="178"/>
        <v>-6192453980650.1143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-25801891586.042141</v>
      </c>
      <c r="L3948" s="444">
        <f t="shared" ca="1" si="177"/>
        <v>-6218255872236.1563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25">
      <c r="G3949" s="459"/>
      <c r="H3949" s="459">
        <v>3942</v>
      </c>
      <c r="I3949" s="444">
        <f t="shared" ca="1" si="178"/>
        <v>-6218255872236.1563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-25909399467.65065</v>
      </c>
      <c r="L3949" s="444">
        <f t="shared" ca="1" si="177"/>
        <v>-6244165271703.8066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25">
      <c r="G3950" s="459"/>
      <c r="H3950" s="459">
        <v>3943</v>
      </c>
      <c r="I3950" s="444">
        <f t="shared" ca="1" si="178"/>
        <v>-6244165271703.8066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-26017355298.765862</v>
      </c>
      <c r="L3950" s="444">
        <f t="shared" ca="1" si="177"/>
        <v>-6270182627002.5723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25">
      <c r="G3951" s="459"/>
      <c r="H3951" s="459">
        <v>3944</v>
      </c>
      <c r="I3951" s="444">
        <f t="shared" ca="1" si="178"/>
        <v>-6270182627002.5723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-26125760945.844051</v>
      </c>
      <c r="L3951" s="444">
        <f t="shared" ca="1" si="177"/>
        <v>-6296308387948.416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25">
      <c r="G3952" s="459"/>
      <c r="H3952" s="459">
        <v>3945</v>
      </c>
      <c r="I3952" s="444">
        <f t="shared" ca="1" si="178"/>
        <v>-6296308387948.416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-26234618283.118401</v>
      </c>
      <c r="L3952" s="444">
        <f t="shared" ca="1" si="177"/>
        <v>-6322543006231.5342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25">
      <c r="G3953" s="459"/>
      <c r="H3953" s="459">
        <v>3946</v>
      </c>
      <c r="I3953" s="444">
        <f t="shared" ca="1" si="178"/>
        <v>-6322543006231.5342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-26343929192.631393</v>
      </c>
      <c r="L3953" s="444">
        <f t="shared" ca="1" si="177"/>
        <v>-6348886935424.166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25">
      <c r="G3954" s="459"/>
      <c r="H3954" s="459">
        <v>3947</v>
      </c>
      <c r="I3954" s="444">
        <f t="shared" ca="1" si="178"/>
        <v>-6348886935424.166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-26453695564.267357</v>
      </c>
      <c r="L3954" s="444">
        <f t="shared" ca="1" si="177"/>
        <v>-6375340630988.4336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25">
      <c r="G3955" s="459"/>
      <c r="H3955" s="459">
        <v>3948</v>
      </c>
      <c r="I3955" s="444">
        <f t="shared" ca="1" si="178"/>
        <v>-6375340630988.4336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-26563919295.785141</v>
      </c>
      <c r="L3955" s="444">
        <f t="shared" ca="1" si="177"/>
        <v>-6401904550284.2188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25">
      <c r="G3956" s="459"/>
      <c r="H3956" s="459">
        <v>3949</v>
      </c>
      <c r="I3956" s="444">
        <f t="shared" ca="1" si="178"/>
        <v>-6401904550284.2188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-26674602292.85091</v>
      </c>
      <c r="L3956" s="444">
        <f t="shared" ca="1" si="177"/>
        <v>-6428579152577.0693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25">
      <c r="G3957" s="459"/>
      <c r="H3957" s="459">
        <v>3950</v>
      </c>
      <c r="I3957" s="444">
        <f t="shared" ca="1" si="178"/>
        <v>-6428579152577.0693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-26785746469.071121</v>
      </c>
      <c r="L3957" s="444">
        <f t="shared" ca="1" si="177"/>
        <v>-6455364899046.1406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25">
      <c r="G3958" s="459"/>
      <c r="H3958" s="459">
        <v>3951</v>
      </c>
      <c r="I3958" s="444">
        <f t="shared" ca="1" si="178"/>
        <v>-6455364899046.1406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-26897353746.025585</v>
      </c>
      <c r="L3958" s="444">
        <f t="shared" ca="1" si="177"/>
        <v>-6482262252792.166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25">
      <c r="G3959" s="459"/>
      <c r="H3959" s="459">
        <v>3952</v>
      </c>
      <c r="I3959" s="444">
        <f t="shared" ca="1" si="178"/>
        <v>-6482262252792.166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-27009426053.30069</v>
      </c>
      <c r="L3959" s="444">
        <f t="shared" ca="1" si="177"/>
        <v>-6509271678845.4668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25">
      <c r="G3960" s="459"/>
      <c r="H3960" s="459">
        <v>3953</v>
      </c>
      <c r="I3960" s="444">
        <f t="shared" ca="1" si="178"/>
        <v>-6509271678845.4668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-27121965328.522778</v>
      </c>
      <c r="L3960" s="444">
        <f t="shared" ca="1" si="177"/>
        <v>-6536393644173.9893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25">
      <c r="G3961" s="459"/>
      <c r="H3961" s="459">
        <v>3954</v>
      </c>
      <c r="I3961" s="444">
        <f t="shared" ca="1" si="178"/>
        <v>-6536393644173.9893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-27234973517.391621</v>
      </c>
      <c r="L3961" s="444">
        <f t="shared" ca="1" si="177"/>
        <v>-6563628617691.3809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25">
      <c r="G3962" s="459"/>
      <c r="H3962" s="459">
        <v>3955</v>
      </c>
      <c r="I3962" s="444">
        <f t="shared" ca="1" si="178"/>
        <v>-6563628617691.3809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-27348452573.714088</v>
      </c>
      <c r="L3962" s="444">
        <f t="shared" ca="1" si="177"/>
        <v>-6590977070265.0947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25">
      <c r="G3963" s="459"/>
      <c r="H3963" s="459">
        <v>3956</v>
      </c>
      <c r="I3963" s="444">
        <f t="shared" ca="1" si="178"/>
        <v>-6590977070265.0947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-27462404459.437893</v>
      </c>
      <c r="L3963" s="444">
        <f t="shared" ca="1" si="177"/>
        <v>-6618439474724.5322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25">
      <c r="G3964" s="459"/>
      <c r="H3964" s="459">
        <v>3957</v>
      </c>
      <c r="I3964" s="444">
        <f t="shared" ca="1" si="178"/>
        <v>-6618439474724.5322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-27576831144.685551</v>
      </c>
      <c r="L3964" s="444">
        <f t="shared" ca="1" si="177"/>
        <v>-6646016305869.2178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25">
      <c r="G3965" s="459"/>
      <c r="H3965" s="459">
        <v>3958</v>
      </c>
      <c r="I3965" s="444">
        <f t="shared" ca="1" si="178"/>
        <v>-6646016305869.2178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-27691734607.788406</v>
      </c>
      <c r="L3965" s="444">
        <f t="shared" ca="1" si="177"/>
        <v>-6673708040477.0059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25">
      <c r="G3966" s="459"/>
      <c r="H3966" s="459">
        <v>3959</v>
      </c>
      <c r="I3966" s="444">
        <f t="shared" ca="1" si="178"/>
        <v>-6673708040477.0059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-27807116835.320858</v>
      </c>
      <c r="L3966" s="444">
        <f t="shared" ca="1" si="177"/>
        <v>-6701515157312.3271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25">
      <c r="G3967" s="459"/>
      <c r="H3967" s="459">
        <v>3960</v>
      </c>
      <c r="I3967" s="444">
        <f t="shared" ca="1" si="178"/>
        <v>-6701515157312.3271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-27922979822.134697</v>
      </c>
      <c r="L3967" s="444">
        <f t="shared" ca="1" si="177"/>
        <v>-6729438137134.4619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25">
      <c r="G3968" s="459"/>
      <c r="H3968" s="459">
        <v>3961</v>
      </c>
      <c r="I3968" s="444">
        <f t="shared" ca="1" si="178"/>
        <v>-6729438137134.4619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-28039325571.393589</v>
      </c>
      <c r="L3968" s="444">
        <f t="shared" ca="1" si="177"/>
        <v>-6757477462705.8555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25">
      <c r="G3969" s="459"/>
      <c r="H3969" s="459">
        <v>3962</v>
      </c>
      <c r="I3969" s="444">
        <f t="shared" ca="1" si="178"/>
        <v>-6757477462705.8555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-28156156094.607731</v>
      </c>
      <c r="L3969" s="444">
        <f t="shared" ca="1" si="177"/>
        <v>-6785633618800.4629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25">
      <c r="G3970" s="459"/>
      <c r="H3970" s="459">
        <v>3963</v>
      </c>
      <c r="I3970" s="444">
        <f t="shared" ca="1" si="178"/>
        <v>-6785633618800.4629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-28273473411.668594</v>
      </c>
      <c r="L3970" s="444">
        <f t="shared" ca="1" si="177"/>
        <v>-6813907092212.1318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25">
      <c r="G3971" s="459"/>
      <c r="H3971" s="459">
        <v>3964</v>
      </c>
      <c r="I3971" s="444">
        <f t="shared" ca="1" si="178"/>
        <v>-6813907092212.1318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-28391279550.883881</v>
      </c>
      <c r="L3971" s="444">
        <f t="shared" ca="1" si="177"/>
        <v>-6842298371763.0156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25">
      <c r="G3972" s="459"/>
      <c r="H3972" s="459">
        <v>3965</v>
      </c>
      <c r="I3972" s="444">
        <f t="shared" ca="1" si="178"/>
        <v>-6842298371763.0156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-28509576549.012566</v>
      </c>
      <c r="L3972" s="444">
        <f t="shared" ca="1" si="177"/>
        <v>-6870807948312.0283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25">
      <c r="G3973" s="459"/>
      <c r="H3973" s="459">
        <v>3966</v>
      </c>
      <c r="I3973" s="444">
        <f t="shared" ca="1" si="178"/>
        <v>-6870807948312.0283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-28628366451.300121</v>
      </c>
      <c r="L3973" s="444">
        <f t="shared" ca="1" si="177"/>
        <v>-6899436314763.3281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25">
      <c r="G3974" s="459"/>
      <c r="H3974" s="459">
        <v>3967</v>
      </c>
      <c r="I3974" s="444">
        <f t="shared" ca="1" si="178"/>
        <v>-6899436314763.3281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-28747651311.513866</v>
      </c>
      <c r="L3974" s="444">
        <f t="shared" ca="1" si="177"/>
        <v>-6928183966074.8418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25">
      <c r="G3975" s="459"/>
      <c r="H3975" s="459">
        <v>3968</v>
      </c>
      <c r="I3975" s="444">
        <f t="shared" ca="1" si="178"/>
        <v>-6928183966074.8418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-28867433191.978508</v>
      </c>
      <c r="L3975" s="444">
        <f t="shared" ca="1" si="177"/>
        <v>-6957051399266.8203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25">
      <c r="G3976" s="459"/>
      <c r="H3976" s="459">
        <v>3969</v>
      </c>
      <c r="I3976" s="444">
        <f t="shared" ca="1" si="178"/>
        <v>-6957051399266.8203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-28987714163.611752</v>
      </c>
      <c r="L3976" s="444">
        <f t="shared" ca="1" si="177"/>
        <v>-6986039113430.4316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25">
      <c r="G3977" s="459"/>
      <c r="H3977" s="459">
        <v>3970</v>
      </c>
      <c r="I3977" s="444">
        <f t="shared" ca="1" si="178"/>
        <v>-6986039113430.4316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-29108496305.960133</v>
      </c>
      <c r="L3977" s="444">
        <f t="shared" ca="1" si="177"/>
        <v>-7015147609736.3916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25">
      <c r="G3978" s="459"/>
      <c r="H3978" s="459">
        <v>3971</v>
      </c>
      <c r="I3978" s="444">
        <f t="shared" ca="1" si="178"/>
        <v>-7015147609736.3916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-29229781707.234959</v>
      </c>
      <c r="L3978" s="444">
        <f t="shared" ca="1" si="177"/>
        <v>-7044377391443.627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25">
      <c r="G3979" s="459"/>
      <c r="H3979" s="459">
        <v>3972</v>
      </c>
      <c r="I3979" s="444">
        <f t="shared" ca="1" si="178"/>
        <v>-7044377391443.627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-29351572464.348446</v>
      </c>
      <c r="L3979" s="444">
        <f t="shared" ca="1" si="177"/>
        <v>-7073728963907.9756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25">
      <c r="G3980" s="459"/>
      <c r="H3980" s="459">
        <v>3973</v>
      </c>
      <c r="I3980" s="444">
        <f t="shared" ca="1" si="178"/>
        <v>-7073728963907.9756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-29473870682.949894</v>
      </c>
      <c r="L3980" s="444">
        <f t="shared" ca="1" si="177"/>
        <v>-7103202834590.9258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25">
      <c r="G3981" s="459"/>
      <c r="H3981" s="459">
        <v>3974</v>
      </c>
      <c r="I3981" s="444">
        <f t="shared" ca="1" si="178"/>
        <v>-7103202834590.9258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-29596678477.462189</v>
      </c>
      <c r="L3981" s="444">
        <f t="shared" ca="1" si="177"/>
        <v>-7132799513068.3877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25">
      <c r="G3982" s="459"/>
      <c r="H3982" s="459">
        <v>3975</v>
      </c>
      <c r="I3982" s="444">
        <f t="shared" ca="1" si="178"/>
        <v>-7132799513068.3877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-29719997971.118282</v>
      </c>
      <c r="L3982" s="444">
        <f t="shared" ca="1" si="177"/>
        <v>-7162519511039.5059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25">
      <c r="G3983" s="459"/>
      <c r="H3983" s="459">
        <v>3976</v>
      </c>
      <c r="I3983" s="444">
        <f t="shared" ca="1" si="178"/>
        <v>-7162519511039.5059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-29843831295.99794</v>
      </c>
      <c r="L3983" s="444">
        <f t="shared" ca="1" si="177"/>
        <v>-7192363342335.5039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25">
      <c r="G3984" s="459"/>
      <c r="H3984" s="459">
        <v>3977</v>
      </c>
      <c r="I3984" s="444">
        <f t="shared" ca="1" si="178"/>
        <v>-7192363342335.5039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-29968180593.064598</v>
      </c>
      <c r="L3984" s="444">
        <f t="shared" ca="1" si="177"/>
        <v>-7222331522928.5684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25">
      <c r="G3985" s="459"/>
      <c r="H3985" s="459">
        <v>3978</v>
      </c>
      <c r="I3985" s="444">
        <f t="shared" ca="1" si="178"/>
        <v>-7222331522928.5684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-30093048012.202362</v>
      </c>
      <c r="L3985" s="444">
        <f t="shared" ca="1" si="177"/>
        <v>-7252424570940.7705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25">
      <c r="G3986" s="459"/>
      <c r="H3986" s="459">
        <v>3979</v>
      </c>
      <c r="I3986" s="444">
        <f t="shared" ca="1" si="178"/>
        <v>-7252424570940.7705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-30218435712.253204</v>
      </c>
      <c r="L3986" s="444">
        <f t="shared" ca="1" si="177"/>
        <v>-7282643006653.0234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25">
      <c r="G3987" s="459"/>
      <c r="H3987" s="459">
        <v>3980</v>
      </c>
      <c r="I3987" s="444">
        <f t="shared" ca="1" si="178"/>
        <v>-7282643006653.0234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-30344345861.054268</v>
      </c>
      <c r="L3987" s="444">
        <f t="shared" ca="1" si="177"/>
        <v>-7312987352514.0781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25">
      <c r="G3988" s="459"/>
      <c r="H3988" s="459">
        <v>3981</v>
      </c>
      <c r="I3988" s="444">
        <f t="shared" ca="1" si="178"/>
        <v>-7312987352514.0781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-30470780635.47533</v>
      </c>
      <c r="L3988" s="444">
        <f t="shared" ca="1" si="177"/>
        <v>-7343458133149.5537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25">
      <c r="G3989" s="459"/>
      <c r="H3989" s="459">
        <v>3982</v>
      </c>
      <c r="I3989" s="444">
        <f t="shared" ca="1" si="178"/>
        <v>-7343458133149.5537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-30597742221.456474</v>
      </c>
      <c r="L3989" s="444">
        <f t="shared" ca="1" si="177"/>
        <v>-7374055875371.0098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25">
      <c r="G3990" s="459"/>
      <c r="H3990" s="459">
        <v>3983</v>
      </c>
      <c r="I3990" s="444">
        <f t="shared" ca="1" si="178"/>
        <v>-7374055875371.0098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-30725232814.045872</v>
      </c>
      <c r="L3990" s="444">
        <f t="shared" ca="1" si="177"/>
        <v>-7404781108185.0557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25">
      <c r="G3991" s="459"/>
      <c r="H3991" s="459">
        <v>3984</v>
      </c>
      <c r="I3991" s="444">
        <f t="shared" ca="1" si="178"/>
        <v>-7404781108185.0557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-30853254617.437733</v>
      </c>
      <c r="L3991" s="444">
        <f t="shared" ca="1" si="177"/>
        <v>-7435634362802.4932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25">
      <c r="G3992" s="459"/>
      <c r="H3992" s="459">
        <v>3985</v>
      </c>
      <c r="I3992" s="444">
        <f t="shared" ca="1" si="178"/>
        <v>-7435634362802.4932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-30981809845.010387</v>
      </c>
      <c r="L3992" s="444">
        <f t="shared" ca="1" si="177"/>
        <v>-7466616172647.5039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25">
      <c r="G3993" s="459"/>
      <c r="H3993" s="459">
        <v>3986</v>
      </c>
      <c r="I3993" s="444">
        <f t="shared" ca="1" si="178"/>
        <v>-7466616172647.5039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-31110900719.364597</v>
      </c>
      <c r="L3993" s="444">
        <f t="shared" ca="1" si="177"/>
        <v>-7497727073366.8682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25">
      <c r="G3994" s="459"/>
      <c r="H3994" s="459">
        <v>3987</v>
      </c>
      <c r="I3994" s="444">
        <f t="shared" ca="1" si="178"/>
        <v>-7497727073366.8682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-31240529472.361954</v>
      </c>
      <c r="L3994" s="444">
        <f t="shared" ca="1" si="177"/>
        <v>-7528967602839.2305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25">
      <c r="G3995" s="459"/>
      <c r="H3995" s="459">
        <v>3988</v>
      </c>
      <c r="I3995" s="444">
        <f t="shared" ca="1" si="178"/>
        <v>-7528967602839.2305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-31370698345.163464</v>
      </c>
      <c r="L3995" s="444">
        <f t="shared" ca="1" si="177"/>
        <v>-7560338301184.3936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25">
      <c r="G3996" s="459"/>
      <c r="H3996" s="459">
        <v>3989</v>
      </c>
      <c r="I3996" s="444">
        <f t="shared" ca="1" si="178"/>
        <v>-7560338301184.3936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-31501409588.268307</v>
      </c>
      <c r="L3996" s="444">
        <f t="shared" ca="1" si="177"/>
        <v>-7591839710772.6621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25">
      <c r="G3997" s="459"/>
      <c r="H3997" s="459">
        <v>3990</v>
      </c>
      <c r="I3997" s="444">
        <f t="shared" ca="1" si="178"/>
        <v>-7591839710772.6621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-31632665461.552761</v>
      </c>
      <c r="L3997" s="444">
        <f t="shared" ca="1" si="177"/>
        <v>-7623472376234.2148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25">
      <c r="G3998" s="459"/>
      <c r="H3998" s="459">
        <v>3991</v>
      </c>
      <c r="I3998" s="444">
        <f t="shared" ca="1" si="178"/>
        <v>-7623472376234.2148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-31764468234.309223</v>
      </c>
      <c r="L3998" s="444">
        <f t="shared" ca="1" si="177"/>
        <v>-7655236844468.5244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25">
      <c r="G3999" s="459"/>
      <c r="H3999" s="459">
        <v>3992</v>
      </c>
      <c r="I3999" s="444">
        <f t="shared" ca="1" si="178"/>
        <v>-7655236844468.5244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-31896820185.285519</v>
      </c>
      <c r="L3999" s="444">
        <f t="shared" ca="1" si="177"/>
        <v>-7687133664653.8096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25">
      <c r="G4000" s="459"/>
      <c r="H4000" s="459">
        <v>3993</v>
      </c>
      <c r="I4000" s="444">
        <f t="shared" ca="1" si="178"/>
        <v>-7687133664653.8096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-32029723602.724201</v>
      </c>
      <c r="L4000" s="444">
        <f t="shared" ca="1" si="177"/>
        <v>-7719163388256.5342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25">
      <c r="G4001" s="459"/>
      <c r="H4001" s="459">
        <v>3994</v>
      </c>
      <c r="I4001" s="444">
        <f t="shared" ca="1" si="178"/>
        <v>-7719163388256.5342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-32163180784.402225</v>
      </c>
      <c r="L4001" s="444">
        <f t="shared" ca="1" si="177"/>
        <v>-7751326569040.9365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25">
      <c r="G4002" s="459"/>
      <c r="H4002" s="459">
        <v>3995</v>
      </c>
      <c r="I4002" s="444">
        <f t="shared" ca="1" si="178"/>
        <v>-7751326569040.9365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-32297194037.670567</v>
      </c>
      <c r="L4002" s="444">
        <f t="shared" ca="1" si="177"/>
        <v>-7783623763078.6074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25">
      <c r="G4003" s="459"/>
      <c r="H4003" s="459">
        <v>3996</v>
      </c>
      <c r="I4003" s="444">
        <f t="shared" ca="1" si="178"/>
        <v>-7783623763078.6074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-32431765679.494198</v>
      </c>
      <c r="L4003" s="444">
        <f t="shared" ca="1" si="177"/>
        <v>-7816055528758.1016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25">
      <c r="G4004" s="459"/>
      <c r="H4004" s="459">
        <v>3997</v>
      </c>
      <c r="I4004" s="444">
        <f t="shared" ca="1" si="178"/>
        <v>-7816055528758.1016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-32566898036.492088</v>
      </c>
      <c r="L4004" s="444">
        <f t="shared" ca="1" si="177"/>
        <v>-7848622426794.5938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25">
      <c r="G4005" s="459"/>
      <c r="H4005" s="459">
        <v>3998</v>
      </c>
      <c r="I4005" s="444">
        <f t="shared" ca="1" si="178"/>
        <v>-7848622426794.5938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-32702593444.977478</v>
      </c>
      <c r="L4005" s="444">
        <f t="shared" ca="1" si="177"/>
        <v>-7881325020239.5713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25">
      <c r="G4006" s="459"/>
      <c r="H4006" s="459">
        <v>3999</v>
      </c>
      <c r="I4006" s="444">
        <f t="shared" ca="1" si="178"/>
        <v>-7881325020239.5713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-32838854250.998219</v>
      </c>
      <c r="L4006" s="444">
        <f t="shared" ca="1" si="177"/>
        <v>-7914163874490.5693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25">
      <c r="G4007" s="459"/>
      <c r="H4007" s="459">
        <v>4000</v>
      </c>
      <c r="I4007" s="444">
        <f t="shared" ca="1" si="178"/>
        <v>-7914163874490.5693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-32975682810.377373</v>
      </c>
      <c r="L4007" s="444">
        <f t="shared" ca="1" si="177"/>
        <v>-7947139557300.9463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25">
      <c r="G4008" s="459"/>
      <c r="H4008" s="459">
        <v>4001</v>
      </c>
      <c r="I4008" s="444">
        <f t="shared" ca="1" si="178"/>
        <v>-7947139557300.9463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-33113081488.753941</v>
      </c>
      <c r="L4008" s="444">
        <f t="shared" ca="1" si="177"/>
        <v>-7980252638789.7002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25">
      <c r="G4009" s="459"/>
      <c r="H4009" s="459">
        <v>4002</v>
      </c>
      <c r="I4009" s="444">
        <f t="shared" ca="1" si="178"/>
        <v>-7980252638789.7002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-33251052661.623749</v>
      </c>
      <c r="L4009" s="444">
        <f t="shared" ca="1" si="177"/>
        <v>-8013503691451.3242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25">
      <c r="G4010" s="459"/>
      <c r="H4010" s="459">
        <v>4003</v>
      </c>
      <c r="I4010" s="444">
        <f t="shared" ca="1" si="178"/>
        <v>-8013503691451.3242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-33389598714.380516</v>
      </c>
      <c r="L4010" s="444">
        <f t="shared" ca="1" si="177"/>
        <v>-8046893290165.7051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25">
      <c r="G4011" s="459"/>
      <c r="H4011" s="459">
        <v>4004</v>
      </c>
      <c r="I4011" s="444">
        <f t="shared" ca="1" si="178"/>
        <v>-8046893290165.7051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-33528722042.357105</v>
      </c>
      <c r="L4011" s="444">
        <f t="shared" ca="1" si="177"/>
        <v>-8080422012208.0625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25">
      <c r="G4012" s="459"/>
      <c r="H4012" s="459">
        <v>4005</v>
      </c>
      <c r="I4012" s="444">
        <f t="shared" ca="1" si="178"/>
        <v>-8080422012208.0625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-33668425050.866928</v>
      </c>
      <c r="L4012" s="444">
        <f t="shared" ca="1" si="177"/>
        <v>-8114090437258.9297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25">
      <c r="G4013" s="459"/>
      <c r="H4013" s="459">
        <v>4006</v>
      </c>
      <c r="I4013" s="444">
        <f t="shared" ca="1" si="178"/>
        <v>-8114090437258.9297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-33808710155.245541</v>
      </c>
      <c r="L4013" s="444">
        <f t="shared" ca="1" si="177"/>
        <v>-8147899147414.1748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25">
      <c r="G4014" s="459"/>
      <c r="H4014" s="459">
        <v>4007</v>
      </c>
      <c r="I4014" s="444">
        <f t="shared" ca="1" si="178"/>
        <v>-8147899147414.1748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-33949579780.892395</v>
      </c>
      <c r="L4014" s="444">
        <f t="shared" ca="1" si="177"/>
        <v>-8181848727195.0674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25">
      <c r="G4015" s="459"/>
      <c r="H4015" s="459">
        <v>4008</v>
      </c>
      <c r="I4015" s="444">
        <f t="shared" ca="1" si="178"/>
        <v>-8181848727195.0674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-34091036363.312778</v>
      </c>
      <c r="L4015" s="444">
        <f t="shared" ca="1" si="177"/>
        <v>-8215939763558.3799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25">
      <c r="G4016" s="459"/>
      <c r="H4016" s="459">
        <v>4009</v>
      </c>
      <c r="I4016" s="444">
        <f t="shared" ca="1" si="178"/>
        <v>-8215939763558.3799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-34233082348.159916</v>
      </c>
      <c r="L4016" s="444">
        <f t="shared" ca="1" si="177"/>
        <v>-8250172845906.54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25">
      <c r="G4017" s="459"/>
      <c r="H4017" s="459">
        <v>4010</v>
      </c>
      <c r="I4017" s="444">
        <f t="shared" ca="1" si="178"/>
        <v>-8250172845906.54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-34375720191.277252</v>
      </c>
      <c r="L4017" s="444">
        <f t="shared" ca="1" si="177"/>
        <v>-8284548566097.8174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25">
      <c r="G4018" s="459"/>
      <c r="H4018" s="459">
        <v>4011</v>
      </c>
      <c r="I4018" s="444">
        <f t="shared" ca="1" si="178"/>
        <v>-8284548566097.8174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-34518952358.740906</v>
      </c>
      <c r="L4018" s="444">
        <f t="shared" ca="1" si="177"/>
        <v>-8319067518456.5586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25">
      <c r="G4019" s="459"/>
      <c r="H4019" s="459">
        <v>4012</v>
      </c>
      <c r="I4019" s="444">
        <f t="shared" ca="1" si="178"/>
        <v>-8319067518456.5586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-34662781326.902328</v>
      </c>
      <c r="L4019" s="444">
        <f t="shared" ca="1" si="177"/>
        <v>-8353730299783.4609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25">
      <c r="G4020" s="459"/>
      <c r="H4020" s="459">
        <v>4013</v>
      </c>
      <c r="I4020" s="444">
        <f t="shared" ca="1" si="178"/>
        <v>-8353730299783.4609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-34807209582.431084</v>
      </c>
      <c r="L4020" s="444">
        <f t="shared" ca="1" si="177"/>
        <v>-8388537509365.8916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25">
      <c r="G4021" s="459"/>
      <c r="H4021" s="459">
        <v>4014</v>
      </c>
      <c r="I4021" s="444">
        <f t="shared" ca="1" si="178"/>
        <v>-8388537509365.8916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-34952239622.35788</v>
      </c>
      <c r="L4021" s="444">
        <f t="shared" ca="1" si="177"/>
        <v>-8423489748988.249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25">
      <c r="G4022" s="459"/>
      <c r="H4022" s="459">
        <v>4015</v>
      </c>
      <c r="I4022" s="444">
        <f t="shared" ca="1" si="178"/>
        <v>-8423489748988.249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-35097873954.117706</v>
      </c>
      <c r="L4022" s="444">
        <f t="shared" ca="1" si="177"/>
        <v>-8458587622942.3672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25">
      <c r="G4023" s="459"/>
      <c r="H4023" s="459">
        <v>4016</v>
      </c>
      <c r="I4023" s="444">
        <f t="shared" ca="1" si="178"/>
        <v>-8458587622942.3672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-35244115095.593193</v>
      </c>
      <c r="L4023" s="444">
        <f t="shared" ca="1" si="177"/>
        <v>-8493831738037.96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25">
      <c r="G4024" s="459"/>
      <c r="H4024" s="459">
        <v>4017</v>
      </c>
      <c r="I4024" s="444">
        <f t="shared" ca="1" si="178"/>
        <v>-8493831738037.96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-35390965575.158165</v>
      </c>
      <c r="L4024" s="444">
        <f t="shared" ca="1" si="177"/>
        <v>-8529222703613.1182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25">
      <c r="G4025" s="459"/>
      <c r="H4025" s="459">
        <v>4018</v>
      </c>
      <c r="I4025" s="444">
        <f t="shared" ca="1" si="178"/>
        <v>-8529222703613.1182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-35538427931.721329</v>
      </c>
      <c r="L4025" s="444">
        <f t="shared" ca="1" si="177"/>
        <v>-8564761131544.8398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25">
      <c r="G4026" s="459"/>
      <c r="H4026" s="459">
        <v>4019</v>
      </c>
      <c r="I4026" s="444">
        <f t="shared" ca="1" si="178"/>
        <v>-8564761131544.8398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-35686504714.770164</v>
      </c>
      <c r="L4026" s="444">
        <f t="shared" ca="1" si="177"/>
        <v>-8600447636259.6104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25">
      <c r="G4027" s="459"/>
      <c r="H4027" s="459">
        <v>4020</v>
      </c>
      <c r="I4027" s="444">
        <f t="shared" ca="1" si="178"/>
        <v>-8600447636259.6104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-35835198484.415039</v>
      </c>
      <c r="L4027" s="444">
        <f t="shared" ca="1" si="177"/>
        <v>-8636282834744.0254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25">
      <c r="G4028" s="459"/>
      <c r="H4028" s="459">
        <v>4021</v>
      </c>
      <c r="I4028" s="444">
        <f t="shared" ca="1" si="178"/>
        <v>-8636282834744.0254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-35984511811.433441</v>
      </c>
      <c r="L4028" s="444">
        <f t="shared" ca="1" si="177"/>
        <v>-8672267346555.459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25">
      <c r="G4029" s="459"/>
      <c r="H4029" s="459">
        <v>4022</v>
      </c>
      <c r="I4029" s="444">
        <f t="shared" ca="1" si="178"/>
        <v>-8672267346555.459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-36134447277.314415</v>
      </c>
      <c r="L4029" s="444">
        <f t="shared" ca="1" si="177"/>
        <v>-8708401793832.7734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25">
      <c r="G4030" s="459"/>
      <c r="H4030" s="459">
        <v>4023</v>
      </c>
      <c r="I4030" s="444">
        <f t="shared" ca="1" si="178"/>
        <v>-8708401793832.7734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-36285007474.303223</v>
      </c>
      <c r="L4030" s="444">
        <f t="shared" ca="1" si="177"/>
        <v>-8744686801307.0762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25">
      <c r="G4031" s="459"/>
      <c r="H4031" s="459">
        <v>4024</v>
      </c>
      <c r="I4031" s="444">
        <f t="shared" ca="1" si="178"/>
        <v>-8744686801307.0762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-36436195005.446152</v>
      </c>
      <c r="L4031" s="444">
        <f t="shared" ca="1" si="177"/>
        <v>-8781122996312.5225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25">
      <c r="G4032" s="459"/>
      <c r="H4032" s="459">
        <v>4025</v>
      </c>
      <c r="I4032" s="444">
        <f t="shared" ca="1" si="178"/>
        <v>-8781122996312.5225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-36588012484.635513</v>
      </c>
      <c r="L4032" s="444">
        <f t="shared" ca="1" si="177"/>
        <v>-8817711008797.1582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25">
      <c r="G4033" s="459"/>
      <c r="H4033" s="459">
        <v>4026</v>
      </c>
      <c r="I4033" s="444">
        <f t="shared" ca="1" si="178"/>
        <v>-8817711008797.1582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-36740462536.654823</v>
      </c>
      <c r="L4033" s="444">
        <f t="shared" ca="1" si="177"/>
        <v>-8854451471333.8125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25">
      <c r="G4034" s="459"/>
      <c r="H4034" s="459">
        <v>4027</v>
      </c>
      <c r="I4034" s="444">
        <f t="shared" ca="1" si="178"/>
        <v>-8854451471333.8125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-36893547797.22422</v>
      </c>
      <c r="L4034" s="444">
        <f t="shared" ca="1" si="177"/>
        <v>-8891345019131.0371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25">
      <c r="G4035" s="459"/>
      <c r="H4035" s="459">
        <v>4028</v>
      </c>
      <c r="I4035" s="444">
        <f t="shared" ca="1" si="178"/>
        <v>-8891345019131.0371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-37047270913.04599</v>
      </c>
      <c r="L4035" s="444">
        <f t="shared" ca="1" si="177"/>
        <v>-8928392290044.084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25">
      <c r="G4036" s="459"/>
      <c r="H4036" s="459">
        <v>4029</v>
      </c>
      <c r="I4036" s="444">
        <f t="shared" ca="1" si="178"/>
        <v>-8928392290044.084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-37201634541.850349</v>
      </c>
      <c r="L4036" s="444">
        <f t="shared" ca="1" si="177"/>
        <v>-8965593924585.9336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25">
      <c r="G4037" s="459"/>
      <c r="H4037" s="459">
        <v>4030</v>
      </c>
      <c r="I4037" s="444">
        <f t="shared" ca="1" si="178"/>
        <v>-8965593924585.9336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-37356641352.441391</v>
      </c>
      <c r="L4037" s="444">
        <f t="shared" ca="1" si="177"/>
        <v>-9002950565938.375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25">
      <c r="G4038" s="459"/>
      <c r="H4038" s="459">
        <v>4031</v>
      </c>
      <c r="I4038" s="444">
        <f t="shared" ca="1" si="178"/>
        <v>-9002950565938.375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-37512294024.743225</v>
      </c>
      <c r="L4038" s="444">
        <f t="shared" ca="1" si="177"/>
        <v>-9040462859963.1191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25">
      <c r="G4039" s="459"/>
      <c r="H4039" s="459">
        <v>4032</v>
      </c>
      <c r="I4039" s="444">
        <f t="shared" ca="1" si="178"/>
        <v>-9040462859963.1191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-37668595249.846329</v>
      </c>
      <c r="L4039" s="444">
        <f t="shared" ca="1" si="177"/>
        <v>-9078131455212.9648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25">
      <c r="G4040" s="459"/>
      <c r="H4040" s="459">
        <v>4033</v>
      </c>
      <c r="I4040" s="444">
        <f t="shared" ca="1" si="178"/>
        <v>-9078131455212.9648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-37825547730.054016</v>
      </c>
      <c r="L4040" s="444">
        <f t="shared" ca="1" si="177"/>
        <v>-9115957002943.0195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25">
      <c r="G4041" s="459"/>
      <c r="H4041" s="459">
        <v>4034</v>
      </c>
      <c r="I4041" s="444">
        <f t="shared" ca="1" si="178"/>
        <v>-9115957002943.0195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-37983154178.929245</v>
      </c>
      <c r="L4041" s="444">
        <f t="shared" ca="1" si="177"/>
        <v>-9153940157121.9492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25">
      <c r="G4042" s="459"/>
      <c r="H4042" s="459">
        <v>4035</v>
      </c>
      <c r="I4042" s="444">
        <f t="shared" ca="1" si="178"/>
        <v>-9153940157121.9492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-38141417321.341454</v>
      </c>
      <c r="L4042" s="444">
        <f t="shared" ca="1" si="177"/>
        <v>-9192081574443.291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25">
      <c r="G4043" s="459"/>
      <c r="H4043" s="459">
        <v>4036</v>
      </c>
      <c r="I4043" s="444">
        <f t="shared" ca="1" si="178"/>
        <v>-9192081574443.291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-38300339893.51371</v>
      </c>
      <c r="L4043" s="444">
        <f t="shared" ca="1" si="177"/>
        <v>-9230381914336.8047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25">
      <c r="G4044" s="459"/>
      <c r="H4044" s="459">
        <v>4037</v>
      </c>
      <c r="I4044" s="444">
        <f t="shared" ca="1" si="178"/>
        <v>-9230381914336.8047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-38459924643.070023</v>
      </c>
      <c r="L4044" s="444">
        <f t="shared" ca="1" si="177"/>
        <v>-9268841838979.875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25">
      <c r="G4045" s="459"/>
      <c r="H4045" s="459">
        <v>4038</v>
      </c>
      <c r="I4045" s="444">
        <f t="shared" ca="1" si="178"/>
        <v>-9268841838979.875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-38620174329.082809</v>
      </c>
      <c r="L4045" s="444">
        <f t="shared" ca="1" si="177"/>
        <v>-9307462013308.957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25">
      <c r="G4046" s="459"/>
      <c r="H4046" s="459">
        <v>4039</v>
      </c>
      <c r="I4046" s="444">
        <f t="shared" ca="1" si="178"/>
        <v>-9307462013308.957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-38781091722.120651</v>
      </c>
      <c r="L4046" s="444">
        <f t="shared" ca="1" si="177"/>
        <v>-9346243105031.0781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25">
      <c r="G4047" s="459"/>
      <c r="H4047" s="459">
        <v>4040</v>
      </c>
      <c r="I4047" s="444">
        <f t="shared" ca="1" si="178"/>
        <v>-9346243105031.0781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-38942679604.296158</v>
      </c>
      <c r="L4047" s="444">
        <f t="shared" ca="1" si="177"/>
        <v>-9385185784635.375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25">
      <c r="G4048" s="459"/>
      <c r="H4048" s="459">
        <v>4041</v>
      </c>
      <c r="I4048" s="444">
        <f t="shared" ca="1" si="178"/>
        <v>-9385185784635.375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-39104940769.314064</v>
      </c>
      <c r="L4048" s="444">
        <f t="shared" ca="1" si="177"/>
        <v>-9424290725404.6895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25">
      <c r="G4049" s="459"/>
      <c r="H4049" s="459">
        <v>4042</v>
      </c>
      <c r="I4049" s="444">
        <f t="shared" ca="1" si="178"/>
        <v>-9424290725404.6895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-39267878022.519539</v>
      </c>
      <c r="L4049" s="444">
        <f t="shared" ca="1" si="177"/>
        <v>-9463558603427.209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25">
      <c r="G4050" s="459"/>
      <c r="H4050" s="459">
        <v>4043</v>
      </c>
      <c r="I4050" s="444">
        <f t="shared" ca="1" si="178"/>
        <v>-9463558603427.209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-39431494180.946701</v>
      </c>
      <c r="L4050" s="444">
        <f t="shared" ca="1" si="177"/>
        <v>-9502990097608.1563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25">
      <c r="G4051" s="459"/>
      <c r="H4051" s="459">
        <v>4044</v>
      </c>
      <c r="I4051" s="444">
        <f t="shared" ca="1" si="178"/>
        <v>-9502990097608.1563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-39595792073.367317</v>
      </c>
      <c r="L4051" s="444">
        <f t="shared" ca="1" si="177"/>
        <v>-9542585889681.5234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25">
      <c r="G4052" s="459"/>
      <c r="H4052" s="459">
        <v>4045</v>
      </c>
      <c r="I4052" s="444">
        <f t="shared" ca="1" si="178"/>
        <v>-9542585889681.5234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-39760774540.339684</v>
      </c>
      <c r="L4052" s="444">
        <f t="shared" ca="1" si="177"/>
        <v>-9582346664221.8633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25">
      <c r="G4053" s="459"/>
      <c r="H4053" s="459">
        <v>4046</v>
      </c>
      <c r="I4053" s="444">
        <f t="shared" ca="1" si="178"/>
        <v>-9582346664221.8633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-39926444434.257767</v>
      </c>
      <c r="L4053" s="444">
        <f t="shared" ca="1" si="177"/>
        <v>-9622273108656.1211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25">
      <c r="G4054" s="459"/>
      <c r="H4054" s="459">
        <v>4047</v>
      </c>
      <c r="I4054" s="444">
        <f t="shared" ca="1" si="178"/>
        <v>-9622273108656.1211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-40092804619.400505</v>
      </c>
      <c r="L4054" s="444">
        <f t="shared" ca="1" si="177"/>
        <v>-9662365913275.5215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25">
      <c r="G4055" s="459"/>
      <c r="H4055" s="459">
        <v>4048</v>
      </c>
      <c r="I4055" s="444">
        <f t="shared" ca="1" si="178"/>
        <v>-9662365913275.5215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-40259857971.981339</v>
      </c>
      <c r="L4055" s="444">
        <f t="shared" ca="1" si="177"/>
        <v>-9702625771247.502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25">
      <c r="G4056" s="459"/>
      <c r="H4056" s="459">
        <v>4049</v>
      </c>
      <c r="I4056" s="444">
        <f t="shared" ca="1" si="178"/>
        <v>-9702625771247.502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-40427607380.197922</v>
      </c>
      <c r="L4056" s="444">
        <f t="shared" ca="1" si="177"/>
        <v>-9743053378627.6992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25">
      <c r="G4057" s="459"/>
      <c r="H4057" s="459">
        <v>4050</v>
      </c>
      <c r="I4057" s="444">
        <f t="shared" ca="1" si="178"/>
        <v>-9743053378627.6992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-40596055744.282082</v>
      </c>
      <c r="L4057" s="444">
        <f t="shared" ca="1" si="177"/>
        <v>-9783649434371.9805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25">
      <c r="G4058" s="459"/>
      <c r="H4058" s="459">
        <v>4051</v>
      </c>
      <c r="I4058" s="444">
        <f t="shared" ca="1" si="178"/>
        <v>-9783649434371.9805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-40765205976.549919</v>
      </c>
      <c r="L4058" s="444">
        <f t="shared" ca="1" si="177"/>
        <v>-9824414640348.5313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25">
      <c r="G4059" s="459"/>
      <c r="H4059" s="459">
        <v>4052</v>
      </c>
      <c r="I4059" s="444">
        <f t="shared" ca="1" si="178"/>
        <v>-9824414640348.5313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-40935061001.452209</v>
      </c>
      <c r="L4059" s="444">
        <f t="shared" ca="1" si="177"/>
        <v>-9865349701349.9844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25">
      <c r="G4060" s="459"/>
      <c r="H4060" s="459">
        <v>4053</v>
      </c>
      <c r="I4060" s="444">
        <f t="shared" ca="1" si="178"/>
        <v>-9865349701349.9844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-41105623755.624931</v>
      </c>
      <c r="L4060" s="444">
        <f t="shared" ca="1" si="177"/>
        <v>-9906455325105.6094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25">
      <c r="G4061" s="459"/>
      <c r="H4061" s="459">
        <v>4054</v>
      </c>
      <c r="I4061" s="444">
        <f t="shared" ca="1" si="178"/>
        <v>-9906455325105.6094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-41276897187.940041</v>
      </c>
      <c r="L4061" s="444">
        <f t="shared" ca="1" si="177"/>
        <v>-9947732222293.5488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25">
      <c r="G4062" s="459"/>
      <c r="H4062" s="459">
        <v>4055</v>
      </c>
      <c r="I4062" s="444">
        <f t="shared" ca="1" si="178"/>
        <v>-9947732222293.5488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-41448884259.55645</v>
      </c>
      <c r="L4062" s="444">
        <f t="shared" ca="1" si="177"/>
        <v>-9989181106553.1055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25">
      <c r="G4063" s="459"/>
      <c r="H4063" s="459">
        <v>4056</v>
      </c>
      <c r="I4063" s="444">
        <f t="shared" ca="1" si="178"/>
        <v>-9989181106553.1055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-41621587943.971275</v>
      </c>
      <c r="L4063" s="444">
        <f t="shared" ca="1" si="177"/>
        <v>-10030802694497.076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25">
      <c r="G4064" s="459"/>
      <c r="H4064" s="459">
        <v>4057</v>
      </c>
      <c r="I4064" s="444">
        <f t="shared" ca="1" si="178"/>
        <v>-10030802694497.076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-41795011227.071152</v>
      </c>
      <c r="L4064" s="444">
        <f t="shared" ca="1" si="177"/>
        <v>-10072597705724.146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25">
      <c r="G4065" s="459"/>
      <c r="H4065" s="459">
        <v>4058</v>
      </c>
      <c r="I4065" s="444">
        <f t="shared" ca="1" si="178"/>
        <v>-10072597705724.146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-41969157107.183945</v>
      </c>
      <c r="L4065" s="444">
        <f t="shared" ca="1" si="177"/>
        <v>-10114566862831.33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25">
      <c r="G4066" s="459"/>
      <c r="H4066" s="459">
        <v>4059</v>
      </c>
      <c r="I4066" s="444">
        <f t="shared" ca="1" si="178"/>
        <v>-10114566862831.33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-42144028595.130539</v>
      </c>
      <c r="L4066" s="444">
        <f t="shared" ca="1" si="177"/>
        <v>-10156710891426.461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25">
      <c r="G4067" s="459"/>
      <c r="H4067" s="459">
        <v>4060</v>
      </c>
      <c r="I4067" s="444">
        <f t="shared" ca="1" si="178"/>
        <v>-10156710891426.461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-42319628714.276917</v>
      </c>
      <c r="L4067" s="444">
        <f t="shared" ca="1" si="177"/>
        <v>-10199030520140.738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25">
      <c r="G4068" s="459"/>
      <c r="H4068" s="459">
        <v>4061</v>
      </c>
      <c r="I4068" s="444">
        <f t="shared" ca="1" si="178"/>
        <v>-10199030520140.738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-42495960500.586411</v>
      </c>
      <c r="L4068" s="444">
        <f t="shared" ca="1" si="177"/>
        <v>-10241526480641.324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25">
      <c r="G4069" s="459"/>
      <c r="H4069" s="459">
        <v>4062</v>
      </c>
      <c r="I4069" s="444">
        <f t="shared" ca="1" si="178"/>
        <v>-10241526480641.324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-42673027002.67218</v>
      </c>
      <c r="L4069" s="444">
        <f t="shared" ca="1" si="177"/>
        <v>-10284199507643.996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25">
      <c r="G4070" s="459"/>
      <c r="H4070" s="459">
        <v>4063</v>
      </c>
      <c r="I4070" s="444">
        <f t="shared" ca="1" si="178"/>
        <v>-10284199507643.996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-42850831281.849983</v>
      </c>
      <c r="L4070" s="444">
        <f t="shared" ca="1" si="177"/>
        <v>-10327050338925.846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25">
      <c r="G4071" s="459"/>
      <c r="H4071" s="459">
        <v>4064</v>
      </c>
      <c r="I4071" s="444">
        <f t="shared" ca="1" si="178"/>
        <v>-10327050338925.846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-43029376412.191025</v>
      </c>
      <c r="L4071" s="444">
        <f t="shared" ca="1" si="177"/>
        <v>-10370079715338.037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25">
      <c r="G4072" s="459"/>
      <c r="H4072" s="459">
        <v>4065</v>
      </c>
      <c r="I4072" s="444">
        <f t="shared" ca="1" si="178"/>
        <v>-10370079715338.037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-43208665480.575157</v>
      </c>
      <c r="L4072" s="444">
        <f t="shared" ca="1" si="177"/>
        <v>-10413288380818.611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25">
      <c r="G4073" s="459"/>
      <c r="H4073" s="459">
        <v>4066</v>
      </c>
      <c r="I4073" s="444">
        <f t="shared" ca="1" si="178"/>
        <v>-10413288380818.611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-43388701586.744217</v>
      </c>
      <c r="L4073" s="444">
        <f t="shared" ca="1" si="177"/>
        <v>-10456677082405.355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25">
      <c r="G4074" s="459"/>
      <c r="H4074" s="459">
        <v>4067</v>
      </c>
      <c r="I4074" s="444">
        <f t="shared" ca="1" si="178"/>
        <v>-10456677082405.355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-43569487843.355644</v>
      </c>
      <c r="L4074" s="444">
        <f t="shared" ca="1" si="177"/>
        <v>-10500246570248.711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25">
      <c r="G4075" s="459"/>
      <c r="H4075" s="459">
        <v>4068</v>
      </c>
      <c r="I4075" s="444">
        <f t="shared" ca="1" si="178"/>
        <v>-10500246570248.711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-43751027376.036293</v>
      </c>
      <c r="L4075" s="444">
        <f t="shared" ca="1" si="177"/>
        <v>-10543997597624.748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25">
      <c r="G4076" s="459"/>
      <c r="H4076" s="459">
        <v>4069</v>
      </c>
      <c r="I4076" s="444">
        <f t="shared" ca="1" si="178"/>
        <v>-10543997597624.748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-43933323323.436447</v>
      </c>
      <c r="L4076" s="444">
        <f t="shared" ca="1" si="177"/>
        <v>-10587930920948.184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25">
      <c r="G4077" s="459"/>
      <c r="H4077" s="459">
        <v>4070</v>
      </c>
      <c r="I4077" s="444">
        <f t="shared" ca="1" si="178"/>
        <v>-10587930920948.184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-44116378837.284096</v>
      </c>
      <c r="L4077" s="444">
        <f t="shared" ca="1" si="177"/>
        <v>-10632047299785.467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25">
      <c r="G4078" s="459"/>
      <c r="H4078" s="459">
        <v>4071</v>
      </c>
      <c r="I4078" s="444">
        <f t="shared" ca="1" si="178"/>
        <v>-10632047299785.467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-44300197082.439445</v>
      </c>
      <c r="L4078" s="444">
        <f t="shared" ca="1" si="177"/>
        <v>-10676347496867.906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25">
      <c r="G4079" s="459"/>
      <c r="H4079" s="459">
        <v>4072</v>
      </c>
      <c r="I4079" s="444">
        <f t="shared" ca="1" si="178"/>
        <v>-10676347496867.906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-44484781236.949608</v>
      </c>
      <c r="L4079" s="444">
        <f t="shared" ca="1" si="177"/>
        <v>-10720832278104.855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25">
      <c r="G4080" s="459"/>
      <c r="H4080" s="459">
        <v>4073</v>
      </c>
      <c r="I4080" s="444">
        <f t="shared" ca="1" si="178"/>
        <v>-10720832278104.855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-44670134492.103561</v>
      </c>
      <c r="L4080" s="444">
        <f t="shared" ca="1" si="177"/>
        <v>-10765502412596.959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25">
      <c r="G4081" s="459"/>
      <c r="H4081" s="459">
        <v>4074</v>
      </c>
      <c r="I4081" s="444">
        <f t="shared" ca="1" si="178"/>
        <v>-10765502412596.959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-44856260052.487328</v>
      </c>
      <c r="L4081" s="444">
        <f t="shared" ca="1" si="177"/>
        <v>-10810358672649.447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25">
      <c r="G4082" s="459"/>
      <c r="H4082" s="459">
        <v>4075</v>
      </c>
      <c r="I4082" s="444">
        <f t="shared" ca="1" si="178"/>
        <v>-10810358672649.447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-45043161136.03936</v>
      </c>
      <c r="L4082" s="444">
        <f t="shared" ca="1" si="177"/>
        <v>-10855401833785.486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25">
      <c r="G4083" s="459"/>
      <c r="H4083" s="459">
        <v>4076</v>
      </c>
      <c r="I4083" s="444">
        <f t="shared" ca="1" si="178"/>
        <v>-10855401833785.486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-45230840974.106194</v>
      </c>
      <c r="L4083" s="444">
        <f t="shared" ca="1" si="177"/>
        <v>-10900632674759.592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25">
      <c r="G4084" s="459"/>
      <c r="H4084" s="459">
        <v>4077</v>
      </c>
      <c r="I4084" s="444">
        <f t="shared" ca="1" si="178"/>
        <v>-10900632674759.592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-45419302811.498299</v>
      </c>
      <c r="L4084" s="444">
        <f t="shared" ca="1" si="177"/>
        <v>-10946051977571.09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25">
      <c r="G4085" s="459"/>
      <c r="H4085" s="459">
        <v>4078</v>
      </c>
      <c r="I4085" s="444">
        <f t="shared" ca="1" si="178"/>
        <v>-10946051977571.09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-45608549906.546204</v>
      </c>
      <c r="L4085" s="444">
        <f t="shared" ca="1" si="177"/>
        <v>-10991660527477.637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25">
      <c r="G4086" s="459"/>
      <c r="H4086" s="459">
        <v>4079</v>
      </c>
      <c r="I4086" s="444">
        <f t="shared" ca="1" si="178"/>
        <v>-10991660527477.637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-45798585531.156822</v>
      </c>
      <c r="L4086" s="444">
        <f t="shared" ca="1" si="177"/>
        <v>-11037459113008.793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25">
      <c r="G4087" s="459"/>
      <c r="H4087" s="459">
        <v>4080</v>
      </c>
      <c r="I4087" s="444">
        <f t="shared" ca="1" si="178"/>
        <v>-11037459113008.793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-45989412970.869972</v>
      </c>
      <c r="L4087" s="444">
        <f t="shared" ca="1" si="177"/>
        <v>-11083448525979.662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25">
      <c r="G4088" s="459"/>
      <c r="H4088" s="459">
        <v>4081</v>
      </c>
      <c r="I4088" s="444">
        <f t="shared" ca="1" si="178"/>
        <v>-11083448525979.662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-46181035524.91526</v>
      </c>
      <c r="L4088" s="444">
        <f t="shared" ref="L4088:L4342" ca="1" si="182">I4088-J4088+K4088</f>
        <v>-11129629561504.578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25">
      <c r="G4089" s="459"/>
      <c r="H4089" s="459">
        <v>4082</v>
      </c>
      <c r="I4089" s="444">
        <f t="shared" ref="I4089:I4343" ca="1" si="183">L4088</f>
        <v>-11129629561504.578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-46373456506.269073</v>
      </c>
      <c r="L4089" s="444">
        <f t="shared" ca="1" si="182"/>
        <v>-11176003018010.848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25">
      <c r="G4090" s="459"/>
      <c r="H4090" s="459">
        <v>4083</v>
      </c>
      <c r="I4090" s="444">
        <f t="shared" ca="1" si="183"/>
        <v>-11176003018010.848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-46566679241.711868</v>
      </c>
      <c r="L4090" s="444">
        <f t="shared" ca="1" si="182"/>
        <v>-11222569697252.559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25">
      <c r="G4091" s="459"/>
      <c r="H4091" s="459">
        <v>4084</v>
      </c>
      <c r="I4091" s="444">
        <f t="shared" ca="1" si="183"/>
        <v>-11222569697252.559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-46760707071.885658</v>
      </c>
      <c r="L4091" s="444">
        <f t="shared" ca="1" si="182"/>
        <v>-11269330404324.443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25">
      <c r="G4092" s="459"/>
      <c r="H4092" s="459">
        <v>4085</v>
      </c>
      <c r="I4092" s="444">
        <f t="shared" ca="1" si="183"/>
        <v>-11269330404324.443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-46955543351.351845</v>
      </c>
      <c r="L4092" s="444">
        <f t="shared" ca="1" si="182"/>
        <v>-11316285947675.795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25">
      <c r="G4093" s="459"/>
      <c r="H4093" s="459">
        <v>4086</v>
      </c>
      <c r="I4093" s="444">
        <f t="shared" ca="1" si="183"/>
        <v>-11316285947675.795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-47151191448.649147</v>
      </c>
      <c r="L4093" s="444">
        <f t="shared" ca="1" si="182"/>
        <v>-11363437139124.443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25">
      <c r="G4094" s="459"/>
      <c r="H4094" s="459">
        <v>4087</v>
      </c>
      <c r="I4094" s="444">
        <f t="shared" ca="1" si="183"/>
        <v>-11363437139124.443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-47347654746.351845</v>
      </c>
      <c r="L4094" s="444">
        <f t="shared" ca="1" si="182"/>
        <v>-11410784793870.795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25">
      <c r="G4095" s="459"/>
      <c r="H4095" s="459">
        <v>4088</v>
      </c>
      <c r="I4095" s="444">
        <f t="shared" ca="1" si="183"/>
        <v>-11410784793870.795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-47544936641.128311</v>
      </c>
      <c r="L4095" s="444">
        <f t="shared" ca="1" si="182"/>
        <v>-11458329730511.924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25">
      <c r="G4096" s="459"/>
      <c r="H4096" s="459">
        <v>4089</v>
      </c>
      <c r="I4096" s="444">
        <f t="shared" ca="1" si="183"/>
        <v>-11458329730511.924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-47743040543.799683</v>
      </c>
      <c r="L4096" s="444">
        <f t="shared" ca="1" si="182"/>
        <v>-11506072771055.723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25">
      <c r="G4097" s="459"/>
      <c r="H4097" s="459">
        <v>4090</v>
      </c>
      <c r="I4097" s="444">
        <f t="shared" ca="1" si="183"/>
        <v>-11506072771055.723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-47941969879.398842</v>
      </c>
      <c r="L4097" s="444">
        <f t="shared" ca="1" si="182"/>
        <v>-11554014740935.121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25">
      <c r="G4098" s="459"/>
      <c r="H4098" s="459">
        <v>4091</v>
      </c>
      <c r="I4098" s="444">
        <f t="shared" ca="1" si="183"/>
        <v>-11554014740935.121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-48141728087.229668</v>
      </c>
      <c r="L4098" s="444">
        <f t="shared" ca="1" si="182"/>
        <v>-11602156469022.352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25">
      <c r="G4099" s="459"/>
      <c r="H4099" s="459">
        <v>4092</v>
      </c>
      <c r="I4099" s="444">
        <f t="shared" ca="1" si="183"/>
        <v>-11602156469022.352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-48342318620.926468</v>
      </c>
      <c r="L4099" s="444">
        <f t="shared" ca="1" si="182"/>
        <v>-11650498787643.277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25">
      <c r="G4100" s="459"/>
      <c r="H4100" s="459">
        <v>4093</v>
      </c>
      <c r="I4100" s="444">
        <f t="shared" ca="1" si="183"/>
        <v>-11650498787643.277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-48543744948.513657</v>
      </c>
      <c r="L4100" s="444">
        <f t="shared" ca="1" si="182"/>
        <v>-11699042532591.791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25">
      <c r="G4101" s="459"/>
      <c r="H4101" s="459">
        <v>4094</v>
      </c>
      <c r="I4101" s="444">
        <f t="shared" ca="1" si="183"/>
        <v>-11699042532591.791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-48746010552.465797</v>
      </c>
      <c r="L4101" s="444">
        <f t="shared" ca="1" si="182"/>
        <v>-11747788543144.256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25">
      <c r="G4102" s="459"/>
      <c r="H4102" s="459">
        <v>4095</v>
      </c>
      <c r="I4102" s="444">
        <f t="shared" ca="1" si="183"/>
        <v>-11747788543144.256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-48949118929.767731</v>
      </c>
      <c r="L4102" s="444">
        <f t="shared" ca="1" si="182"/>
        <v>-11796737662074.023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25">
      <c r="G4103" s="459"/>
      <c r="H4103" s="459">
        <v>4096</v>
      </c>
      <c r="I4103" s="444">
        <f t="shared" ca="1" si="183"/>
        <v>-11796737662074.023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-49153073591.975098</v>
      </c>
      <c r="L4103" s="444">
        <f t="shared" ca="1" si="182"/>
        <v>-11845890735665.998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25">
      <c r="G4104" s="459"/>
      <c r="H4104" s="459">
        <v>4097</v>
      </c>
      <c r="I4104" s="444">
        <f t="shared" ca="1" si="183"/>
        <v>-11845890735665.998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-49357878065.274994</v>
      </c>
      <c r="L4104" s="444">
        <f t="shared" ca="1" si="182"/>
        <v>-11895248613731.273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25">
      <c r="G4105" s="459"/>
      <c r="H4105" s="459">
        <v>4098</v>
      </c>
      <c r="I4105" s="444">
        <f t="shared" ca="1" si="183"/>
        <v>-11895248613731.273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-49563535890.546974</v>
      </c>
      <c r="L4105" s="444">
        <f t="shared" ca="1" si="182"/>
        <v>-11944812149621.82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25">
      <c r="G4106" s="459"/>
      <c r="H4106" s="459">
        <v>4099</v>
      </c>
      <c r="I4106" s="444">
        <f t="shared" ca="1" si="183"/>
        <v>-11944812149621.82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-49770050623.424248</v>
      </c>
      <c r="L4106" s="444">
        <f t="shared" ca="1" si="182"/>
        <v>-11994582200245.244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25">
      <c r="G4107" s="459"/>
      <c r="H4107" s="459">
        <v>4100</v>
      </c>
      <c r="I4107" s="444">
        <f t="shared" ca="1" si="183"/>
        <v>-11994582200245.244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-49977425834.355186</v>
      </c>
      <c r="L4107" s="444">
        <f t="shared" ca="1" si="182"/>
        <v>-12044559626079.6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25">
      <c r="G4108" s="459"/>
      <c r="H4108" s="459">
        <v>4101</v>
      </c>
      <c r="I4108" s="444">
        <f t="shared" ca="1" si="183"/>
        <v>-12044559626079.6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-50185665108.665001</v>
      </c>
      <c r="L4108" s="444">
        <f t="shared" ca="1" si="182"/>
        <v>-12094745291188.264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25">
      <c r="G4109" s="459"/>
      <c r="H4109" s="459">
        <v>4102</v>
      </c>
      <c r="I4109" s="444">
        <f t="shared" ca="1" si="183"/>
        <v>-12094745291188.264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-50394772046.617767</v>
      </c>
      <c r="L4109" s="444">
        <f t="shared" ca="1" si="182"/>
        <v>-12145140063234.881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25">
      <c r="G4110" s="459"/>
      <c r="H4110" s="459">
        <v>4103</v>
      </c>
      <c r="I4110" s="444">
        <f t="shared" ca="1" si="183"/>
        <v>-12145140063234.881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-50604750263.478668</v>
      </c>
      <c r="L4110" s="444">
        <f t="shared" ca="1" si="182"/>
        <v>-12195744813498.359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25">
      <c r="G4111" s="459"/>
      <c r="H4111" s="459">
        <v>4104</v>
      </c>
      <c r="I4111" s="444">
        <f t="shared" ca="1" si="183"/>
        <v>-12195744813498.359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-50815603389.5765</v>
      </c>
      <c r="L4111" s="444">
        <f t="shared" ca="1" si="182"/>
        <v>-12246560416887.936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25">
      <c r="G4112" s="459"/>
      <c r="H4112" s="459">
        <v>4105</v>
      </c>
      <c r="I4112" s="444">
        <f t="shared" ca="1" si="183"/>
        <v>-12246560416887.936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-51027335070.366394</v>
      </c>
      <c r="L4112" s="444">
        <f t="shared" ca="1" si="182"/>
        <v>-12297587751958.303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25">
      <c r="G4113" s="459"/>
      <c r="H4113" s="459">
        <v>4106</v>
      </c>
      <c r="I4113" s="444">
        <f t="shared" ca="1" si="183"/>
        <v>-12297587751958.303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-51239948966.492928</v>
      </c>
      <c r="L4113" s="444">
        <f t="shared" ca="1" si="182"/>
        <v>-12348827700924.795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25">
      <c r="G4114" s="459"/>
      <c r="H4114" s="459">
        <v>4107</v>
      </c>
      <c r="I4114" s="444">
        <f t="shared" ca="1" si="183"/>
        <v>-12348827700924.795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-51453448753.85331</v>
      </c>
      <c r="L4114" s="444">
        <f t="shared" ca="1" si="182"/>
        <v>-12400281149678.648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25">
      <c r="G4115" s="459"/>
      <c r="H4115" s="459">
        <v>4108</v>
      </c>
      <c r="I4115" s="444">
        <f t="shared" ca="1" si="183"/>
        <v>-12400281149678.648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-51667838123.661034</v>
      </c>
      <c r="L4115" s="444">
        <f t="shared" ca="1" si="182"/>
        <v>-12451948987802.309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25">
      <c r="G4116" s="459"/>
      <c r="H4116" s="459">
        <v>4109</v>
      </c>
      <c r="I4116" s="444">
        <f t="shared" ca="1" si="183"/>
        <v>-12451948987802.309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-51883120782.509621</v>
      </c>
      <c r="L4116" s="444">
        <f t="shared" ca="1" si="182"/>
        <v>-12503832108584.818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25">
      <c r="G4117" s="459"/>
      <c r="H4117" s="459">
        <v>4110</v>
      </c>
      <c r="I4117" s="444">
        <f t="shared" ca="1" si="183"/>
        <v>-12503832108584.818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-52099300452.436745</v>
      </c>
      <c r="L4117" s="444">
        <f t="shared" ca="1" si="182"/>
        <v>-12555931409037.256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25">
      <c r="G4118" s="459"/>
      <c r="H4118" s="459">
        <v>4111</v>
      </c>
      <c r="I4118" s="444">
        <f t="shared" ca="1" si="183"/>
        <v>-12555931409037.256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-52316380870.988564</v>
      </c>
      <c r="L4118" s="444">
        <f t="shared" ca="1" si="182"/>
        <v>-12608247789908.244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25">
      <c r="G4119" s="459"/>
      <c r="H4119" s="459">
        <v>4112</v>
      </c>
      <c r="I4119" s="444">
        <f t="shared" ca="1" si="183"/>
        <v>-12608247789908.244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-52534365791.284348</v>
      </c>
      <c r="L4119" s="444">
        <f t="shared" ca="1" si="182"/>
        <v>-12660782155699.529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25">
      <c r="G4120" s="459"/>
      <c r="H4120" s="459">
        <v>4113</v>
      </c>
      <c r="I4120" s="444">
        <f t="shared" ca="1" si="183"/>
        <v>-12660782155699.529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-52753258982.081375</v>
      </c>
      <c r="L4120" s="444">
        <f t="shared" ca="1" si="182"/>
        <v>-12713535414681.611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25">
      <c r="G4121" s="459"/>
      <c r="H4121" s="459">
        <v>4114</v>
      </c>
      <c r="I4121" s="444">
        <f t="shared" ca="1" si="183"/>
        <v>-12713535414681.611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-52973064227.84005</v>
      </c>
      <c r="L4121" s="444">
        <f t="shared" ca="1" si="182"/>
        <v>-12766508478909.451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25">
      <c r="G4122" s="459"/>
      <c r="H4122" s="459">
        <v>4115</v>
      </c>
      <c r="I4122" s="444">
        <f t="shared" ca="1" si="183"/>
        <v>-12766508478909.451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-53193785328.789383</v>
      </c>
      <c r="L4122" s="444">
        <f t="shared" ca="1" si="182"/>
        <v>-12819702264238.24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25">
      <c r="G4123" s="459"/>
      <c r="H4123" s="459">
        <v>4116</v>
      </c>
      <c r="I4123" s="444">
        <f t="shared" ca="1" si="183"/>
        <v>-12819702264238.24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-53415426100.992668</v>
      </c>
      <c r="L4123" s="444">
        <f t="shared" ca="1" si="182"/>
        <v>-12873117690339.232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25">
      <c r="G4124" s="459"/>
      <c r="H4124" s="459">
        <v>4117</v>
      </c>
      <c r="I4124" s="444">
        <f t="shared" ca="1" si="183"/>
        <v>-12873117690339.232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-53637990376.413467</v>
      </c>
      <c r="L4124" s="444">
        <f t="shared" ca="1" si="182"/>
        <v>-12926755680715.646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25">
      <c r="G4125" s="459"/>
      <c r="H4125" s="459">
        <v>4118</v>
      </c>
      <c r="I4125" s="444">
        <f t="shared" ca="1" si="183"/>
        <v>-12926755680715.646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-53861482002.981857</v>
      </c>
      <c r="L4125" s="444">
        <f t="shared" ca="1" si="182"/>
        <v>-12980617162718.629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25">
      <c r="G4126" s="459"/>
      <c r="H4126" s="459">
        <v>4119</v>
      </c>
      <c r="I4126" s="444">
        <f t="shared" ca="1" si="183"/>
        <v>-12980617162718.629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-54085904844.66095</v>
      </c>
      <c r="L4126" s="444">
        <f t="shared" ca="1" si="182"/>
        <v>-13034703067563.289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25">
      <c r="G4127" s="459"/>
      <c r="H4127" s="459">
        <v>4120</v>
      </c>
      <c r="I4127" s="444">
        <f t="shared" ca="1" si="183"/>
        <v>-13034703067563.289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-54311262781.513702</v>
      </c>
      <c r="L4127" s="444">
        <f t="shared" ca="1" si="182"/>
        <v>-13089014330344.803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25">
      <c r="G4128" s="459"/>
      <c r="H4128" s="459">
        <v>4121</v>
      </c>
      <c r="I4128" s="444">
        <f t="shared" ca="1" si="183"/>
        <v>-13089014330344.803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-54537559709.770012</v>
      </c>
      <c r="L4128" s="444">
        <f t="shared" ca="1" si="182"/>
        <v>-13143551890054.572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25">
      <c r="G4129" s="459"/>
      <c r="H4129" s="459">
        <v>4122</v>
      </c>
      <c r="I4129" s="444">
        <f t="shared" ca="1" si="183"/>
        <v>-13143551890054.572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-54764799541.894051</v>
      </c>
      <c r="L4129" s="444">
        <f t="shared" ca="1" si="182"/>
        <v>-13198316689596.467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25">
      <c r="G4130" s="459"/>
      <c r="H4130" s="459">
        <v>4123</v>
      </c>
      <c r="I4130" s="444">
        <f t="shared" ca="1" si="183"/>
        <v>-13198316689596.467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-54992986206.651947</v>
      </c>
      <c r="L4130" s="444">
        <f t="shared" ca="1" si="182"/>
        <v>-13253309675803.119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25">
      <c r="G4131" s="459"/>
      <c r="H4131" s="459">
        <v>4124</v>
      </c>
      <c r="I4131" s="444">
        <f t="shared" ca="1" si="183"/>
        <v>-13253309675803.119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-55222123649.179665</v>
      </c>
      <c r="L4131" s="444">
        <f t="shared" ca="1" si="182"/>
        <v>-13308531799452.299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25">
      <c r="G4132" s="459"/>
      <c r="H4132" s="459">
        <v>4125</v>
      </c>
      <c r="I4132" s="444">
        <f t="shared" ca="1" si="183"/>
        <v>-13308531799452.299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-55452215831.051247</v>
      </c>
      <c r="L4132" s="444">
        <f t="shared" ca="1" si="182"/>
        <v>-13363984015283.35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25">
      <c r="G4133" s="459"/>
      <c r="H4133" s="459">
        <v>4126</v>
      </c>
      <c r="I4133" s="444">
        <f t="shared" ca="1" si="183"/>
        <v>-13363984015283.35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-55683266730.34729</v>
      </c>
      <c r="L4133" s="444">
        <f t="shared" ca="1" si="182"/>
        <v>-13419667282013.697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25">
      <c r="G4134" s="459"/>
      <c r="H4134" s="459">
        <v>4127</v>
      </c>
      <c r="I4134" s="444">
        <f t="shared" ca="1" si="183"/>
        <v>-13419667282013.697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-55915280341.72374</v>
      </c>
      <c r="L4134" s="444">
        <f t="shared" ca="1" si="182"/>
        <v>-13475582562355.422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25">
      <c r="G4135" s="459"/>
      <c r="H4135" s="459">
        <v>4128</v>
      </c>
      <c r="I4135" s="444">
        <f t="shared" ca="1" si="183"/>
        <v>-13475582562355.422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-56148260676.480927</v>
      </c>
      <c r="L4135" s="444">
        <f t="shared" ca="1" si="182"/>
        <v>-13531730823031.902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25">
      <c r="G4136" s="459"/>
      <c r="H4136" s="459">
        <v>4129</v>
      </c>
      <c r="I4136" s="444">
        <f t="shared" ca="1" si="183"/>
        <v>-13531730823031.902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-56382211762.632927</v>
      </c>
      <c r="L4136" s="444">
        <f t="shared" ca="1" si="182"/>
        <v>-13588113034794.535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25">
      <c r="G4137" s="459"/>
      <c r="H4137" s="459">
        <v>4130</v>
      </c>
      <c r="I4137" s="444">
        <f t="shared" ca="1" si="183"/>
        <v>-13588113034794.535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-56617137644.977226</v>
      </c>
      <c r="L4137" s="444">
        <f t="shared" ca="1" si="182"/>
        <v>-13644730172439.512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25">
      <c r="G4138" s="459"/>
      <c r="H4138" s="459">
        <v>4131</v>
      </c>
      <c r="I4138" s="444">
        <f t="shared" ca="1" si="183"/>
        <v>-13644730172439.512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-56853042385.164635</v>
      </c>
      <c r="L4138" s="444">
        <f t="shared" ca="1" si="182"/>
        <v>-13701583214824.676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25">
      <c r="G4139" s="459"/>
      <c r="H4139" s="459">
        <v>4132</v>
      </c>
      <c r="I4139" s="444">
        <f t="shared" ca="1" si="183"/>
        <v>-13701583214824.676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-57089930061.769478</v>
      </c>
      <c r="L4139" s="444">
        <f t="shared" ca="1" si="182"/>
        <v>-13758673144886.445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25">
      <c r="G4140" s="459"/>
      <c r="H4140" s="459">
        <v>4133</v>
      </c>
      <c r="I4140" s="444">
        <f t="shared" ca="1" si="183"/>
        <v>-13758673144886.445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-57327804770.360176</v>
      </c>
      <c r="L4140" s="444">
        <f t="shared" ca="1" si="182"/>
        <v>-13816000949656.805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25">
      <c r="G4141" s="459"/>
      <c r="H4141" s="459">
        <v>4134</v>
      </c>
      <c r="I4141" s="444">
        <f t="shared" ca="1" si="183"/>
        <v>-13816000949656.805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-57566670623.57003</v>
      </c>
      <c r="L4141" s="444">
        <f t="shared" ca="1" si="182"/>
        <v>-13873567620280.375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25">
      <c r="G4142" s="459"/>
      <c r="H4142" s="459">
        <v>4135</v>
      </c>
      <c r="I4142" s="444">
        <f t="shared" ca="1" si="183"/>
        <v>-13873567620280.375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-57806531751.168228</v>
      </c>
      <c r="L4142" s="444">
        <f t="shared" ca="1" si="182"/>
        <v>-13931374152031.543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25">
      <c r="G4143" s="459"/>
      <c r="H4143" s="459">
        <v>4136</v>
      </c>
      <c r="I4143" s="444">
        <f t="shared" ca="1" si="183"/>
        <v>-13931374152031.543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-58047392300.131432</v>
      </c>
      <c r="L4143" s="444">
        <f t="shared" ca="1" si="182"/>
        <v>-13989421544331.674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25">
      <c r="G4144" s="459"/>
      <c r="H4144" s="459">
        <v>4137</v>
      </c>
      <c r="I4144" s="444">
        <f t="shared" ca="1" si="183"/>
        <v>-13989421544331.674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-58289256434.715309</v>
      </c>
      <c r="L4144" s="444">
        <f t="shared" ca="1" si="182"/>
        <v>-14047710800766.389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25">
      <c r="G4145" s="459"/>
      <c r="H4145" s="459">
        <v>4138</v>
      </c>
      <c r="I4145" s="444">
        <f t="shared" ca="1" si="183"/>
        <v>-14047710800766.389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-58532128336.526627</v>
      </c>
      <c r="L4145" s="444">
        <f t="shared" ca="1" si="182"/>
        <v>-14106242929102.916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25">
      <c r="G4146" s="459"/>
      <c r="H4146" s="459">
        <v>4139</v>
      </c>
      <c r="I4146" s="444">
        <f t="shared" ca="1" si="183"/>
        <v>-14106242929102.916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-58776012204.595482</v>
      </c>
      <c r="L4146" s="444">
        <f t="shared" ca="1" si="182"/>
        <v>-14165018941307.512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25">
      <c r="G4147" s="459"/>
      <c r="H4147" s="459">
        <v>4140</v>
      </c>
      <c r="I4147" s="444">
        <f t="shared" ca="1" si="183"/>
        <v>-14165018941307.512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-59020912255.447968</v>
      </c>
      <c r="L4147" s="444">
        <f t="shared" ca="1" si="182"/>
        <v>-14224039853562.959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25">
      <c r="G4148" s="459"/>
      <c r="H4148" s="459">
        <v>4141</v>
      </c>
      <c r="I4148" s="444">
        <f t="shared" ca="1" si="183"/>
        <v>-14224039853562.959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-59266832723.178993</v>
      </c>
      <c r="L4148" s="444">
        <f t="shared" ca="1" si="182"/>
        <v>-14283306686286.139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25">
      <c r="G4149" s="459"/>
      <c r="H4149" s="459">
        <v>4142</v>
      </c>
      <c r="I4149" s="444">
        <f t="shared" ca="1" si="183"/>
        <v>-14283306686286.139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-59513777859.525581</v>
      </c>
      <c r="L4149" s="444">
        <f t="shared" ca="1" si="182"/>
        <v>-14342820464145.664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25">
      <c r="G4150" s="459"/>
      <c r="H4150" s="459">
        <v>4143</v>
      </c>
      <c r="I4150" s="444">
        <f t="shared" ca="1" si="183"/>
        <v>-14342820464145.664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-59761751933.940269</v>
      </c>
      <c r="L4150" s="444">
        <f t="shared" ca="1" si="182"/>
        <v>-14402582216079.604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25">
      <c r="G4151" s="459"/>
      <c r="H4151" s="459">
        <v>4144</v>
      </c>
      <c r="I4151" s="444">
        <f t="shared" ca="1" si="183"/>
        <v>-14402582216079.604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-60010759233.665016</v>
      </c>
      <c r="L4151" s="444">
        <f t="shared" ca="1" si="182"/>
        <v>-14462592975313.268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25">
      <c r="G4152" s="459"/>
      <c r="H4152" s="459">
        <v>4145</v>
      </c>
      <c r="I4152" s="444">
        <f t="shared" ca="1" si="183"/>
        <v>-14462592975313.268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-60260804063.805283</v>
      </c>
      <c r="L4152" s="444">
        <f t="shared" ca="1" si="182"/>
        <v>-14522853779377.072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25">
      <c r="G4153" s="459"/>
      <c r="H4153" s="459">
        <v>4146</v>
      </c>
      <c r="I4153" s="444">
        <f t="shared" ca="1" si="183"/>
        <v>-14522853779377.072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-60511890747.404465</v>
      </c>
      <c r="L4153" s="444">
        <f t="shared" ca="1" si="182"/>
        <v>-14583365670124.477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25">
      <c r="G4154" s="459"/>
      <c r="H4154" s="459">
        <v>4147</v>
      </c>
      <c r="I4154" s="444">
        <f t="shared" ca="1" si="183"/>
        <v>-14583365670124.477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-60764023625.518646</v>
      </c>
      <c r="L4154" s="444">
        <f t="shared" ca="1" si="182"/>
        <v>-14644129693749.996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25">
      <c r="G4155" s="459"/>
      <c r="H4155" s="459">
        <v>4148</v>
      </c>
      <c r="I4155" s="444">
        <f t="shared" ca="1" si="183"/>
        <v>-14644129693749.996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-61017207057.291641</v>
      </c>
      <c r="L4155" s="444">
        <f t="shared" ca="1" si="182"/>
        <v>-14705146900807.287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25">
      <c r="G4156" s="459"/>
      <c r="H4156" s="459">
        <v>4149</v>
      </c>
      <c r="I4156" s="444">
        <f t="shared" ca="1" si="183"/>
        <v>-14705146900807.287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-61271445420.030365</v>
      </c>
      <c r="L4156" s="444">
        <f t="shared" ca="1" si="182"/>
        <v>-14766418346227.318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25">
      <c r="G4157" s="459"/>
      <c r="H4157" s="459">
        <v>4150</v>
      </c>
      <c r="I4157" s="444">
        <f t="shared" ca="1" si="183"/>
        <v>-14766418346227.318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-61526743109.280502</v>
      </c>
      <c r="L4157" s="444">
        <f t="shared" ca="1" si="182"/>
        <v>-14827945089336.6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25">
      <c r="G4158" s="459"/>
      <c r="H4158" s="459">
        <v>4151</v>
      </c>
      <c r="I4158" s="444">
        <f t="shared" ca="1" si="183"/>
        <v>-14827945089336.6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-61783104538.902489</v>
      </c>
      <c r="L4158" s="444">
        <f t="shared" ca="1" si="182"/>
        <v>-14889728193875.502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25">
      <c r="G4159" s="459"/>
      <c r="H4159" s="459">
        <v>4152</v>
      </c>
      <c r="I4159" s="444">
        <f t="shared" ca="1" si="183"/>
        <v>-14889728193875.502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-62040534141.147926</v>
      </c>
      <c r="L4159" s="444">
        <f t="shared" ca="1" si="182"/>
        <v>-14951768728016.65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25">
      <c r="G4160" s="459"/>
      <c r="H4160" s="459">
        <v>4153</v>
      </c>
      <c r="I4160" s="444">
        <f t="shared" ca="1" si="183"/>
        <v>-14951768728016.65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-62299036366.736046</v>
      </c>
      <c r="L4160" s="444">
        <f t="shared" ca="1" si="182"/>
        <v>-15014067764383.387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25">
      <c r="G4161" s="459"/>
      <c r="H4161" s="459">
        <v>4154</v>
      </c>
      <c r="I4161" s="444">
        <f t="shared" ca="1" si="183"/>
        <v>-15014067764383.387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-62558615684.930779</v>
      </c>
      <c r="L4161" s="444">
        <f t="shared" ca="1" si="182"/>
        <v>-15076626380068.318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25">
      <c r="G4162" s="459"/>
      <c r="H4162" s="459">
        <v>4155</v>
      </c>
      <c r="I4162" s="444">
        <f t="shared" ca="1" si="183"/>
        <v>-15076626380068.318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-62819276583.617989</v>
      </c>
      <c r="L4162" s="444">
        <f t="shared" ca="1" si="182"/>
        <v>-15139445656651.936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25">
      <c r="G4163" s="459"/>
      <c r="H4163" s="459">
        <v>4156</v>
      </c>
      <c r="I4163" s="444">
        <f t="shared" ca="1" si="183"/>
        <v>-15139445656651.936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-63081023569.383057</v>
      </c>
      <c r="L4163" s="444">
        <f t="shared" ca="1" si="182"/>
        <v>-15202526680221.318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25">
      <c r="G4164" s="459"/>
      <c r="H4164" s="459">
        <v>4157</v>
      </c>
      <c r="I4164" s="444">
        <f t="shared" ca="1" si="183"/>
        <v>-15202526680221.318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-63343861167.588814</v>
      </c>
      <c r="L4164" s="444">
        <f t="shared" ca="1" si="182"/>
        <v>-15265870541388.906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25">
      <c r="G4165" s="459"/>
      <c r="H4165" s="459">
        <v>4158</v>
      </c>
      <c r="I4165" s="444">
        <f t="shared" ca="1" si="183"/>
        <v>-15265870541388.906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-63607793922.453773</v>
      </c>
      <c r="L4165" s="444">
        <f t="shared" ca="1" si="182"/>
        <v>-15329478335311.359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25">
      <c r="G4166" s="459"/>
      <c r="H4166" s="459">
        <v>4159</v>
      </c>
      <c r="I4166" s="444">
        <f t="shared" ca="1" si="183"/>
        <v>-15329478335311.359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-63872826397.130653</v>
      </c>
      <c r="L4166" s="444">
        <f t="shared" ca="1" si="182"/>
        <v>-15393351161708.49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25">
      <c r="G4167" s="459"/>
      <c r="H4167" s="459">
        <v>4160</v>
      </c>
      <c r="I4167" s="444">
        <f t="shared" ca="1" si="183"/>
        <v>-15393351161708.49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-64138963173.78537</v>
      </c>
      <c r="L4167" s="444">
        <f t="shared" ca="1" si="182"/>
        <v>-15457490124882.275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25">
      <c r="G4168" s="459"/>
      <c r="H4168" s="459">
        <v>4161</v>
      </c>
      <c r="I4168" s="444">
        <f t="shared" ca="1" si="183"/>
        <v>-15457490124882.275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-64406208853.67614</v>
      </c>
      <c r="L4168" s="444">
        <f t="shared" ca="1" si="182"/>
        <v>-15521896333735.951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25">
      <c r="G4169" s="459"/>
      <c r="H4169" s="459">
        <v>4162</v>
      </c>
      <c r="I4169" s="444">
        <f t="shared" ca="1" si="183"/>
        <v>-15521896333735.951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-64674568057.233139</v>
      </c>
      <c r="L4169" s="444">
        <f t="shared" ca="1" si="182"/>
        <v>-15586570901793.184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25">
      <c r="G4170" s="459"/>
      <c r="H4170" s="459">
        <v>4163</v>
      </c>
      <c r="I4170" s="444">
        <f t="shared" ca="1" si="183"/>
        <v>-15586570901793.184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-64944045424.138268</v>
      </c>
      <c r="L4170" s="444">
        <f t="shared" ca="1" si="182"/>
        <v>-15651514947217.322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25">
      <c r="G4171" s="459"/>
      <c r="H4171" s="459">
        <v>4164</v>
      </c>
      <c r="I4171" s="444">
        <f t="shared" ca="1" si="183"/>
        <v>-15651514947217.322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-65214645613.405502</v>
      </c>
      <c r="L4171" s="444">
        <f t="shared" ca="1" si="182"/>
        <v>-15716729592830.729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25">
      <c r="G4172" s="459"/>
      <c r="H4172" s="459">
        <v>4165</v>
      </c>
      <c r="I4172" s="444">
        <f t="shared" ca="1" si="183"/>
        <v>-15716729592830.729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-65486373303.461365</v>
      </c>
      <c r="L4172" s="444">
        <f t="shared" ca="1" si="182"/>
        <v>-15782215966134.189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25">
      <c r="G4173" s="459"/>
      <c r="H4173" s="459">
        <v>4166</v>
      </c>
      <c r="I4173" s="444">
        <f t="shared" ca="1" si="183"/>
        <v>-15782215966134.189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-65759233192.225792</v>
      </c>
      <c r="L4173" s="444">
        <f t="shared" ca="1" si="182"/>
        <v>-15847975199326.416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25">
      <c r="G4174" s="459"/>
      <c r="H4174" s="459">
        <v>4167</v>
      </c>
      <c r="I4174" s="444">
        <f t="shared" ca="1" si="183"/>
        <v>-15847975199326.416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-66033229997.193398</v>
      </c>
      <c r="L4174" s="444">
        <f t="shared" ca="1" si="182"/>
        <v>-15914008429323.609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25">
      <c r="G4175" s="459"/>
      <c r="H4175" s="459">
        <v>4168</v>
      </c>
      <c r="I4175" s="444">
        <f t="shared" ca="1" si="183"/>
        <v>-15914008429323.609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-66308368455.515038</v>
      </c>
      <c r="L4175" s="444">
        <f t="shared" ca="1" si="182"/>
        <v>-15980316797779.125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25">
      <c r="G4176" s="459"/>
      <c r="H4176" s="459">
        <v>4169</v>
      </c>
      <c r="I4176" s="444">
        <f t="shared" ca="1" si="183"/>
        <v>-15980316797779.125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-66584653324.079689</v>
      </c>
      <c r="L4176" s="444">
        <f t="shared" ca="1" si="182"/>
        <v>-16046901451103.205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25">
      <c r="G4177" s="459"/>
      <c r="H4177" s="459">
        <v>4170</v>
      </c>
      <c r="I4177" s="444">
        <f t="shared" ca="1" si="183"/>
        <v>-16046901451103.205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-66862089379.59668</v>
      </c>
      <c r="L4177" s="444">
        <f t="shared" ca="1" si="182"/>
        <v>-16113763540482.801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25">
      <c r="G4178" s="459"/>
      <c r="H4178" s="459">
        <v>4171</v>
      </c>
      <c r="I4178" s="444">
        <f t="shared" ca="1" si="183"/>
        <v>-16113763540482.801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-67140681418.678329</v>
      </c>
      <c r="L4178" s="444">
        <f t="shared" ca="1" si="182"/>
        <v>-16180904221901.479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25">
      <c r="G4179" s="459"/>
      <c r="H4179" s="459">
        <v>4172</v>
      </c>
      <c r="I4179" s="444">
        <f t="shared" ca="1" si="183"/>
        <v>-16180904221901.479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-67420434257.922829</v>
      </c>
      <c r="L4179" s="444">
        <f t="shared" ca="1" si="182"/>
        <v>-16248324656159.4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25">
      <c r="G4180" s="459"/>
      <c r="H4180" s="459">
        <v>4173</v>
      </c>
      <c r="I4180" s="444">
        <f t="shared" ca="1" si="183"/>
        <v>-16248324656159.4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-67701352733.99749</v>
      </c>
      <c r="L4180" s="444">
        <f t="shared" ca="1" si="182"/>
        <v>-16316026008893.398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25">
      <c r="G4181" s="459"/>
      <c r="H4181" s="459">
        <v>4174</v>
      </c>
      <c r="I4181" s="444">
        <f t="shared" ca="1" si="183"/>
        <v>-16316026008893.398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-67983441703.722496</v>
      </c>
      <c r="L4181" s="444">
        <f t="shared" ca="1" si="182"/>
        <v>-16384009450597.121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25">
      <c r="G4182" s="459"/>
      <c r="H4182" s="459">
        <v>4175</v>
      </c>
      <c r="I4182" s="444">
        <f t="shared" ca="1" si="183"/>
        <v>-16384009450597.121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-68266706044.154671</v>
      </c>
      <c r="L4182" s="444">
        <f t="shared" ca="1" si="182"/>
        <v>-16452276156641.275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25">
      <c r="G4183" s="459"/>
      <c r="H4183" s="459">
        <v>4176</v>
      </c>
      <c r="I4183" s="444">
        <f t="shared" ca="1" si="183"/>
        <v>-16452276156641.275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-68551150652.671982</v>
      </c>
      <c r="L4183" s="444">
        <f t="shared" ca="1" si="182"/>
        <v>-16520827307293.947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25">
      <c r="G4184" s="459"/>
      <c r="H4184" s="459">
        <v>4177</v>
      </c>
      <c r="I4184" s="444">
        <f t="shared" ca="1" si="183"/>
        <v>-16520827307293.947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-68836780447.058105</v>
      </c>
      <c r="L4184" s="444">
        <f t="shared" ca="1" si="182"/>
        <v>-16589664087741.006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25">
      <c r="G4185" s="459"/>
      <c r="H4185" s="459">
        <v>4178</v>
      </c>
      <c r="I4185" s="444">
        <f t="shared" ca="1" si="183"/>
        <v>-16589664087741.006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-69123600365.587524</v>
      </c>
      <c r="L4185" s="444">
        <f t="shared" ca="1" si="182"/>
        <v>-16658787688106.594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25">
      <c r="G4186" s="459"/>
      <c r="H4186" s="459">
        <v>4179</v>
      </c>
      <c r="I4186" s="444">
        <f t="shared" ca="1" si="183"/>
        <v>-16658787688106.594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-69411615367.110809</v>
      </c>
      <c r="L4186" s="444">
        <f t="shared" ca="1" si="182"/>
        <v>-16728199303473.705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25">
      <c r="G4187" s="459"/>
      <c r="H4187" s="459">
        <v>4180</v>
      </c>
      <c r="I4187" s="444">
        <f t="shared" ca="1" si="183"/>
        <v>-16728199303473.705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-69700830431.140442</v>
      </c>
      <c r="L4187" s="444">
        <f t="shared" ca="1" si="182"/>
        <v>-16797900133904.846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25">
      <c r="G4188" s="459"/>
      <c r="H4188" s="459">
        <v>4181</v>
      </c>
      <c r="I4188" s="444">
        <f t="shared" ca="1" si="183"/>
        <v>-16797900133904.846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-69991250557.936859</v>
      </c>
      <c r="L4188" s="444">
        <f t="shared" ca="1" si="182"/>
        <v>-16867891384462.783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25">
      <c r="G4189" s="459"/>
      <c r="H4189" s="459">
        <v>4182</v>
      </c>
      <c r="I4189" s="444">
        <f t="shared" ca="1" si="183"/>
        <v>-16867891384462.783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-70282880768.594925</v>
      </c>
      <c r="L4189" s="444">
        <f t="shared" ca="1" si="182"/>
        <v>-16938174265231.379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25">
      <c r="G4190" s="459"/>
      <c r="H4190" s="459">
        <v>4183</v>
      </c>
      <c r="I4190" s="444">
        <f t="shared" ca="1" si="183"/>
        <v>-16938174265231.379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-70575726105.130737</v>
      </c>
      <c r="L4190" s="444">
        <f t="shared" ca="1" si="182"/>
        <v>-17008749991336.51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25">
      <c r="G4191" s="459"/>
      <c r="H4191" s="459">
        <v>4184</v>
      </c>
      <c r="I4191" s="444">
        <f t="shared" ca="1" si="183"/>
        <v>-17008749991336.51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-70869791630.568787</v>
      </c>
      <c r="L4191" s="444">
        <f t="shared" ca="1" si="182"/>
        <v>-17079619782967.078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25">
      <c r="G4192" s="459"/>
      <c r="H4192" s="459">
        <v>4185</v>
      </c>
      <c r="I4192" s="444">
        <f t="shared" ca="1" si="183"/>
        <v>-17079619782967.078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-71165082429.029495</v>
      </c>
      <c r="L4192" s="444">
        <f t="shared" ca="1" si="182"/>
        <v>-17150784865396.107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25">
      <c r="G4193" s="459"/>
      <c r="H4193" s="459">
        <v>4186</v>
      </c>
      <c r="I4193" s="444">
        <f t="shared" ca="1" si="183"/>
        <v>-17150784865396.107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-71461603605.817108</v>
      </c>
      <c r="L4193" s="444">
        <f t="shared" ca="1" si="182"/>
        <v>-17222246469001.924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25">
      <c r="G4194" s="459"/>
      <c r="H4194" s="459">
        <v>4187</v>
      </c>
      <c r="I4194" s="444">
        <f t="shared" ca="1" si="183"/>
        <v>-17222246469001.924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-71759360287.508011</v>
      </c>
      <c r="L4194" s="444">
        <f t="shared" ca="1" si="182"/>
        <v>-17294005829289.432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25">
      <c r="G4195" s="459"/>
      <c r="H4195" s="459">
        <v>4188</v>
      </c>
      <c r="I4195" s="444">
        <f t="shared" ca="1" si="183"/>
        <v>-17294005829289.432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-72058357622.039291</v>
      </c>
      <c r="L4195" s="444">
        <f t="shared" ca="1" si="182"/>
        <v>-17366064186911.471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25">
      <c r="G4196" s="459"/>
      <c r="H4196" s="459">
        <v>4189</v>
      </c>
      <c r="I4196" s="444">
        <f t="shared" ca="1" si="183"/>
        <v>-17366064186911.471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-72358600778.797791</v>
      </c>
      <c r="L4196" s="444">
        <f t="shared" ca="1" si="182"/>
        <v>-17438422787690.268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25">
      <c r="G4197" s="459"/>
      <c r="H4197" s="459">
        <v>4190</v>
      </c>
      <c r="I4197" s="444">
        <f t="shared" ca="1" si="183"/>
        <v>-17438422787690.268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-72660094948.709457</v>
      </c>
      <c r="L4197" s="444">
        <f t="shared" ca="1" si="182"/>
        <v>-17511082882638.977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25">
      <c r="G4198" s="459"/>
      <c r="H4198" s="459">
        <v>4191</v>
      </c>
      <c r="I4198" s="444">
        <f t="shared" ca="1" si="183"/>
        <v>-17511082882638.977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-72962845344.329071</v>
      </c>
      <c r="L4198" s="444">
        <f t="shared" ca="1" si="182"/>
        <v>-17584045727983.305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25">
      <c r="G4199" s="459"/>
      <c r="H4199" s="459">
        <v>4192</v>
      </c>
      <c r="I4199" s="444">
        <f t="shared" ca="1" si="183"/>
        <v>-17584045727983.305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-73266857199.930435</v>
      </c>
      <c r="L4199" s="444">
        <f t="shared" ca="1" si="182"/>
        <v>-17657312585183.234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25">
      <c r="G4200" s="459"/>
      <c r="H4200" s="459">
        <v>4193</v>
      </c>
      <c r="I4200" s="444">
        <f t="shared" ca="1" si="183"/>
        <v>-17657312585183.234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-73572135771.596802</v>
      </c>
      <c r="L4200" s="444">
        <f t="shared" ca="1" si="182"/>
        <v>-17730884720954.832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25">
      <c r="G4201" s="459"/>
      <c r="H4201" s="459">
        <v>4194</v>
      </c>
      <c r="I4201" s="444">
        <f t="shared" ca="1" si="183"/>
        <v>-17730884720954.832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-73878686337.311798</v>
      </c>
      <c r="L4201" s="444">
        <f t="shared" ca="1" si="182"/>
        <v>-17804763407292.145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25">
      <c r="G4202" s="459"/>
      <c r="H4202" s="459">
        <v>4195</v>
      </c>
      <c r="I4202" s="444">
        <f t="shared" ca="1" si="183"/>
        <v>-17804763407292.145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-74186514197.050598</v>
      </c>
      <c r="L4202" s="444">
        <f t="shared" ca="1" si="182"/>
        <v>-17878949921489.195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25">
      <c r="G4203" s="459"/>
      <c r="H4203" s="459">
        <v>4196</v>
      </c>
      <c r="I4203" s="444">
        <f t="shared" ca="1" si="183"/>
        <v>-17878949921489.195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-74495624672.871643</v>
      </c>
      <c r="L4203" s="444">
        <f t="shared" ca="1" si="182"/>
        <v>-17953445546162.066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25">
      <c r="G4204" s="459"/>
      <c r="H4204" s="459">
        <v>4197</v>
      </c>
      <c r="I4204" s="444">
        <f t="shared" ca="1" si="183"/>
        <v>-17953445546162.066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-74806023109.008606</v>
      </c>
      <c r="L4204" s="444">
        <f t="shared" ca="1" si="182"/>
        <v>-18028251569271.074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25">
      <c r="G4205" s="459"/>
      <c r="H4205" s="459">
        <v>4198</v>
      </c>
      <c r="I4205" s="444">
        <f t="shared" ca="1" si="183"/>
        <v>-18028251569271.074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-75117714871.962814</v>
      </c>
      <c r="L4205" s="444">
        <f t="shared" ca="1" si="182"/>
        <v>-18103369284143.035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25">
      <c r="G4206" s="459"/>
      <c r="H4206" s="459">
        <v>4199</v>
      </c>
      <c r="I4206" s="444">
        <f t="shared" ca="1" si="183"/>
        <v>-18103369284143.035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-75430705350.595978</v>
      </c>
      <c r="L4206" s="444">
        <f t="shared" ca="1" si="182"/>
        <v>-18178799989493.633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25">
      <c r="G4207" s="459"/>
      <c r="H4207" s="459">
        <v>4200</v>
      </c>
      <c r="I4207" s="444">
        <f t="shared" ca="1" si="183"/>
        <v>-18178799989493.633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-75744999956.223465</v>
      </c>
      <c r="L4207" s="444">
        <f t="shared" ca="1" si="182"/>
        <v>-18254544989449.855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25">
      <c r="G4208" s="459"/>
      <c r="H4208" s="459">
        <v>4201</v>
      </c>
      <c r="I4208" s="444">
        <f t="shared" ca="1" si="183"/>
        <v>-18254544989449.855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-76060604122.707733</v>
      </c>
      <c r="L4208" s="444">
        <f t="shared" ca="1" si="182"/>
        <v>-18330605593572.563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25">
      <c r="G4209" s="459"/>
      <c r="H4209" s="459">
        <v>4202</v>
      </c>
      <c r="I4209" s="444">
        <f t="shared" ca="1" si="183"/>
        <v>-18330605593572.563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-76377523306.552338</v>
      </c>
      <c r="L4209" s="444">
        <f t="shared" ca="1" si="182"/>
        <v>-18406983116879.113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25">
      <c r="G4210" s="459"/>
      <c r="H4210" s="459">
        <v>4203</v>
      </c>
      <c r="I4210" s="444">
        <f t="shared" ca="1" si="183"/>
        <v>-18406983116879.113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-76695762986.996307</v>
      </c>
      <c r="L4210" s="444">
        <f t="shared" ca="1" si="182"/>
        <v>-18483678879866.109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25">
      <c r="G4211" s="459"/>
      <c r="H4211" s="459">
        <v>4204</v>
      </c>
      <c r="I4211" s="444">
        <f t="shared" ca="1" si="183"/>
        <v>-18483678879866.109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-77015328666.108795</v>
      </c>
      <c r="L4211" s="444">
        <f t="shared" ca="1" si="182"/>
        <v>-18560694208532.219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25">
      <c r="G4212" s="459"/>
      <c r="H4212" s="459">
        <v>4205</v>
      </c>
      <c r="I4212" s="444">
        <f t="shared" ca="1" si="183"/>
        <v>-18560694208532.219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-77336225868.884247</v>
      </c>
      <c r="L4212" s="444">
        <f t="shared" ca="1" si="182"/>
        <v>-18638030434401.102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25">
      <c r="G4213" s="459"/>
      <c r="H4213" s="459">
        <v>4206</v>
      </c>
      <c r="I4213" s="444">
        <f t="shared" ca="1" si="183"/>
        <v>-18638030434401.102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-77658460143.337921</v>
      </c>
      <c r="L4213" s="444">
        <f t="shared" ca="1" si="182"/>
        <v>-18715688894544.441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25">
      <c r="G4214" s="459"/>
      <c r="H4214" s="459">
        <v>4207</v>
      </c>
      <c r="I4214" s="444">
        <f t="shared" ca="1" si="183"/>
        <v>-18715688894544.441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-77982037060.601837</v>
      </c>
      <c r="L4214" s="444">
        <f t="shared" ca="1" si="182"/>
        <v>-18793670931605.043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25">
      <c r="G4215" s="459"/>
      <c r="H4215" s="459">
        <v>4208</v>
      </c>
      <c r="I4215" s="444">
        <f t="shared" ca="1" si="183"/>
        <v>-18793670931605.043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-78306962215.021011</v>
      </c>
      <c r="L4215" s="444">
        <f t="shared" ca="1" si="182"/>
        <v>-18871977893820.063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25">
      <c r="G4216" s="459"/>
      <c r="H4216" s="459">
        <v>4209</v>
      </c>
      <c r="I4216" s="444">
        <f t="shared" ca="1" si="183"/>
        <v>-18871977893820.063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-78633241224.250259</v>
      </c>
      <c r="L4216" s="444">
        <f t="shared" ca="1" si="182"/>
        <v>-18950611135044.313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25">
      <c r="G4217" s="459"/>
      <c r="H4217" s="459">
        <v>4210</v>
      </c>
      <c r="I4217" s="444">
        <f t="shared" ca="1" si="183"/>
        <v>-18950611135044.313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-78960879729.351303</v>
      </c>
      <c r="L4217" s="444">
        <f t="shared" ca="1" si="182"/>
        <v>-19029572014773.664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25">
      <c r="G4218" s="459"/>
      <c r="H4218" s="459">
        <v>4211</v>
      </c>
      <c r="I4218" s="444">
        <f t="shared" ca="1" si="183"/>
        <v>-19029572014773.664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-79289883394.890259</v>
      </c>
      <c r="L4218" s="444">
        <f t="shared" ca="1" si="182"/>
        <v>-19108861898168.555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25">
      <c r="G4219" s="459"/>
      <c r="H4219" s="459">
        <v>4212</v>
      </c>
      <c r="I4219" s="444">
        <f t="shared" ca="1" si="183"/>
        <v>-19108861898168.555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-79620257909.035645</v>
      </c>
      <c r="L4219" s="444">
        <f t="shared" ca="1" si="182"/>
        <v>-19188482156077.59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25">
      <c r="G4220" s="459"/>
      <c r="H4220" s="459">
        <v>4213</v>
      </c>
      <c r="I4220" s="444">
        <f t="shared" ca="1" si="183"/>
        <v>-19188482156077.59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-79952008983.656616</v>
      </c>
      <c r="L4220" s="444">
        <f t="shared" ca="1" si="182"/>
        <v>-19268434165061.246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25">
      <c r="G4221" s="459"/>
      <c r="H4221" s="459">
        <v>4214</v>
      </c>
      <c r="I4221" s="444">
        <f t="shared" ca="1" si="183"/>
        <v>-19268434165061.246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-80285142354.42186</v>
      </c>
      <c r="L4221" s="444">
        <f t="shared" ca="1" si="182"/>
        <v>-19348719307415.668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25">
      <c r="G4222" s="459"/>
      <c r="H4222" s="459">
        <v>4215</v>
      </c>
      <c r="I4222" s="444">
        <f t="shared" ca="1" si="183"/>
        <v>-19348719307415.668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-80619663780.898621</v>
      </c>
      <c r="L4222" s="444">
        <f t="shared" ca="1" si="182"/>
        <v>-19429338971196.566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25">
      <c r="G4223" s="459"/>
      <c r="H4223" s="459">
        <v>4216</v>
      </c>
      <c r="I4223" s="444">
        <f t="shared" ca="1" si="183"/>
        <v>-19429338971196.566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-80955579046.652359</v>
      </c>
      <c r="L4223" s="444">
        <f t="shared" ca="1" si="182"/>
        <v>-19510294550243.219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25">
      <c r="G4224" s="459"/>
      <c r="H4224" s="459">
        <v>4217</v>
      </c>
      <c r="I4224" s="444">
        <f t="shared" ca="1" si="183"/>
        <v>-19510294550243.219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-81292893959.346741</v>
      </c>
      <c r="L4224" s="444">
        <f t="shared" ca="1" si="182"/>
        <v>-19591587444202.566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25">
      <c r="G4225" s="459"/>
      <c r="H4225" s="459">
        <v>4218</v>
      </c>
      <c r="I4225" s="444">
        <f t="shared" ca="1" si="183"/>
        <v>-19591587444202.566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-81631614350.844025</v>
      </c>
      <c r="L4225" s="444">
        <f t="shared" ca="1" si="182"/>
        <v>-19673219058553.41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25">
      <c r="G4226" s="459"/>
      <c r="H4226" s="459">
        <v>4219</v>
      </c>
      <c r="I4226" s="444">
        <f t="shared" ca="1" si="183"/>
        <v>-19673219058553.41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-81971746077.305878</v>
      </c>
      <c r="L4226" s="444">
        <f t="shared" ca="1" si="182"/>
        <v>-19755190804630.715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25">
      <c r="G4227" s="459"/>
      <c r="H4227" s="459">
        <v>4220</v>
      </c>
      <c r="I4227" s="444">
        <f t="shared" ca="1" si="183"/>
        <v>-19755190804630.715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-82313295019.294647</v>
      </c>
      <c r="L4227" s="444">
        <f t="shared" ca="1" si="182"/>
        <v>-19837504099650.008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25">
      <c r="G4228" s="459"/>
      <c r="H4228" s="459">
        <v>4221</v>
      </c>
      <c r="I4228" s="444">
        <f t="shared" ca="1" si="183"/>
        <v>-19837504099650.008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-82656267081.875031</v>
      </c>
      <c r="L4228" s="444">
        <f t="shared" ca="1" si="182"/>
        <v>-19920160366731.883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25">
      <c r="G4229" s="459"/>
      <c r="H4229" s="459">
        <v>4222</v>
      </c>
      <c r="I4229" s="444">
        <f t="shared" ca="1" si="183"/>
        <v>-19920160366731.883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-83000668194.716171</v>
      </c>
      <c r="L4229" s="444">
        <f t="shared" ca="1" si="182"/>
        <v>-20003161034926.598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25">
      <c r="G4230" s="459"/>
      <c r="H4230" s="459">
        <v>4223</v>
      </c>
      <c r="I4230" s="444">
        <f t="shared" ca="1" si="183"/>
        <v>-20003161034926.598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-83346504312.194153</v>
      </c>
      <c r="L4230" s="444">
        <f t="shared" ca="1" si="182"/>
        <v>-20086507539238.793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25">
      <c r="G4231" s="459"/>
      <c r="H4231" s="459">
        <v>4224</v>
      </c>
      <c r="I4231" s="444">
        <f t="shared" ca="1" si="183"/>
        <v>-20086507539238.793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-83693781413.494965</v>
      </c>
      <c r="L4231" s="444">
        <f t="shared" ca="1" si="182"/>
        <v>-20170201320652.289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25">
      <c r="G4232" s="459"/>
      <c r="H4232" s="459">
        <v>4225</v>
      </c>
      <c r="I4232" s="444">
        <f t="shared" ca="1" si="183"/>
        <v>-20170201320652.289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-84042505502.717865</v>
      </c>
      <c r="L4232" s="444">
        <f t="shared" ca="1" si="182"/>
        <v>-20254243826155.008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25">
      <c r="G4233" s="459"/>
      <c r="H4233" s="459">
        <v>4226</v>
      </c>
      <c r="I4233" s="444">
        <f t="shared" ca="1" si="183"/>
        <v>-20254243826155.008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-84392682608.979202</v>
      </c>
      <c r="L4233" s="444">
        <f t="shared" ca="1" si="182"/>
        <v>-20338636508763.988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25">
      <c r="G4234" s="459"/>
      <c r="H4234" s="459">
        <v>4227</v>
      </c>
      <c r="I4234" s="444">
        <f t="shared" ca="1" si="183"/>
        <v>-20338636508763.988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-84744318786.516617</v>
      </c>
      <c r="L4234" s="444">
        <f t="shared" ca="1" si="182"/>
        <v>-20423380827550.504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25">
      <c r="G4235" s="459"/>
      <c r="H4235" s="459">
        <v>4228</v>
      </c>
      <c r="I4235" s="444">
        <f t="shared" ca="1" si="183"/>
        <v>-20423380827550.504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-85097420114.793762</v>
      </c>
      <c r="L4235" s="444">
        <f t="shared" ca="1" si="182"/>
        <v>-20508478247665.297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25">
      <c r="G4236" s="459"/>
      <c r="H4236" s="459">
        <v>4229</v>
      </c>
      <c r="I4236" s="444">
        <f t="shared" ca="1" si="183"/>
        <v>-20508478247665.297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-85451992698.605408</v>
      </c>
      <c r="L4236" s="444">
        <f t="shared" ca="1" si="182"/>
        <v>-20593930240363.902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25">
      <c r="G4237" s="459"/>
      <c r="H4237" s="459">
        <v>4230</v>
      </c>
      <c r="I4237" s="444">
        <f t="shared" ca="1" si="183"/>
        <v>-20593930240363.902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-85808042668.182922</v>
      </c>
      <c r="L4237" s="444">
        <f t="shared" ca="1" si="182"/>
        <v>-20679738283032.086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25">
      <c r="G4238" s="459"/>
      <c r="H4238" s="459">
        <v>4231</v>
      </c>
      <c r="I4238" s="444">
        <f t="shared" ca="1" si="183"/>
        <v>-20679738283032.086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-86165576179.300354</v>
      </c>
      <c r="L4238" s="444">
        <f t="shared" ca="1" si="182"/>
        <v>-20765903859211.387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25">
      <c r="G4239" s="459"/>
      <c r="H4239" s="459">
        <v>4232</v>
      </c>
      <c r="I4239" s="444">
        <f t="shared" ca="1" si="183"/>
        <v>-20765903859211.387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-86524599413.380783</v>
      </c>
      <c r="L4239" s="444">
        <f t="shared" ca="1" si="182"/>
        <v>-20852428458624.766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25">
      <c r="G4240" s="459"/>
      <c r="H4240" s="459">
        <v>4233</v>
      </c>
      <c r="I4240" s="444">
        <f t="shared" ca="1" si="183"/>
        <v>-20852428458624.766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-86885118577.603195</v>
      </c>
      <c r="L4240" s="444">
        <f t="shared" ca="1" si="182"/>
        <v>-20939313577202.367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25">
      <c r="G4241" s="459"/>
      <c r="H4241" s="459">
        <v>4234</v>
      </c>
      <c r="I4241" s="444">
        <f t="shared" ca="1" si="183"/>
        <v>-20939313577202.367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-87247139905.009857</v>
      </c>
      <c r="L4241" s="444">
        <f t="shared" ca="1" si="182"/>
        <v>-21026560717107.379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25">
      <c r="G4242" s="459"/>
      <c r="H4242" s="459">
        <v>4235</v>
      </c>
      <c r="I4242" s="444">
        <f t="shared" ca="1" si="183"/>
        <v>-21026560717107.379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-87610669654.614075</v>
      </c>
      <c r="L4242" s="444">
        <f t="shared" ca="1" si="182"/>
        <v>-21114171386761.992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25">
      <c r="G4243" s="459"/>
      <c r="H4243" s="459">
        <v>4236</v>
      </c>
      <c r="I4243" s="444">
        <f t="shared" ca="1" si="183"/>
        <v>-21114171386761.992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-87975714111.508301</v>
      </c>
      <c r="L4243" s="444">
        <f t="shared" ca="1" si="182"/>
        <v>-21202147100873.5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25">
      <c r="G4244" s="459"/>
      <c r="H4244" s="459">
        <v>4237</v>
      </c>
      <c r="I4244" s="444">
        <f t="shared" ca="1" si="183"/>
        <v>-21202147100873.5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-88342279586.972916</v>
      </c>
      <c r="L4244" s="444">
        <f t="shared" ca="1" si="182"/>
        <v>-21290489380460.473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25">
      <c r="G4245" s="459"/>
      <c r="H4245" s="459">
        <v>4238</v>
      </c>
      <c r="I4245" s="444">
        <f t="shared" ca="1" si="183"/>
        <v>-21290489380460.473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-88710372418.585297</v>
      </c>
      <c r="L4245" s="444">
        <f t="shared" ca="1" si="182"/>
        <v>-21379199752879.059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25">
      <c r="G4246" s="459"/>
      <c r="H4246" s="459">
        <v>4239</v>
      </c>
      <c r="I4246" s="444">
        <f t="shared" ca="1" si="183"/>
        <v>-21379199752879.059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-89079998970.329407</v>
      </c>
      <c r="L4246" s="444">
        <f t="shared" ca="1" si="182"/>
        <v>-21468279751849.387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25">
      <c r="G4247" s="459"/>
      <c r="H4247" s="459">
        <v>4240</v>
      </c>
      <c r="I4247" s="444">
        <f t="shared" ca="1" si="183"/>
        <v>-21468279751849.387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-89451165632.70578</v>
      </c>
      <c r="L4247" s="444">
        <f t="shared" ca="1" si="182"/>
        <v>-21557730917482.094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25">
      <c r="G4248" s="459"/>
      <c r="H4248" s="459">
        <v>4241</v>
      </c>
      <c r="I4248" s="444">
        <f t="shared" ca="1" si="183"/>
        <v>-21557730917482.094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-89823878822.842056</v>
      </c>
      <c r="L4248" s="444">
        <f t="shared" ca="1" si="182"/>
        <v>-21647554796304.938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25">
      <c r="G4249" s="459"/>
      <c r="H4249" s="459">
        <v>4242</v>
      </c>
      <c r="I4249" s="444">
        <f t="shared" ca="1" si="183"/>
        <v>-21647554796304.938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-90198144984.603912</v>
      </c>
      <c r="L4249" s="444">
        <f t="shared" ca="1" si="182"/>
        <v>-21737752941289.543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25">
      <c r="G4250" s="459"/>
      <c r="H4250" s="459">
        <v>4243</v>
      </c>
      <c r="I4250" s="444">
        <f t="shared" ca="1" si="183"/>
        <v>-21737752941289.543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-90573970588.706421</v>
      </c>
      <c r="L4250" s="444">
        <f t="shared" ca="1" si="182"/>
        <v>-21828326911878.25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25">
      <c r="G4251" s="459"/>
      <c r="H4251" s="459">
        <v>4244</v>
      </c>
      <c r="I4251" s="444">
        <f t="shared" ca="1" si="183"/>
        <v>-21828326911878.25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-90951362132.826035</v>
      </c>
      <c r="L4251" s="444">
        <f t="shared" ca="1" si="182"/>
        <v>-21919278274011.074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25">
      <c r="G4252" s="459"/>
      <c r="H4252" s="459">
        <v>4245</v>
      </c>
      <c r="I4252" s="444">
        <f t="shared" ca="1" si="183"/>
        <v>-21919278274011.074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-91330326141.712814</v>
      </c>
      <c r="L4252" s="444">
        <f t="shared" ca="1" si="182"/>
        <v>-22010608600152.785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25">
      <c r="G4253" s="459"/>
      <c r="H4253" s="459">
        <v>4246</v>
      </c>
      <c r="I4253" s="444">
        <f t="shared" ca="1" si="183"/>
        <v>-22010608600152.785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-91710869167.303268</v>
      </c>
      <c r="L4253" s="444">
        <f t="shared" ca="1" si="182"/>
        <v>-22102319469320.09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25">
      <c r="G4254" s="459"/>
      <c r="H4254" s="459">
        <v>4247</v>
      </c>
      <c r="I4254" s="444">
        <f t="shared" ca="1" si="183"/>
        <v>-22102319469320.09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-92092997788.83371</v>
      </c>
      <c r="L4254" s="444">
        <f t="shared" ca="1" si="182"/>
        <v>-22194412467108.922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25">
      <c r="G4255" s="459"/>
      <c r="H4255" s="459">
        <v>4248</v>
      </c>
      <c r="I4255" s="444">
        <f t="shared" ca="1" si="183"/>
        <v>-22194412467108.922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-92476718612.953842</v>
      </c>
      <c r="L4255" s="444">
        <f t="shared" ca="1" si="182"/>
        <v>-22286889185721.875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25">
      <c r="G4256" s="459"/>
      <c r="H4256" s="459">
        <v>4249</v>
      </c>
      <c r="I4256" s="444">
        <f t="shared" ca="1" si="183"/>
        <v>-22286889185721.875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-92862038273.841141</v>
      </c>
      <c r="L4256" s="444">
        <f t="shared" ca="1" si="182"/>
        <v>-22379751223995.715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25">
      <c r="G4257" s="459"/>
      <c r="H4257" s="459">
        <v>4250</v>
      </c>
      <c r="I4257" s="444">
        <f t="shared" ca="1" si="183"/>
        <v>-22379751223995.715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-93248963433.315475</v>
      </c>
      <c r="L4257" s="444">
        <f t="shared" ca="1" si="182"/>
        <v>-22473000187429.031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25">
      <c r="G4258" s="459"/>
      <c r="H4258" s="459">
        <v>4251</v>
      </c>
      <c r="I4258" s="444">
        <f t="shared" ca="1" si="183"/>
        <v>-22473000187429.031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-93637500780.9543</v>
      </c>
      <c r="L4258" s="444">
        <f t="shared" ca="1" si="182"/>
        <v>-22566637688209.984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25">
      <c r="G4259" s="459"/>
      <c r="H4259" s="459">
        <v>4252</v>
      </c>
      <c r="I4259" s="444">
        <f t="shared" ca="1" si="183"/>
        <v>-22566637688209.984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-94027657034.208267</v>
      </c>
      <c r="L4259" s="444">
        <f t="shared" ca="1" si="182"/>
        <v>-22660665345244.191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25">
      <c r="G4260" s="459"/>
      <c r="H4260" s="459">
        <v>4253</v>
      </c>
      <c r="I4260" s="444">
        <f t="shared" ca="1" si="183"/>
        <v>-22660665345244.191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-94419438938.517456</v>
      </c>
      <c r="L4260" s="444">
        <f t="shared" ca="1" si="182"/>
        <v>-22755084784182.707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25">
      <c r="G4261" s="459"/>
      <c r="H4261" s="459">
        <v>4254</v>
      </c>
      <c r="I4261" s="444">
        <f t="shared" ca="1" si="183"/>
        <v>-22755084784182.707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-94812853267.427948</v>
      </c>
      <c r="L4261" s="444">
        <f t="shared" ca="1" si="182"/>
        <v>-22849897637450.137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25">
      <c r="G4262" s="459"/>
      <c r="H4262" s="459">
        <v>4255</v>
      </c>
      <c r="I4262" s="444">
        <f t="shared" ca="1" si="183"/>
        <v>-22849897637450.137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-95207906822.708908</v>
      </c>
      <c r="L4262" s="444">
        <f t="shared" ca="1" si="182"/>
        <v>-22945105544272.844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25">
      <c r="G4263" s="459"/>
      <c r="H4263" s="459">
        <v>4256</v>
      </c>
      <c r="I4263" s="444">
        <f t="shared" ca="1" si="183"/>
        <v>-22945105544272.844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-95604606434.470184</v>
      </c>
      <c r="L4263" s="444">
        <f t="shared" ca="1" si="182"/>
        <v>-23040710150707.313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25">
      <c r="G4264" s="459"/>
      <c r="H4264" s="459">
        <v>4257</v>
      </c>
      <c r="I4264" s="444">
        <f t="shared" ca="1" si="183"/>
        <v>-23040710150707.313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-96002958961.280472</v>
      </c>
      <c r="L4264" s="444">
        <f t="shared" ca="1" si="182"/>
        <v>-23136713109668.594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25">
      <c r="G4265" s="459"/>
      <c r="H4265" s="459">
        <v>4258</v>
      </c>
      <c r="I4265" s="444">
        <f t="shared" ca="1" si="183"/>
        <v>-23136713109668.594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-96402971290.285812</v>
      </c>
      <c r="L4265" s="444">
        <f t="shared" ca="1" si="182"/>
        <v>-23233116080958.879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25">
      <c r="G4266" s="459"/>
      <c r="H4266" s="459">
        <v>4259</v>
      </c>
      <c r="I4266" s="444">
        <f t="shared" ca="1" si="183"/>
        <v>-23233116080958.879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-96804650337.328659</v>
      </c>
      <c r="L4266" s="444">
        <f t="shared" ca="1" si="182"/>
        <v>-23329920731296.207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25">
      <c r="G4267" s="459"/>
      <c r="H4267" s="459">
        <v>4260</v>
      </c>
      <c r="I4267" s="444">
        <f t="shared" ca="1" si="183"/>
        <v>-23329920731296.207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-97208003047.067535</v>
      </c>
      <c r="L4267" s="444">
        <f t="shared" ca="1" si="182"/>
        <v>-23427128734343.273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25">
      <c r="G4268" s="459"/>
      <c r="H4268" s="459">
        <v>4261</v>
      </c>
      <c r="I4268" s="444">
        <f t="shared" ca="1" si="183"/>
        <v>-23427128734343.273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-97613036393.09697</v>
      </c>
      <c r="L4268" s="444">
        <f t="shared" ca="1" si="182"/>
        <v>-23524741770736.371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25">
      <c r="G4269" s="459"/>
      <c r="H4269" s="459">
        <v>4262</v>
      </c>
      <c r="I4269" s="444">
        <f t="shared" ca="1" si="183"/>
        <v>-23524741770736.371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-98019757378.068207</v>
      </c>
      <c r="L4269" s="444">
        <f t="shared" ca="1" si="182"/>
        <v>-23622761528114.438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25">
      <c r="G4270" s="459"/>
      <c r="H4270" s="459">
        <v>4263</v>
      </c>
      <c r="I4270" s="444">
        <f t="shared" ca="1" si="183"/>
        <v>-23622761528114.438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-98428173033.81015</v>
      </c>
      <c r="L4270" s="444">
        <f t="shared" ca="1" si="182"/>
        <v>-23721189701148.246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25">
      <c r="G4271" s="459"/>
      <c r="H4271" s="459">
        <v>4264</v>
      </c>
      <c r="I4271" s="444">
        <f t="shared" ca="1" si="183"/>
        <v>-23721189701148.246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-98838290421.451019</v>
      </c>
      <c r="L4271" s="444">
        <f t="shared" ca="1" si="182"/>
        <v>-23820027991569.695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25">
      <c r="G4272" s="459"/>
      <c r="H4272" s="459">
        <v>4265</v>
      </c>
      <c r="I4272" s="444">
        <f t="shared" ca="1" si="183"/>
        <v>-23820027991569.695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-99250116631.54039</v>
      </c>
      <c r="L4272" s="444">
        <f t="shared" ca="1" si="182"/>
        <v>-23919278108201.234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25">
      <c r="G4273" s="459"/>
      <c r="H4273" s="459">
        <v>4266</v>
      </c>
      <c r="I4273" s="444">
        <f t="shared" ca="1" si="183"/>
        <v>-23919278108201.234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-99663658784.171814</v>
      </c>
      <c r="L4273" s="444">
        <f t="shared" ca="1" si="182"/>
        <v>-24018941766985.406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25">
      <c r="G4274" s="459"/>
      <c r="H4274" s="459">
        <v>4267</v>
      </c>
      <c r="I4274" s="444">
        <f t="shared" ca="1" si="183"/>
        <v>-24018941766985.406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-100078924029.10587</v>
      </c>
      <c r="L4274" s="444">
        <f t="shared" ca="1" si="182"/>
        <v>-24119020691014.512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25">
      <c r="G4275" s="459"/>
      <c r="H4275" s="459">
        <v>4268</v>
      </c>
      <c r="I4275" s="444">
        <f t="shared" ca="1" si="183"/>
        <v>-24119020691014.512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-100495919545.8938</v>
      </c>
      <c r="L4275" s="444">
        <f t="shared" ca="1" si="182"/>
        <v>-24219516610560.406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25">
      <c r="G4276" s="459"/>
      <c r="H4276" s="459">
        <v>4269</v>
      </c>
      <c r="I4276" s="444">
        <f t="shared" ca="1" si="183"/>
        <v>-24219516610560.406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-100914652544.00169</v>
      </c>
      <c r="L4276" s="444">
        <f t="shared" ca="1" si="182"/>
        <v>-24320431263104.406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25">
      <c r="G4277" s="459"/>
      <c r="H4277" s="459">
        <v>4270</v>
      </c>
      <c r="I4277" s="444">
        <f t="shared" ca="1" si="183"/>
        <v>-24320431263104.406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-101335130262.93503</v>
      </c>
      <c r="L4277" s="444">
        <f t="shared" ca="1" si="182"/>
        <v>-24421766393367.34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25">
      <c r="G4278" s="459"/>
      <c r="H4278" s="459">
        <v>4271</v>
      </c>
      <c r="I4278" s="444">
        <f t="shared" ca="1" si="183"/>
        <v>-24421766393367.34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-101757359972.36392</v>
      </c>
      <c r="L4278" s="444">
        <f t="shared" ca="1" si="182"/>
        <v>-24523523753339.703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25">
      <c r="G4279" s="459"/>
      <c r="H4279" s="459">
        <v>4272</v>
      </c>
      <c r="I4279" s="444">
        <f t="shared" ca="1" si="183"/>
        <v>-24523523753339.703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-102181348972.24876</v>
      </c>
      <c r="L4279" s="444">
        <f t="shared" ca="1" si="182"/>
        <v>-24625705102311.953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25">
      <c r="G4280" s="459"/>
      <c r="H4280" s="459">
        <v>4273</v>
      </c>
      <c r="I4280" s="444">
        <f t="shared" ca="1" si="183"/>
        <v>-24625705102311.953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-102607104592.96648</v>
      </c>
      <c r="L4280" s="444">
        <f t="shared" ca="1" si="182"/>
        <v>-24728312206904.918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25">
      <c r="G4281" s="459"/>
      <c r="H4281" s="459">
        <v>4274</v>
      </c>
      <c r="I4281" s="444">
        <f t="shared" ca="1" si="183"/>
        <v>-24728312206904.918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-103034634195.43716</v>
      </c>
      <c r="L4281" s="444">
        <f t="shared" ca="1" si="182"/>
        <v>-24831346841100.355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25">
      <c r="G4282" s="459"/>
      <c r="H4282" s="459">
        <v>4275</v>
      </c>
      <c r="I4282" s="444">
        <f t="shared" ca="1" si="183"/>
        <v>-24831346841100.355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-103463945171.25148</v>
      </c>
      <c r="L4282" s="444">
        <f t="shared" ca="1" si="182"/>
        <v>-24934810786271.605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25">
      <c r="G4283" s="459"/>
      <c r="H4283" s="459">
        <v>4276</v>
      </c>
      <c r="I4283" s="444">
        <f t="shared" ca="1" si="183"/>
        <v>-24934810786271.605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-103895044942.79836</v>
      </c>
      <c r="L4283" s="444">
        <f t="shared" ca="1" si="182"/>
        <v>-25038705831214.402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25">
      <c r="G4284" s="459"/>
      <c r="H4284" s="459">
        <v>4277</v>
      </c>
      <c r="I4284" s="444">
        <f t="shared" ca="1" si="183"/>
        <v>-25038705831214.402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-104327940963.39334</v>
      </c>
      <c r="L4284" s="444">
        <f t="shared" ca="1" si="182"/>
        <v>-25143033772177.797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25">
      <c r="G4285" s="459"/>
      <c r="H4285" s="459">
        <v>4278</v>
      </c>
      <c r="I4285" s="444">
        <f t="shared" ca="1" si="183"/>
        <v>-25143033772177.797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-104762640717.40749</v>
      </c>
      <c r="L4285" s="444">
        <f t="shared" ca="1" si="182"/>
        <v>-25247796412895.203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25">
      <c r="G4286" s="459"/>
      <c r="H4286" s="459">
        <v>4279</v>
      </c>
      <c r="I4286" s="444">
        <f t="shared" ca="1" si="183"/>
        <v>-25247796412895.203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-105199151720.39668</v>
      </c>
      <c r="L4286" s="444">
        <f t="shared" ca="1" si="182"/>
        <v>-25352995564615.602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25">
      <c r="G4287" s="459"/>
      <c r="H4287" s="459">
        <v>4280</v>
      </c>
      <c r="I4287" s="444">
        <f t="shared" ca="1" si="183"/>
        <v>-25352995564615.602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-105637481519.23167</v>
      </c>
      <c r="L4287" s="444">
        <f t="shared" ca="1" si="182"/>
        <v>-25458633046134.832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25">
      <c r="G4288" s="459"/>
      <c r="H4288" s="459">
        <v>4281</v>
      </c>
      <c r="I4288" s="444">
        <f t="shared" ca="1" si="183"/>
        <v>-25458633046134.832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-106077637692.22847</v>
      </c>
      <c r="L4288" s="444">
        <f t="shared" ca="1" si="182"/>
        <v>-25564710683827.059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25">
      <c r="G4289" s="459"/>
      <c r="H4289" s="459">
        <v>4282</v>
      </c>
      <c r="I4289" s="444">
        <f t="shared" ca="1" si="183"/>
        <v>-25564710683827.059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-106519627849.2794</v>
      </c>
      <c r="L4289" s="444">
        <f t="shared" ca="1" si="182"/>
        <v>-25671230311676.34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25">
      <c r="G4290" s="459"/>
      <c r="H4290" s="459">
        <v>4283</v>
      </c>
      <c r="I4290" s="444">
        <f t="shared" ca="1" si="183"/>
        <v>-25671230311676.34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-106963459631.98474</v>
      </c>
      <c r="L4290" s="444">
        <f t="shared" ca="1" si="182"/>
        <v>-25778193771308.324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25">
      <c r="G4291" s="459"/>
      <c r="H4291" s="459">
        <v>4284</v>
      </c>
      <c r="I4291" s="444">
        <f t="shared" ca="1" si="183"/>
        <v>-25778193771308.324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-107409140713.78468</v>
      </c>
      <c r="L4291" s="444">
        <f t="shared" ca="1" si="182"/>
        <v>-25885602912022.109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25">
      <c r="G4292" s="459"/>
      <c r="H4292" s="459">
        <v>4285</v>
      </c>
      <c r="I4292" s="444">
        <f t="shared" ca="1" si="183"/>
        <v>-25885602912022.109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-107856678800.09212</v>
      </c>
      <c r="L4292" s="444">
        <f t="shared" ca="1" si="182"/>
        <v>-25993459590822.203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25">
      <c r="G4293" s="459"/>
      <c r="H4293" s="459">
        <v>4286</v>
      </c>
      <c r="I4293" s="444">
        <f t="shared" ca="1" si="183"/>
        <v>-25993459590822.203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-108306081628.42584</v>
      </c>
      <c r="L4293" s="444">
        <f t="shared" ca="1" si="182"/>
        <v>-26101765672450.629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25">
      <c r="G4294" s="459"/>
      <c r="H4294" s="459">
        <v>4287</v>
      </c>
      <c r="I4294" s="444">
        <f t="shared" ca="1" si="183"/>
        <v>-26101765672450.629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-108757356968.54428</v>
      </c>
      <c r="L4294" s="444">
        <f t="shared" ca="1" si="182"/>
        <v>-26210523029419.172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25">
      <c r="G4295" s="459"/>
      <c r="H4295" s="459">
        <v>4288</v>
      </c>
      <c r="I4295" s="444">
        <f t="shared" ca="1" si="183"/>
        <v>-26210523029419.172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-109210512622.57988</v>
      </c>
      <c r="L4295" s="444">
        <f t="shared" ca="1" si="182"/>
        <v>-26319733542041.75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25">
      <c r="G4296" s="459"/>
      <c r="H4296" s="459">
        <v>4289</v>
      </c>
      <c r="I4296" s="444">
        <f t="shared" ca="1" si="183"/>
        <v>-26319733542041.75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-109665556425.17395</v>
      </c>
      <c r="L4296" s="444">
        <f t="shared" ca="1" si="182"/>
        <v>-26429399098466.926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25">
      <c r="G4297" s="459"/>
      <c r="H4297" s="459">
        <v>4290</v>
      </c>
      <c r="I4297" s="444">
        <f t="shared" ca="1" si="183"/>
        <v>-26429399098466.926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-110122496243.61218</v>
      </c>
      <c r="L4297" s="444">
        <f t="shared" ca="1" si="182"/>
        <v>-26539521594710.539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25">
      <c r="G4298" s="459"/>
      <c r="H4298" s="459">
        <v>4291</v>
      </c>
      <c r="I4298" s="444">
        <f t="shared" ca="1" si="183"/>
        <v>-26539521594710.539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-110581339977.96057</v>
      </c>
      <c r="L4298" s="444">
        <f t="shared" ca="1" si="182"/>
        <v>-26650102934688.5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25">
      <c r="G4299" s="459"/>
      <c r="H4299" s="459">
        <v>4292</v>
      </c>
      <c r="I4299" s="444">
        <f t="shared" ca="1" si="183"/>
        <v>-26650102934688.5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-111042095561.20209</v>
      </c>
      <c r="L4299" s="444">
        <f t="shared" ca="1" si="182"/>
        <v>-26761145030249.703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25">
      <c r="G4300" s="459"/>
      <c r="H4300" s="459">
        <v>4293</v>
      </c>
      <c r="I4300" s="444">
        <f t="shared" ca="1" si="183"/>
        <v>-26761145030249.703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-111504770959.37376</v>
      </c>
      <c r="L4300" s="444">
        <f t="shared" ca="1" si="182"/>
        <v>-26872649801209.078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25">
      <c r="G4301" s="459"/>
      <c r="H4301" s="459">
        <v>4294</v>
      </c>
      <c r="I4301" s="444">
        <f t="shared" ca="1" si="183"/>
        <v>-26872649801209.078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-111969374171.70448</v>
      </c>
      <c r="L4301" s="444">
        <f t="shared" ca="1" si="182"/>
        <v>-26984619175380.781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25">
      <c r="G4302" s="459"/>
      <c r="H4302" s="459">
        <v>4295</v>
      </c>
      <c r="I4302" s="444">
        <f t="shared" ca="1" si="183"/>
        <v>-26984619175380.781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-112435913230.75325</v>
      </c>
      <c r="L4302" s="444">
        <f t="shared" ca="1" si="182"/>
        <v>-27097055088611.535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25">
      <c r="G4303" s="459"/>
      <c r="H4303" s="459">
        <v>4296</v>
      </c>
      <c r="I4303" s="444">
        <f t="shared" ca="1" si="183"/>
        <v>-27097055088611.535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-112904396202.54807</v>
      </c>
      <c r="L4303" s="444">
        <f t="shared" ca="1" si="182"/>
        <v>-27209959484814.082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25">
      <c r="G4304" s="459"/>
      <c r="H4304" s="459">
        <v>4297</v>
      </c>
      <c r="I4304" s="444">
        <f t="shared" ca="1" si="183"/>
        <v>-27209959484814.082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-113374831186.72534</v>
      </c>
      <c r="L4304" s="444">
        <f t="shared" ca="1" si="182"/>
        <v>-27323334316000.809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25">
      <c r="G4305" s="459"/>
      <c r="H4305" s="459">
        <v>4298</v>
      </c>
      <c r="I4305" s="444">
        <f t="shared" ca="1" si="183"/>
        <v>-27323334316000.809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-113847226316.67003</v>
      </c>
      <c r="L4305" s="444">
        <f t="shared" ca="1" si="182"/>
        <v>-27437181542317.48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25">
      <c r="G4306" s="459"/>
      <c r="H4306" s="459">
        <v>4299</v>
      </c>
      <c r="I4306" s="444">
        <f t="shared" ca="1" si="183"/>
        <v>-27437181542317.48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-114321589759.65619</v>
      </c>
      <c r="L4306" s="444">
        <f t="shared" ca="1" si="182"/>
        <v>-27551503132077.137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25">
      <c r="G4307" s="459"/>
      <c r="H4307" s="459">
        <v>4300</v>
      </c>
      <c r="I4307" s="444">
        <f t="shared" ca="1" si="183"/>
        <v>-27551503132077.137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-114797929716.98807</v>
      </c>
      <c r="L4307" s="444">
        <f t="shared" ca="1" si="182"/>
        <v>-27666301061794.125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25">
      <c r="G4308" s="459"/>
      <c r="H4308" s="459">
        <v>4301</v>
      </c>
      <c r="I4308" s="444">
        <f t="shared" ca="1" si="183"/>
        <v>-27666301061794.125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-115276254424.1422</v>
      </c>
      <c r="L4308" s="444">
        <f t="shared" ca="1" si="182"/>
        <v>-27781577316218.266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25">
      <c r="G4309" s="459"/>
      <c r="H4309" s="459">
        <v>4302</v>
      </c>
      <c r="I4309" s="444">
        <f t="shared" ca="1" si="183"/>
        <v>-27781577316218.266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-115756572150.90945</v>
      </c>
      <c r="L4309" s="444">
        <f t="shared" ca="1" si="182"/>
        <v>-27897333888369.176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25">
      <c r="G4310" s="459"/>
      <c r="H4310" s="459">
        <v>4303</v>
      </c>
      <c r="I4310" s="444">
        <f t="shared" ca="1" si="183"/>
        <v>-27897333888369.176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-116238891201.53822</v>
      </c>
      <c r="L4310" s="444">
        <f t="shared" ca="1" si="182"/>
        <v>-28013572779570.715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25">
      <c r="G4311" s="459"/>
      <c r="H4311" s="459">
        <v>4304</v>
      </c>
      <c r="I4311" s="444">
        <f t="shared" ca="1" si="183"/>
        <v>-28013572779570.715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-116723219914.87798</v>
      </c>
      <c r="L4311" s="444">
        <f t="shared" ca="1" si="182"/>
        <v>-28130295999485.594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25">
      <c r="G4312" s="459"/>
      <c r="H4312" s="459">
        <v>4305</v>
      </c>
      <c r="I4312" s="444">
        <f t="shared" ca="1" si="183"/>
        <v>-28130295999485.594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-117209566664.5233</v>
      </c>
      <c r="L4312" s="444">
        <f t="shared" ca="1" si="182"/>
        <v>-28247505566150.117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25">
      <c r="G4313" s="459"/>
      <c r="H4313" s="459">
        <v>4306</v>
      </c>
      <c r="I4313" s="444">
        <f t="shared" ca="1" si="183"/>
        <v>-28247505566150.117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-117697939858.9588</v>
      </c>
      <c r="L4313" s="444">
        <f t="shared" ca="1" si="182"/>
        <v>-28365203506009.074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25">
      <c r="G4314" s="459"/>
      <c r="H4314" s="459">
        <v>4307</v>
      </c>
      <c r="I4314" s="444">
        <f t="shared" ca="1" si="183"/>
        <v>-28365203506009.074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-118188347941.70447</v>
      </c>
      <c r="L4314" s="444">
        <f t="shared" ca="1" si="182"/>
        <v>-28483391853950.777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25">
      <c r="G4315" s="459"/>
      <c r="H4315" s="459">
        <v>4308</v>
      </c>
      <c r="I4315" s="444">
        <f t="shared" ca="1" si="183"/>
        <v>-28483391853950.777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-118680799391.46156</v>
      </c>
      <c r="L4315" s="444">
        <f t="shared" ca="1" si="182"/>
        <v>-28602072653342.238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25">
      <c r="G4316" s="459"/>
      <c r="H4316" s="459">
        <v>4309</v>
      </c>
      <c r="I4316" s="444">
        <f t="shared" ca="1" si="183"/>
        <v>-28602072653342.238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-119175302722.25932</v>
      </c>
      <c r="L4316" s="444">
        <f t="shared" ca="1" si="182"/>
        <v>-28721247956064.496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25">
      <c r="G4317" s="459"/>
      <c r="H4317" s="459">
        <v>4310</v>
      </c>
      <c r="I4317" s="444">
        <f t="shared" ca="1" si="183"/>
        <v>-28721247956064.496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-119671866483.60207</v>
      </c>
      <c r="L4317" s="444">
        <f t="shared" ca="1" si="182"/>
        <v>-28840919822548.098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25">
      <c r="G4318" s="459"/>
      <c r="H4318" s="459">
        <v>4311</v>
      </c>
      <c r="I4318" s="444">
        <f t="shared" ca="1" si="183"/>
        <v>-28840919822548.098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-120170499260.61708</v>
      </c>
      <c r="L4318" s="444">
        <f t="shared" ca="1" si="182"/>
        <v>-28961090321808.715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25">
      <c r="G4319" s="459"/>
      <c r="H4319" s="459">
        <v>4312</v>
      </c>
      <c r="I4319" s="444">
        <f t="shared" ca="1" si="183"/>
        <v>-28961090321808.715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-120671209674.20297</v>
      </c>
      <c r="L4319" s="444">
        <f t="shared" ca="1" si="182"/>
        <v>-29081761531482.918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25">
      <c r="G4320" s="459"/>
      <c r="H4320" s="459">
        <v>4313</v>
      </c>
      <c r="I4320" s="444">
        <f t="shared" ca="1" si="183"/>
        <v>-29081761531482.918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-121174006381.17882</v>
      </c>
      <c r="L4320" s="444">
        <f t="shared" ca="1" si="182"/>
        <v>-29202935537864.098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25">
      <c r="G4321" s="459"/>
      <c r="H4321" s="459">
        <v>4314</v>
      </c>
      <c r="I4321" s="444">
        <f t="shared" ca="1" si="183"/>
        <v>-29202935537864.098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-121678898074.43373</v>
      </c>
      <c r="L4321" s="444">
        <f t="shared" ca="1" si="182"/>
        <v>-29324614435938.531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25">
      <c r="G4322" s="459"/>
      <c r="H4322" s="459">
        <v>4315</v>
      </c>
      <c r="I4322" s="444">
        <f t="shared" ca="1" si="183"/>
        <v>-29324614435938.531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-122185893483.07721</v>
      </c>
      <c r="L4322" s="444">
        <f t="shared" ca="1" si="182"/>
        <v>-29446800329421.609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25">
      <c r="G4323" s="459"/>
      <c r="H4323" s="459">
        <v>4316</v>
      </c>
      <c r="I4323" s="444">
        <f t="shared" ca="1" si="183"/>
        <v>-29446800329421.609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-122695001372.59006</v>
      </c>
      <c r="L4323" s="444">
        <f t="shared" ca="1" si="182"/>
        <v>-29569495330794.199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25">
      <c r="G4324" s="459"/>
      <c r="H4324" s="459">
        <v>4317</v>
      </c>
      <c r="I4324" s="444">
        <f t="shared" ca="1" si="183"/>
        <v>-29569495330794.199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-123206230544.97583</v>
      </c>
      <c r="L4324" s="444">
        <f t="shared" ca="1" si="182"/>
        <v>-29692701561339.176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25">
      <c r="G4325" s="459"/>
      <c r="H4325" s="459">
        <v>4318</v>
      </c>
      <c r="I4325" s="444">
        <f t="shared" ca="1" si="183"/>
        <v>-29692701561339.176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-123719589838.91321</v>
      </c>
      <c r="L4325" s="444">
        <f t="shared" ca="1" si="182"/>
        <v>-29816421151178.09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25">
      <c r="G4326" s="459"/>
      <c r="H4326" s="459">
        <v>4319</v>
      </c>
      <c r="I4326" s="444">
        <f t="shared" ca="1" si="183"/>
        <v>-29816421151178.09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-124235088129.90869</v>
      </c>
      <c r="L4326" s="444">
        <f t="shared" ca="1" si="182"/>
        <v>-29940656239308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25">
      <c r="G4327" s="459"/>
      <c r="H4327" s="459">
        <v>4320</v>
      </c>
      <c r="I4327" s="444">
        <f t="shared" ca="1" si="183"/>
        <v>-29940656239308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-124752734330.45001</v>
      </c>
      <c r="L4327" s="444">
        <f t="shared" ca="1" si="182"/>
        <v>-30065408973638.449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25">
      <c r="G4328" s="459"/>
      <c r="H4328" s="459">
        <v>4321</v>
      </c>
      <c r="I4328" s="444">
        <f t="shared" ca="1" si="183"/>
        <v>-30065408973638.449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-125272537390.1602</v>
      </c>
      <c r="L4328" s="444">
        <f t="shared" ca="1" si="182"/>
        <v>-30190681511028.609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25">
      <c r="G4329" s="459"/>
      <c r="H4329" s="459">
        <v>4322</v>
      </c>
      <c r="I4329" s="444">
        <f t="shared" ca="1" si="183"/>
        <v>-30190681511028.609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-125794506295.95251</v>
      </c>
      <c r="L4329" s="444">
        <f t="shared" ca="1" si="182"/>
        <v>-30316476017324.563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25">
      <c r="G4330" s="459"/>
      <c r="H4330" s="459">
        <v>4323</v>
      </c>
      <c r="I4330" s="444">
        <f t="shared" ca="1" si="183"/>
        <v>-30316476017324.563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-126318650072.18567</v>
      </c>
      <c r="L4330" s="444">
        <f t="shared" ca="1" si="182"/>
        <v>-30442794667396.75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25">
      <c r="G4331" s="459"/>
      <c r="H4331" s="459">
        <v>4324</v>
      </c>
      <c r="I4331" s="444">
        <f t="shared" ca="1" si="183"/>
        <v>-30442794667396.75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-126844977780.81979</v>
      </c>
      <c r="L4331" s="444">
        <f t="shared" ca="1" si="182"/>
        <v>-30569639645177.57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25">
      <c r="G4332" s="459"/>
      <c r="H4332" s="459">
        <v>4325</v>
      </c>
      <c r="I4332" s="444">
        <f t="shared" ca="1" si="183"/>
        <v>-30569639645177.57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-127373498521.57321</v>
      </c>
      <c r="L4332" s="444">
        <f t="shared" ca="1" si="182"/>
        <v>-30697013143699.145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25">
      <c r="G4333" s="459"/>
      <c r="H4333" s="459">
        <v>4326</v>
      </c>
      <c r="I4333" s="444">
        <f t="shared" ca="1" si="183"/>
        <v>-30697013143699.145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-127904221432.07976</v>
      </c>
      <c r="L4333" s="444">
        <f t="shared" ca="1" si="182"/>
        <v>-30824917365131.223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25">
      <c r="G4334" s="459"/>
      <c r="H4334" s="459">
        <v>4327</v>
      </c>
      <c r="I4334" s="444">
        <f t="shared" ca="1" si="183"/>
        <v>-30824917365131.223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-128437155688.04677</v>
      </c>
      <c r="L4334" s="444">
        <f t="shared" ca="1" si="182"/>
        <v>-30953354520819.27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25">
      <c r="G4335" s="459"/>
      <c r="H4335" s="459">
        <v>4328</v>
      </c>
      <c r="I4335" s="444">
        <f t="shared" ca="1" si="183"/>
        <v>-30953354520819.27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-128972310503.4136</v>
      </c>
      <c r="L4335" s="444">
        <f t="shared" ca="1" si="182"/>
        <v>-31082326831322.684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25">
      <c r="G4336" s="459"/>
      <c r="H4336" s="459">
        <v>4329</v>
      </c>
      <c r="I4336" s="444">
        <f t="shared" ca="1" si="183"/>
        <v>-31082326831322.684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-129509695130.5112</v>
      </c>
      <c r="L4336" s="444">
        <f t="shared" ca="1" si="182"/>
        <v>-31211836526453.195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25">
      <c r="G4337" s="459"/>
      <c r="H4337" s="459">
        <v>4330</v>
      </c>
      <c r="I4337" s="444">
        <f t="shared" ca="1" si="183"/>
        <v>-31211836526453.195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-130049318860.22165</v>
      </c>
      <c r="L4337" s="444">
        <f t="shared" ca="1" si="182"/>
        <v>-31341885845313.418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25">
      <c r="G4338" s="459"/>
      <c r="H4338" s="459">
        <v>4331</v>
      </c>
      <c r="I4338" s="444">
        <f t="shared" ca="1" si="183"/>
        <v>-31341885845313.418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-130591191022.13925</v>
      </c>
      <c r="L4338" s="444">
        <f t="shared" ca="1" si="182"/>
        <v>-31472477036335.559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25">
      <c r="G4339" s="459"/>
      <c r="H4339" s="459">
        <v>4332</v>
      </c>
      <c r="I4339" s="444">
        <f t="shared" ca="1" si="183"/>
        <v>-31472477036335.559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-131135320984.73149</v>
      </c>
      <c r="L4339" s="444">
        <f t="shared" ca="1" si="182"/>
        <v>-31603612357320.289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25">
      <c r="G4340" s="459"/>
      <c r="H4340" s="459">
        <v>4333</v>
      </c>
      <c r="I4340" s="444">
        <f t="shared" ca="1" si="183"/>
        <v>-31603612357320.289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-131681718155.50121</v>
      </c>
      <c r="L4340" s="444">
        <f t="shared" ca="1" si="182"/>
        <v>-31735294075475.789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25">
      <c r="G4341" s="459"/>
      <c r="H4341" s="459">
        <v>4334</v>
      </c>
      <c r="I4341" s="444">
        <f t="shared" ca="1" si="183"/>
        <v>-31735294075475.789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-132230391981.14911</v>
      </c>
      <c r="L4341" s="444">
        <f t="shared" ca="1" si="182"/>
        <v>-31867524467456.938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25">
      <c r="G4342" s="459"/>
      <c r="H4342" s="459">
        <v>4335</v>
      </c>
      <c r="I4342" s="444">
        <f t="shared" ca="1" si="183"/>
        <v>-31867524467456.938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-132781351947.73724</v>
      </c>
      <c r="L4342" s="444">
        <f t="shared" ca="1" si="182"/>
        <v>-32000305819404.676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25">
      <c r="G4343" s="459"/>
      <c r="H4343" s="459">
        <v>4336</v>
      </c>
      <c r="I4343" s="444">
        <f t="shared" ca="1" si="183"/>
        <v>-32000305819404.676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-133334607580.85281</v>
      </c>
      <c r="L4343" s="444">
        <f t="shared" ref="L4343:L4597" ca="1" si="187">I4343-J4343+K4343</f>
        <v>-32133640426985.527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25">
      <c r="G4344" s="459"/>
      <c r="H4344" s="459">
        <v>4337</v>
      </c>
      <c r="I4344" s="444">
        <f t="shared" ref="I4344:I4598" ca="1" si="188">L4343</f>
        <v>-32133640426985.527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-133890168445.77303</v>
      </c>
      <c r="L4344" s="444">
        <f t="shared" ca="1" si="187"/>
        <v>-32267530595431.301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25">
      <c r="G4345" s="459"/>
      <c r="H4345" s="459">
        <v>4338</v>
      </c>
      <c r="I4345" s="444">
        <f t="shared" ca="1" si="188"/>
        <v>-32267530595431.301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-134448044147.63042</v>
      </c>
      <c r="L4345" s="444">
        <f t="shared" ca="1" si="187"/>
        <v>-32401978639578.93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25">
      <c r="G4346" s="459"/>
      <c r="H4346" s="459">
        <v>4339</v>
      </c>
      <c r="I4346" s="444">
        <f t="shared" ca="1" si="188"/>
        <v>-32401978639578.93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-135008244331.57887</v>
      </c>
      <c r="L4346" s="444">
        <f t="shared" ca="1" si="187"/>
        <v>-32536986883910.508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25">
      <c r="G4347" s="459"/>
      <c r="H4347" s="459">
        <v>4340</v>
      </c>
      <c r="I4347" s="444">
        <f t="shared" ca="1" si="188"/>
        <v>-32536986883910.508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-135570778682.96045</v>
      </c>
      <c r="L4347" s="444">
        <f t="shared" ca="1" si="187"/>
        <v>-32672557662593.469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25">
      <c r="G4348" s="459"/>
      <c r="H4348" s="459">
        <v>4341</v>
      </c>
      <c r="I4348" s="444">
        <f t="shared" ca="1" si="188"/>
        <v>-32672557662593.469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-136135656927.47278</v>
      </c>
      <c r="L4348" s="444">
        <f t="shared" ca="1" si="187"/>
        <v>-32808693319520.941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25">
      <c r="G4349" s="459"/>
      <c r="H4349" s="459">
        <v>4342</v>
      </c>
      <c r="I4349" s="444">
        <f t="shared" ca="1" si="188"/>
        <v>-32808693319520.941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-136702888831.33725</v>
      </c>
      <c r="L4349" s="444">
        <f t="shared" ca="1" si="187"/>
        <v>-32945396208352.277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25">
      <c r="G4350" s="459"/>
      <c r="H4350" s="459">
        <v>4343</v>
      </c>
      <c r="I4350" s="444">
        <f t="shared" ca="1" si="188"/>
        <v>-32945396208352.277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-137272484201.46782</v>
      </c>
      <c r="L4350" s="444">
        <f t="shared" ca="1" si="187"/>
        <v>-33082668692553.746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25">
      <c r="G4351" s="459"/>
      <c r="H4351" s="459">
        <v>4344</v>
      </c>
      <c r="I4351" s="444">
        <f t="shared" ca="1" si="188"/>
        <v>-33082668692553.746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-137844452885.64059</v>
      </c>
      <c r="L4351" s="444">
        <f t="shared" ca="1" si="187"/>
        <v>-33220513145439.387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25">
      <c r="G4352" s="459"/>
      <c r="H4352" s="459">
        <v>4345</v>
      </c>
      <c r="I4352" s="444">
        <f t="shared" ca="1" si="188"/>
        <v>-33220513145439.387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-138418804772.66412</v>
      </c>
      <c r="L4352" s="444">
        <f t="shared" ca="1" si="187"/>
        <v>-33358931950212.051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25">
      <c r="G4353" s="459"/>
      <c r="H4353" s="459">
        <v>4346</v>
      </c>
      <c r="I4353" s="444">
        <f t="shared" ca="1" si="188"/>
        <v>-33358931950212.051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-138995549792.5502</v>
      </c>
      <c r="L4353" s="444">
        <f t="shared" ca="1" si="187"/>
        <v>-33497927500004.602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25">
      <c r="G4354" s="459"/>
      <c r="H4354" s="459">
        <v>4347</v>
      </c>
      <c r="I4354" s="444">
        <f t="shared" ca="1" si="188"/>
        <v>-33497927500004.602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-139574697916.68582</v>
      </c>
      <c r="L4354" s="444">
        <f t="shared" ca="1" si="187"/>
        <v>-33637502197921.289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25">
      <c r="G4355" s="459"/>
      <c r="H4355" s="459">
        <v>4348</v>
      </c>
      <c r="I4355" s="444">
        <f t="shared" ca="1" si="188"/>
        <v>-33637502197921.289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-140156259158.00537</v>
      </c>
      <c r="L4355" s="444">
        <f t="shared" ca="1" si="187"/>
        <v>-33777658457079.293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25">
      <c r="G4356" s="459"/>
      <c r="H4356" s="459">
        <v>4349</v>
      </c>
      <c r="I4356" s="444">
        <f t="shared" ca="1" si="188"/>
        <v>-33777658457079.293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-140740243571.16373</v>
      </c>
      <c r="L4356" s="444">
        <f t="shared" ca="1" si="187"/>
        <v>-33918398700650.457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25">
      <c r="G4357" s="459"/>
      <c r="H4357" s="459">
        <v>4350</v>
      </c>
      <c r="I4357" s="444">
        <f t="shared" ca="1" si="188"/>
        <v>-33918398700650.457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-141326661252.71024</v>
      </c>
      <c r="L4357" s="444">
        <f t="shared" ca="1" si="187"/>
        <v>-34059725361903.168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25">
      <c r="G4358" s="459"/>
      <c r="H4358" s="459">
        <v>4351</v>
      </c>
      <c r="I4358" s="444">
        <f t="shared" ca="1" si="188"/>
        <v>-34059725361903.168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-141915522341.26321</v>
      </c>
      <c r="L4358" s="444">
        <f t="shared" ca="1" si="187"/>
        <v>-34201640884244.43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25">
      <c r="G4359" s="459"/>
      <c r="H4359" s="459">
        <v>4352</v>
      </c>
      <c r="I4359" s="444">
        <f t="shared" ca="1" si="188"/>
        <v>-34201640884244.43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-142506837017.68512</v>
      </c>
      <c r="L4359" s="444">
        <f t="shared" ca="1" si="187"/>
        <v>-34344147721262.113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25">
      <c r="G4360" s="459"/>
      <c r="H4360" s="459">
        <v>4353</v>
      </c>
      <c r="I4360" s="444">
        <f t="shared" ca="1" si="188"/>
        <v>-34344147721262.113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-143100615505.25879</v>
      </c>
      <c r="L4360" s="444">
        <f t="shared" ca="1" si="187"/>
        <v>-34487248336767.371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25">
      <c r="G4361" s="459"/>
      <c r="H4361" s="459">
        <v>4354</v>
      </c>
      <c r="I4361" s="444">
        <f t="shared" ca="1" si="188"/>
        <v>-34487248336767.371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-143696868069.86407</v>
      </c>
      <c r="L4361" s="444">
        <f t="shared" ca="1" si="187"/>
        <v>-34630945204837.234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25">
      <c r="G4362" s="459"/>
      <c r="H4362" s="459">
        <v>4355</v>
      </c>
      <c r="I4362" s="444">
        <f t="shared" ca="1" si="188"/>
        <v>-34630945204837.234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-144295605020.15515</v>
      </c>
      <c r="L4362" s="444">
        <f t="shared" ca="1" si="187"/>
        <v>-34775240809857.391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25">
      <c r="G4363" s="459"/>
      <c r="H4363" s="459">
        <v>4356</v>
      </c>
      <c r="I4363" s="444">
        <f t="shared" ca="1" si="188"/>
        <v>-34775240809857.391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-144896836707.73914</v>
      </c>
      <c r="L4363" s="444">
        <f t="shared" ca="1" si="187"/>
        <v>-34920137646565.129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25">
      <c r="G4364" s="459"/>
      <c r="H4364" s="459">
        <v>4357</v>
      </c>
      <c r="I4364" s="444">
        <f t="shared" ca="1" si="188"/>
        <v>-34920137646565.129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-145500573527.35471</v>
      </c>
      <c r="L4364" s="444">
        <f t="shared" ca="1" si="187"/>
        <v>-35065638220092.484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25">
      <c r="G4365" s="459"/>
      <c r="H4365" s="459">
        <v>4358</v>
      </c>
      <c r="I4365" s="444">
        <f t="shared" ca="1" si="188"/>
        <v>-35065638220092.484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-146106825917.052</v>
      </c>
      <c r="L4365" s="444">
        <f t="shared" ca="1" si="187"/>
        <v>-35211745046009.539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25">
      <c r="G4366" s="459"/>
      <c r="H4366" s="459">
        <v>4359</v>
      </c>
      <c r="I4366" s="444">
        <f t="shared" ca="1" si="188"/>
        <v>-35211745046009.539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-146715604358.37308</v>
      </c>
      <c r="L4366" s="444">
        <f t="shared" ca="1" si="187"/>
        <v>-35358460650367.914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25">
      <c r="G4367" s="459"/>
      <c r="H4367" s="459">
        <v>4360</v>
      </c>
      <c r="I4367" s="444">
        <f t="shared" ca="1" si="188"/>
        <v>-35358460650367.914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-147326919376.53296</v>
      </c>
      <c r="L4367" s="444">
        <f t="shared" ca="1" si="187"/>
        <v>-35505787569744.445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25">
      <c r="G4368" s="459"/>
      <c r="H4368" s="459">
        <v>4361</v>
      </c>
      <c r="I4368" s="444">
        <f t="shared" ca="1" si="188"/>
        <v>-35505787569744.445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-147940781540.60187</v>
      </c>
      <c r="L4368" s="444">
        <f t="shared" ca="1" si="187"/>
        <v>-35653728351285.047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25">
      <c r="G4369" s="459"/>
      <c r="H4369" s="459">
        <v>4362</v>
      </c>
      <c r="I4369" s="444">
        <f t="shared" ca="1" si="188"/>
        <v>-35653728351285.047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-148557201463.68768</v>
      </c>
      <c r="L4369" s="444">
        <f t="shared" ca="1" si="187"/>
        <v>-35802285552748.734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25">
      <c r="G4370" s="459"/>
      <c r="H4370" s="459">
        <v>4363</v>
      </c>
      <c r="I4370" s="444">
        <f t="shared" ca="1" si="188"/>
        <v>-35802285552748.734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-149176189803.11972</v>
      </c>
      <c r="L4370" s="444">
        <f t="shared" ca="1" si="187"/>
        <v>-35951461742551.852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25">
      <c r="G4371" s="459"/>
      <c r="H4371" s="459">
        <v>4364</v>
      </c>
      <c r="I4371" s="444">
        <f t="shared" ca="1" si="188"/>
        <v>-35951461742551.852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-149797757260.63272</v>
      </c>
      <c r="L4371" s="444">
        <f t="shared" ca="1" si="187"/>
        <v>-36101259499812.484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25">
      <c r="G4372" s="459"/>
      <c r="H4372" s="459">
        <v>4365</v>
      </c>
      <c r="I4372" s="444">
        <f t="shared" ca="1" si="188"/>
        <v>-36101259499812.484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-150421914582.552</v>
      </c>
      <c r="L4372" s="444">
        <f t="shared" ca="1" si="187"/>
        <v>-36251681414395.039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25">
      <c r="G4373" s="459"/>
      <c r="H4373" s="459">
        <v>4366</v>
      </c>
      <c r="I4373" s="444">
        <f t="shared" ca="1" si="188"/>
        <v>-36251681414395.039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-151048672559.97934</v>
      </c>
      <c r="L4373" s="444">
        <f t="shared" ca="1" si="187"/>
        <v>-36402730086955.016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25">
      <c r="G4374" s="459"/>
      <c r="H4374" s="459">
        <v>4367</v>
      </c>
      <c r="I4374" s="444">
        <f t="shared" ca="1" si="188"/>
        <v>-36402730086955.016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-151678042028.97922</v>
      </c>
      <c r="L4374" s="444">
        <f t="shared" ca="1" si="187"/>
        <v>-36554408128983.992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25">
      <c r="G4375" s="459"/>
      <c r="H4375" s="459">
        <v>4368</v>
      </c>
      <c r="I4375" s="444">
        <f t="shared" ca="1" si="188"/>
        <v>-36554408128983.992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-152310033870.76663</v>
      </c>
      <c r="L4375" s="444">
        <f t="shared" ca="1" si="187"/>
        <v>-36706718162854.758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25">
      <c r="G4376" s="459"/>
      <c r="H4376" s="459">
        <v>4369</v>
      </c>
      <c r="I4376" s="444">
        <f t="shared" ca="1" si="188"/>
        <v>-36706718162854.758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-152944659011.89484</v>
      </c>
      <c r="L4376" s="444">
        <f t="shared" ca="1" si="187"/>
        <v>-36859662821866.656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25">
      <c r="G4377" s="459"/>
      <c r="H4377" s="459">
        <v>4370</v>
      </c>
      <c r="I4377" s="444">
        <f t="shared" ca="1" si="188"/>
        <v>-36859662821866.656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-153581928424.4444</v>
      </c>
      <c r="L4377" s="444">
        <f t="shared" ca="1" si="187"/>
        <v>-37013244750291.102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25">
      <c r="G4378" s="459"/>
      <c r="H4378" s="459">
        <v>4371</v>
      </c>
      <c r="I4378" s="444">
        <f t="shared" ca="1" si="188"/>
        <v>-37013244750291.102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-154221853126.21292</v>
      </c>
      <c r="L4378" s="444">
        <f t="shared" ca="1" si="187"/>
        <v>-37167466603417.313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25">
      <c r="G4379" s="459"/>
      <c r="H4379" s="459">
        <v>4372</v>
      </c>
      <c r="I4379" s="444">
        <f t="shared" ca="1" si="188"/>
        <v>-37167466603417.313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-154864444180.90546</v>
      </c>
      <c r="L4379" s="444">
        <f t="shared" ca="1" si="187"/>
        <v>-37322331047598.219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25">
      <c r="G4380" s="459"/>
      <c r="H4380" s="459">
        <v>4373</v>
      </c>
      <c r="I4380" s="444">
        <f t="shared" ca="1" si="188"/>
        <v>-37322331047598.219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-155509712698.3259</v>
      </c>
      <c r="L4380" s="444">
        <f t="shared" ca="1" si="187"/>
        <v>-37477840760296.547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25">
      <c r="G4381" s="459"/>
      <c r="H4381" s="459">
        <v>4374</v>
      </c>
      <c r="I4381" s="444">
        <f t="shared" ca="1" si="188"/>
        <v>-37477840760296.547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-156157669834.56894</v>
      </c>
      <c r="L4381" s="444">
        <f t="shared" ca="1" si="187"/>
        <v>-37633998430131.117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25">
      <c r="G4382" s="459"/>
      <c r="H4382" s="459">
        <v>4375</v>
      </c>
      <c r="I4382" s="444">
        <f t="shared" ca="1" si="188"/>
        <v>-37633998430131.117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-156808326792.21298</v>
      </c>
      <c r="L4382" s="444">
        <f t="shared" ca="1" si="187"/>
        <v>-37790806756923.328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25">
      <c r="G4383" s="459"/>
      <c r="H4383" s="459">
        <v>4376</v>
      </c>
      <c r="I4383" s="444">
        <f t="shared" ca="1" si="188"/>
        <v>-37790806756923.328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-157461694820.51385</v>
      </c>
      <c r="L4383" s="444">
        <f t="shared" ca="1" si="187"/>
        <v>-37948268451743.844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25">
      <c r="G4384" s="459"/>
      <c r="H4384" s="459">
        <v>4377</v>
      </c>
      <c r="I4384" s="444">
        <f t="shared" ca="1" si="188"/>
        <v>-37948268451743.844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-158117785215.59933</v>
      </c>
      <c r="L4384" s="444">
        <f t="shared" ca="1" si="187"/>
        <v>-38106386236959.445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25">
      <c r="G4385" s="459"/>
      <c r="H4385" s="459">
        <v>4378</v>
      </c>
      <c r="I4385" s="444">
        <f t="shared" ca="1" si="188"/>
        <v>-38106386236959.445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-158776609320.66437</v>
      </c>
      <c r="L4385" s="444">
        <f t="shared" ca="1" si="187"/>
        <v>-38265162846280.109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25">
      <c r="G4386" s="459"/>
      <c r="H4386" s="459">
        <v>4379</v>
      </c>
      <c r="I4386" s="444">
        <f t="shared" ca="1" si="188"/>
        <v>-38265162846280.109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-159438178526.16711</v>
      </c>
      <c r="L4386" s="444">
        <f t="shared" ca="1" si="187"/>
        <v>-38424601024806.273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25">
      <c r="G4387" s="459"/>
      <c r="H4387" s="459">
        <v>4380</v>
      </c>
      <c r="I4387" s="444">
        <f t="shared" ca="1" si="188"/>
        <v>-38424601024806.273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-160102504270.02612</v>
      </c>
      <c r="L4387" s="444">
        <f t="shared" ca="1" si="187"/>
        <v>-38584703529076.297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25">
      <c r="G4388" s="459"/>
      <c r="H4388" s="459">
        <v>4381</v>
      </c>
      <c r="I4388" s="444">
        <f t="shared" ca="1" si="188"/>
        <v>-38584703529076.297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-160769598037.8179</v>
      </c>
      <c r="L4388" s="444">
        <f t="shared" ca="1" si="187"/>
        <v>-38745473127114.117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25">
      <c r="G4389" s="459"/>
      <c r="H4389" s="459">
        <v>4382</v>
      </c>
      <c r="I4389" s="444">
        <f t="shared" ca="1" si="188"/>
        <v>-38745473127114.117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-161439471362.97549</v>
      </c>
      <c r="L4389" s="444">
        <f t="shared" ca="1" si="187"/>
        <v>-38906912598477.094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25">
      <c r="G4390" s="459"/>
      <c r="H4390" s="459">
        <v>4383</v>
      </c>
      <c r="I4390" s="444">
        <f t="shared" ca="1" si="188"/>
        <v>-38906912598477.094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-162112135826.98788</v>
      </c>
      <c r="L4390" s="444">
        <f t="shared" ca="1" si="187"/>
        <v>-39069024734304.078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25">
      <c r="G4391" s="459"/>
      <c r="H4391" s="459">
        <v>4384</v>
      </c>
      <c r="I4391" s="444">
        <f t="shared" ca="1" si="188"/>
        <v>-39069024734304.078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-162787603059.60031</v>
      </c>
      <c r="L4391" s="444">
        <f t="shared" ca="1" si="187"/>
        <v>-39231812337363.68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25">
      <c r="G4392" s="459"/>
      <c r="H4392" s="459">
        <v>4385</v>
      </c>
      <c r="I4392" s="444">
        <f t="shared" ca="1" si="188"/>
        <v>-39231812337363.68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-163465884739.01532</v>
      </c>
      <c r="L4392" s="444">
        <f t="shared" ca="1" si="187"/>
        <v>-39395278222102.695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25">
      <c r="G4393" s="459"/>
      <c r="H4393" s="459">
        <v>4386</v>
      </c>
      <c r="I4393" s="444">
        <f t="shared" ca="1" si="188"/>
        <v>-39395278222102.695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-164146992592.09457</v>
      </c>
      <c r="L4393" s="444">
        <f t="shared" ca="1" si="187"/>
        <v>-39559425214694.789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25">
      <c r="G4394" s="459"/>
      <c r="H4394" s="459">
        <v>4387</v>
      </c>
      <c r="I4394" s="444">
        <f t="shared" ca="1" si="188"/>
        <v>-39559425214694.789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-164830938394.56161</v>
      </c>
      <c r="L4394" s="444">
        <f t="shared" ca="1" si="187"/>
        <v>-39724256153089.352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25">
      <c r="G4395" s="459"/>
      <c r="H4395" s="459">
        <v>4388</v>
      </c>
      <c r="I4395" s="444">
        <f t="shared" ca="1" si="188"/>
        <v>-39724256153089.352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-165517733971.20563</v>
      </c>
      <c r="L4395" s="444">
        <f t="shared" ca="1" si="187"/>
        <v>-39889773887060.555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25">
      <c r="G4396" s="459"/>
      <c r="H4396" s="459">
        <v>4389</v>
      </c>
      <c r="I4396" s="444">
        <f t="shared" ca="1" si="188"/>
        <v>-39889773887060.555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-166207391196.08563</v>
      </c>
      <c r="L4396" s="444">
        <f t="shared" ca="1" si="187"/>
        <v>-40055981278256.641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25">
      <c r="G4397" s="459"/>
      <c r="H4397" s="459">
        <v>4390</v>
      </c>
      <c r="I4397" s="444">
        <f t="shared" ca="1" si="188"/>
        <v>-40055981278256.641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-166899921992.73599</v>
      </c>
      <c r="L4397" s="444">
        <f t="shared" ca="1" si="187"/>
        <v>-40222881200249.375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25">
      <c r="G4398" s="459"/>
      <c r="H4398" s="459">
        <v>4391</v>
      </c>
      <c r="I4398" s="444">
        <f t="shared" ca="1" si="188"/>
        <v>-40222881200249.375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-167595338334.37241</v>
      </c>
      <c r="L4398" s="444">
        <f t="shared" ca="1" si="187"/>
        <v>-40390476538583.75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25">
      <c r="G4399" s="459"/>
      <c r="H4399" s="459">
        <v>4392</v>
      </c>
      <c r="I4399" s="444">
        <f t="shared" ca="1" si="188"/>
        <v>-40390476538583.75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-168293652244.09897</v>
      </c>
      <c r="L4399" s="444">
        <f t="shared" ca="1" si="187"/>
        <v>-40558770190827.852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25">
      <c r="G4400" s="459"/>
      <c r="H4400" s="459">
        <v>4393</v>
      </c>
      <c r="I4400" s="444">
        <f t="shared" ca="1" si="188"/>
        <v>-40558770190827.852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-168994875795.11606</v>
      </c>
      <c r="L4400" s="444">
        <f t="shared" ca="1" si="187"/>
        <v>-40727765066622.969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25">
      <c r="G4401" s="459"/>
      <c r="H4401" s="459">
        <v>4394</v>
      </c>
      <c r="I4401" s="444">
        <f t="shared" ca="1" si="188"/>
        <v>-40727765066622.969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-169699021110.92905</v>
      </c>
      <c r="L4401" s="444">
        <f t="shared" ca="1" si="187"/>
        <v>-40897464087733.898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25">
      <c r="G4402" s="459"/>
      <c r="H4402" s="459">
        <v>4395</v>
      </c>
      <c r="I4402" s="444">
        <f t="shared" ca="1" si="188"/>
        <v>-40897464087733.898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-170406100365.55792</v>
      </c>
      <c r="L4402" s="444">
        <f t="shared" ca="1" si="187"/>
        <v>-41067870188099.453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25">
      <c r="G4403" s="459"/>
      <c r="H4403" s="459">
        <v>4396</v>
      </c>
      <c r="I4403" s="444">
        <f t="shared" ca="1" si="188"/>
        <v>-41067870188099.453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-171116125783.74771</v>
      </c>
      <c r="L4403" s="444">
        <f t="shared" ca="1" si="187"/>
        <v>-41238986313883.203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25">
      <c r="G4404" s="459"/>
      <c r="H4404" s="459">
        <v>4397</v>
      </c>
      <c r="I4404" s="444">
        <f t="shared" ca="1" si="188"/>
        <v>-41238986313883.203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-171829109641.18002</v>
      </c>
      <c r="L4404" s="444">
        <f t="shared" ca="1" si="187"/>
        <v>-41410815423524.383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25">
      <c r="G4405" s="459"/>
      <c r="H4405" s="459">
        <v>4398</v>
      </c>
      <c r="I4405" s="444">
        <f t="shared" ca="1" si="188"/>
        <v>-41410815423524.383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-172545064264.68494</v>
      </c>
      <c r="L4405" s="444">
        <f t="shared" ca="1" si="187"/>
        <v>-41583360487789.07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25">
      <c r="G4406" s="459"/>
      <c r="H4406" s="459">
        <v>4399</v>
      </c>
      <c r="I4406" s="444">
        <f t="shared" ca="1" si="188"/>
        <v>-41583360487789.07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-173264002032.45447</v>
      </c>
      <c r="L4406" s="444">
        <f t="shared" ca="1" si="187"/>
        <v>-41756624489821.523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25">
      <c r="G4407" s="459"/>
      <c r="H4407" s="459">
        <v>4400</v>
      </c>
      <c r="I4407" s="444">
        <f t="shared" ca="1" si="188"/>
        <v>-41756624489821.523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-173985935374.25635</v>
      </c>
      <c r="L4407" s="444">
        <f t="shared" ca="1" si="187"/>
        <v>-41930610425195.781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25">
      <c r="G4408" s="459"/>
      <c r="H4408" s="459">
        <v>4401</v>
      </c>
      <c r="I4408" s="444">
        <f t="shared" ca="1" si="188"/>
        <v>-41930610425195.781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-174710876771.64908</v>
      </c>
      <c r="L4408" s="444">
        <f t="shared" ca="1" si="187"/>
        <v>-42105321301967.43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25">
      <c r="G4409" s="459"/>
      <c r="H4409" s="459">
        <v>4402</v>
      </c>
      <c r="I4409" s="444">
        <f t="shared" ca="1" si="188"/>
        <v>-42105321301967.43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-175438838758.19763</v>
      </c>
      <c r="L4409" s="444">
        <f t="shared" ca="1" si="187"/>
        <v>-42280760140725.625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25">
      <c r="G4410" s="459"/>
      <c r="H4410" s="459">
        <v>4403</v>
      </c>
      <c r="I4410" s="444">
        <f t="shared" ca="1" si="188"/>
        <v>-42280760140725.625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-176169833919.69009</v>
      </c>
      <c r="L4410" s="444">
        <f t="shared" ca="1" si="187"/>
        <v>-42456929974645.313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25">
      <c r="G4411" s="459"/>
      <c r="H4411" s="459">
        <v>4404</v>
      </c>
      <c r="I4411" s="444">
        <f t="shared" ca="1" si="188"/>
        <v>-42456929974645.313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-176903874894.35547</v>
      </c>
      <c r="L4411" s="444">
        <f t="shared" ca="1" si="187"/>
        <v>-42633833849539.672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25">
      <c r="G4412" s="459"/>
      <c r="H4412" s="459">
        <v>4405</v>
      </c>
      <c r="I4412" s="444">
        <f t="shared" ca="1" si="188"/>
        <v>-42633833849539.672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-177640974373.08197</v>
      </c>
      <c r="L4412" s="444">
        <f t="shared" ca="1" si="187"/>
        <v>-42811474823912.75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25">
      <c r="G4413" s="459"/>
      <c r="H4413" s="459">
        <v>4406</v>
      </c>
      <c r="I4413" s="444">
        <f t="shared" ca="1" si="188"/>
        <v>-42811474823912.75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-178381145099.63644</v>
      </c>
      <c r="L4413" s="444">
        <f t="shared" ca="1" si="187"/>
        <v>-42989855969012.383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25">
      <c r="G4414" s="459"/>
      <c r="H4414" s="459">
        <v>4407</v>
      </c>
      <c r="I4414" s="444">
        <f t="shared" ca="1" si="188"/>
        <v>-42989855969012.383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-179124399870.88492</v>
      </c>
      <c r="L4414" s="444">
        <f t="shared" ca="1" si="187"/>
        <v>-43168980368883.266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25">
      <c r="G4415" s="459"/>
      <c r="H4415" s="459">
        <v>4408</v>
      </c>
      <c r="I4415" s="444">
        <f t="shared" ca="1" si="188"/>
        <v>-43168980368883.266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-179870751537.01361</v>
      </c>
      <c r="L4415" s="444">
        <f t="shared" ca="1" si="187"/>
        <v>-43348851120420.281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25">
      <c r="G4416" s="459"/>
      <c r="H4416" s="459">
        <v>4409</v>
      </c>
      <c r="I4416" s="444">
        <f t="shared" ca="1" si="188"/>
        <v>-43348851120420.281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-180620213001.75116</v>
      </c>
      <c r="L4416" s="444">
        <f t="shared" ca="1" si="187"/>
        <v>-43529471333422.031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25">
      <c r="G4417" s="459"/>
      <c r="H4417" s="459">
        <v>4410</v>
      </c>
      <c r="I4417" s="444">
        <f t="shared" ca="1" si="188"/>
        <v>-43529471333422.031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-181372797222.5918</v>
      </c>
      <c r="L4417" s="444">
        <f t="shared" ca="1" si="187"/>
        <v>-43710844130644.625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25">
      <c r="G4418" s="459"/>
      <c r="H4418" s="459">
        <v>4411</v>
      </c>
      <c r="I4418" s="444">
        <f t="shared" ca="1" si="188"/>
        <v>-43710844130644.625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-182128517211.01926</v>
      </c>
      <c r="L4418" s="444">
        <f t="shared" ca="1" si="187"/>
        <v>-43892972647855.641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25">
      <c r="G4419" s="459"/>
      <c r="H4419" s="459">
        <v>4412</v>
      </c>
      <c r="I4419" s="444">
        <f t="shared" ca="1" si="188"/>
        <v>-43892972647855.641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-182887386032.73184</v>
      </c>
      <c r="L4419" s="444">
        <f t="shared" ca="1" si="187"/>
        <v>-44075860033888.375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25">
      <c r="G4420" s="459"/>
      <c r="H4420" s="459">
        <v>4413</v>
      </c>
      <c r="I4420" s="444">
        <f t="shared" ca="1" si="188"/>
        <v>-44075860033888.375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-183649416807.86823</v>
      </c>
      <c r="L4420" s="444">
        <f t="shared" ca="1" si="187"/>
        <v>-44259509450696.242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25">
      <c r="G4421" s="459"/>
      <c r="H4421" s="459">
        <v>4414</v>
      </c>
      <c r="I4421" s="444">
        <f t="shared" ca="1" si="188"/>
        <v>-44259509450696.242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-184414622711.23434</v>
      </c>
      <c r="L4421" s="444">
        <f t="shared" ca="1" si="187"/>
        <v>-44443924073407.477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25">
      <c r="G4422" s="459"/>
      <c r="H4422" s="459">
        <v>4415</v>
      </c>
      <c r="I4422" s="444">
        <f t="shared" ca="1" si="188"/>
        <v>-44443924073407.477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-185183016972.53116</v>
      </c>
      <c r="L4422" s="444">
        <f t="shared" ca="1" si="187"/>
        <v>-44629107090380.008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25">
      <c r="G4423" s="459"/>
      <c r="H4423" s="459">
        <v>4416</v>
      </c>
      <c r="I4423" s="444">
        <f t="shared" ca="1" si="188"/>
        <v>-44629107090380.008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-185954612876.58337</v>
      </c>
      <c r="L4423" s="444">
        <f t="shared" ca="1" si="187"/>
        <v>-44815061703256.594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25">
      <c r="G4424" s="459"/>
      <c r="H4424" s="459">
        <v>4417</v>
      </c>
      <c r="I4424" s="444">
        <f t="shared" ca="1" si="188"/>
        <v>-44815061703256.594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-186729423763.56915</v>
      </c>
      <c r="L4424" s="444">
        <f t="shared" ca="1" si="187"/>
        <v>-45001791127020.164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25">
      <c r="G4425" s="459"/>
      <c r="H4425" s="459">
        <v>4418</v>
      </c>
      <c r="I4425" s="444">
        <f t="shared" ca="1" si="188"/>
        <v>-45001791127020.164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-187507463029.25067</v>
      </c>
      <c r="L4425" s="444">
        <f t="shared" ca="1" si="187"/>
        <v>-45189298590049.414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25">
      <c r="G4426" s="459"/>
      <c r="H4426" s="459">
        <v>4419</v>
      </c>
      <c r="I4426" s="444">
        <f t="shared" ca="1" si="188"/>
        <v>-45189298590049.414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-188288744125.2059</v>
      </c>
      <c r="L4426" s="444">
        <f t="shared" ca="1" si="187"/>
        <v>-45377587334174.617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25">
      <c r="G4427" s="459"/>
      <c r="H4427" s="459">
        <v>4420</v>
      </c>
      <c r="I4427" s="444">
        <f t="shared" ca="1" si="188"/>
        <v>-45377587334174.617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-189073280559.06091</v>
      </c>
      <c r="L4427" s="444">
        <f t="shared" ca="1" si="187"/>
        <v>-45566660614733.68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25">
      <c r="G4428" s="459"/>
      <c r="H4428" s="459">
        <v>4421</v>
      </c>
      <c r="I4428" s="444">
        <f t="shared" ca="1" si="188"/>
        <v>-45566660614733.68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-189861085894.72366</v>
      </c>
      <c r="L4428" s="444">
        <f t="shared" ca="1" si="187"/>
        <v>-45756521700628.406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25">
      <c r="G4429" s="459"/>
      <c r="H4429" s="459">
        <v>4422</v>
      </c>
      <c r="I4429" s="444">
        <f t="shared" ca="1" si="188"/>
        <v>-45756521700628.406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-190652173752.61835</v>
      </c>
      <c r="L4429" s="444">
        <f t="shared" ca="1" si="187"/>
        <v>-45947173874381.023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25">
      <c r="G4430" s="459"/>
      <c r="H4430" s="459">
        <v>4423</v>
      </c>
      <c r="I4430" s="444">
        <f t="shared" ca="1" si="188"/>
        <v>-45947173874381.023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-191446557809.92093</v>
      </c>
      <c r="L4430" s="444">
        <f t="shared" ca="1" si="187"/>
        <v>-46138620432190.945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25">
      <c r="G4431" s="459"/>
      <c r="H4431" s="459">
        <v>4424</v>
      </c>
      <c r="I4431" s="444">
        <f t="shared" ca="1" si="188"/>
        <v>-46138620432190.945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-192244251800.79559</v>
      </c>
      <c r="L4431" s="444">
        <f t="shared" ca="1" si="187"/>
        <v>-46330864683991.742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25">
      <c r="G4432" s="459"/>
      <c r="H4432" s="459">
        <v>4425</v>
      </c>
      <c r="I4432" s="444">
        <f t="shared" ca="1" si="188"/>
        <v>-46330864683991.742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-193045269516.63226</v>
      </c>
      <c r="L4432" s="444">
        <f t="shared" ca="1" si="187"/>
        <v>-46523909953508.375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25">
      <c r="G4433" s="459"/>
      <c r="H4433" s="459">
        <v>4426</v>
      </c>
      <c r="I4433" s="444">
        <f t="shared" ca="1" si="188"/>
        <v>-46523909953508.375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-193849624806.28488</v>
      </c>
      <c r="L4433" s="444">
        <f t="shared" ca="1" si="187"/>
        <v>-46717759578314.656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25">
      <c r="G4434" s="459"/>
      <c r="H4434" s="459">
        <v>4427</v>
      </c>
      <c r="I4434" s="444">
        <f t="shared" ca="1" si="188"/>
        <v>-46717759578314.656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-194657331576.31107</v>
      </c>
      <c r="L4434" s="444">
        <f t="shared" ca="1" si="187"/>
        <v>-46912416909890.969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25">
      <c r="G4435" s="459"/>
      <c r="H4435" s="459">
        <v>4428</v>
      </c>
      <c r="I4435" s="444">
        <f t="shared" ca="1" si="188"/>
        <v>-46912416909890.969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-195468403791.21237</v>
      </c>
      <c r="L4435" s="444">
        <f t="shared" ca="1" si="187"/>
        <v>-47107885313682.18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25">
      <c r="G4436" s="459"/>
      <c r="H4436" s="459">
        <v>4429</v>
      </c>
      <c r="I4436" s="444">
        <f t="shared" ca="1" si="188"/>
        <v>-47107885313682.18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-196282855473.67575</v>
      </c>
      <c r="L4436" s="444">
        <f t="shared" ca="1" si="187"/>
        <v>-47304168169155.852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25">
      <c r="G4437" s="459"/>
      <c r="H4437" s="459">
        <v>4430</v>
      </c>
      <c r="I4437" s="444">
        <f t="shared" ca="1" si="188"/>
        <v>-47304168169155.852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-197100700704.81604</v>
      </c>
      <c r="L4437" s="444">
        <f t="shared" ca="1" si="187"/>
        <v>-47501268869860.664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25">
      <c r="G4438" s="459"/>
      <c r="H4438" s="459">
        <v>4431</v>
      </c>
      <c r="I4438" s="444">
        <f t="shared" ca="1" si="188"/>
        <v>-47501268869860.664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-197921953624.41943</v>
      </c>
      <c r="L4438" s="444">
        <f t="shared" ca="1" si="187"/>
        <v>-47699190823485.086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25">
      <c r="G4439" s="459"/>
      <c r="H4439" s="459">
        <v>4432</v>
      </c>
      <c r="I4439" s="444">
        <f t="shared" ca="1" si="188"/>
        <v>-47699190823485.086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-198746628431.18787</v>
      </c>
      <c r="L4439" s="444">
        <f t="shared" ca="1" si="187"/>
        <v>-47897937451916.273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25">
      <c r="G4440" s="459"/>
      <c r="H4440" s="459">
        <v>4433</v>
      </c>
      <c r="I4440" s="444">
        <f t="shared" ca="1" si="188"/>
        <v>-47897937451916.273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-199574739382.98447</v>
      </c>
      <c r="L4440" s="444">
        <f t="shared" ca="1" si="187"/>
        <v>-48097512191299.258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25">
      <c r="G4441" s="459"/>
      <c r="H4441" s="459">
        <v>4434</v>
      </c>
      <c r="I4441" s="444">
        <f t="shared" ca="1" si="188"/>
        <v>-48097512191299.258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-200406300797.08023</v>
      </c>
      <c r="L4441" s="444">
        <f t="shared" ca="1" si="187"/>
        <v>-48297918492096.336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25">
      <c r="G4442" s="459"/>
      <c r="H4442" s="459">
        <v>4435</v>
      </c>
      <c r="I4442" s="444">
        <f t="shared" ca="1" si="188"/>
        <v>-48297918492096.336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-201241327050.4014</v>
      </c>
      <c r="L4442" s="444">
        <f t="shared" ca="1" si="187"/>
        <v>-48499159819146.734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25">
      <c r="G4443" s="459"/>
      <c r="H4443" s="459">
        <v>4436</v>
      </c>
      <c r="I4443" s="444">
        <f t="shared" ca="1" si="188"/>
        <v>-48499159819146.734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-202079832579.77805</v>
      </c>
      <c r="L4443" s="444">
        <f t="shared" ca="1" si="187"/>
        <v>-48701239651726.516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25">
      <c r="G4444" s="459"/>
      <c r="H4444" s="459">
        <v>4437</v>
      </c>
      <c r="I4444" s="444">
        <f t="shared" ca="1" si="188"/>
        <v>-48701239651726.516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-202921831882.19382</v>
      </c>
      <c r="L4444" s="444">
        <f t="shared" ca="1" si="187"/>
        <v>-48904161483608.711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25">
      <c r="G4445" s="459"/>
      <c r="H4445" s="459">
        <v>4438</v>
      </c>
      <c r="I4445" s="444">
        <f t="shared" ca="1" si="188"/>
        <v>-48904161483608.711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-203767339515.03629</v>
      </c>
      <c r="L4445" s="444">
        <f t="shared" ca="1" si="187"/>
        <v>-49107928823123.75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25">
      <c r="G4446" s="459"/>
      <c r="H4446" s="459">
        <v>4439</v>
      </c>
      <c r="I4446" s="444">
        <f t="shared" ca="1" si="188"/>
        <v>-49107928823123.75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-204616370096.34897</v>
      </c>
      <c r="L4446" s="444">
        <f t="shared" ca="1" si="187"/>
        <v>-49312545193220.102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25">
      <c r="G4447" s="459"/>
      <c r="H4447" s="459">
        <v>4440</v>
      </c>
      <c r="I4447" s="444">
        <f t="shared" ca="1" si="188"/>
        <v>-49312545193220.102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-205468938305.08374</v>
      </c>
      <c r="L4447" s="444">
        <f t="shared" ca="1" si="187"/>
        <v>-49518014131525.188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25">
      <c r="G4448" s="459"/>
      <c r="H4448" s="459">
        <v>4441</v>
      </c>
      <c r="I4448" s="444">
        <f t="shared" ca="1" si="188"/>
        <v>-49518014131525.188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-206325058881.35495</v>
      </c>
      <c r="L4448" s="444">
        <f t="shared" ca="1" si="187"/>
        <v>-49724339190406.539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25">
      <c r="G4449" s="459"/>
      <c r="H4449" s="459">
        <v>4442</v>
      </c>
      <c r="I4449" s="444">
        <f t="shared" ca="1" si="188"/>
        <v>-49724339190406.539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-207184746626.69391</v>
      </c>
      <c r="L4449" s="444">
        <f t="shared" ca="1" si="187"/>
        <v>-49931523937033.234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25">
      <c r="G4450" s="459"/>
      <c r="H4450" s="459">
        <v>4443</v>
      </c>
      <c r="I4450" s="444">
        <f t="shared" ca="1" si="188"/>
        <v>-49931523937033.234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-208048016404.30515</v>
      </c>
      <c r="L4450" s="444">
        <f t="shared" ca="1" si="187"/>
        <v>-50139571953437.539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25">
      <c r="G4451" s="459"/>
      <c r="H4451" s="459">
        <v>4444</v>
      </c>
      <c r="I4451" s="444">
        <f t="shared" ca="1" si="188"/>
        <v>-50139571953437.539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-208914883139.32309</v>
      </c>
      <c r="L4451" s="444">
        <f t="shared" ca="1" si="187"/>
        <v>-50348486836576.859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25">
      <c r="G4452" s="459"/>
      <c r="H4452" s="459">
        <v>4445</v>
      </c>
      <c r="I4452" s="444">
        <f t="shared" ca="1" si="188"/>
        <v>-50348486836576.859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-209785361819.07025</v>
      </c>
      <c r="L4452" s="444">
        <f t="shared" ca="1" si="187"/>
        <v>-50558272198395.93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25">
      <c r="G4453" s="459"/>
      <c r="H4453" s="459">
        <v>4446</v>
      </c>
      <c r="I4453" s="444">
        <f t="shared" ca="1" si="188"/>
        <v>-50558272198395.93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-210659467493.31638</v>
      </c>
      <c r="L4453" s="444">
        <f t="shared" ca="1" si="187"/>
        <v>-50768931665889.242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25">
      <c r="G4454" s="459"/>
      <c r="H4454" s="459">
        <v>4447</v>
      </c>
      <c r="I4454" s="444">
        <f t="shared" ca="1" si="188"/>
        <v>-50768931665889.242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-211537215274.53851</v>
      </c>
      <c r="L4454" s="444">
        <f t="shared" ca="1" si="187"/>
        <v>-50980468881163.781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25">
      <c r="G4455" s="459"/>
      <c r="H4455" s="459">
        <v>4448</v>
      </c>
      <c r="I4455" s="444">
        <f t="shared" ca="1" si="188"/>
        <v>-50980468881163.781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-212418620338.18243</v>
      </c>
      <c r="L4455" s="444">
        <f t="shared" ca="1" si="187"/>
        <v>-51192887501501.961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25">
      <c r="G4456" s="459"/>
      <c r="H4456" s="459">
        <v>4449</v>
      </c>
      <c r="I4456" s="444">
        <f t="shared" ca="1" si="188"/>
        <v>-51192887501501.961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-213303697922.92484</v>
      </c>
      <c r="L4456" s="444">
        <f t="shared" ca="1" si="187"/>
        <v>-51406191199424.883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25">
      <c r="G4457" s="459"/>
      <c r="H4457" s="459">
        <v>4450</v>
      </c>
      <c r="I4457" s="444">
        <f t="shared" ca="1" si="188"/>
        <v>-51406191199424.883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-214192463330.93701</v>
      </c>
      <c r="L4457" s="444">
        <f t="shared" ca="1" si="187"/>
        <v>-51620383662755.82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25">
      <c r="G4458" s="459"/>
      <c r="H4458" s="459">
        <v>4451</v>
      </c>
      <c r="I4458" s="444">
        <f t="shared" ca="1" si="188"/>
        <v>-51620383662755.82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-215084931928.14926</v>
      </c>
      <c r="L4458" s="444">
        <f t="shared" ca="1" si="187"/>
        <v>-51835468594683.969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25">
      <c r="G4459" s="459"/>
      <c r="H4459" s="459">
        <v>4452</v>
      </c>
      <c r="I4459" s="444">
        <f t="shared" ca="1" si="188"/>
        <v>-51835468594683.969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-215981119144.51654</v>
      </c>
      <c r="L4459" s="444">
        <f t="shared" ca="1" si="187"/>
        <v>-52051449713828.484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25">
      <c r="G4460" s="459"/>
      <c r="H4460" s="459">
        <v>4453</v>
      </c>
      <c r="I4460" s="444">
        <f t="shared" ca="1" si="188"/>
        <v>-52051449713828.484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-216881040474.28534</v>
      </c>
      <c r="L4460" s="444">
        <f t="shared" ca="1" si="187"/>
        <v>-52268330754302.773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25">
      <c r="G4461" s="459"/>
      <c r="H4461" s="459">
        <v>4454</v>
      </c>
      <c r="I4461" s="444">
        <f t="shared" ca="1" si="188"/>
        <v>-52268330754302.773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-217784711476.26157</v>
      </c>
      <c r="L4461" s="444">
        <f t="shared" ca="1" si="187"/>
        <v>-52486115465779.031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25">
      <c r="G4462" s="459"/>
      <c r="H4462" s="459">
        <v>4455</v>
      </c>
      <c r="I4462" s="444">
        <f t="shared" ca="1" si="188"/>
        <v>-52486115465779.031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-218692147774.07928</v>
      </c>
      <c r="L4462" s="444">
        <f t="shared" ca="1" si="187"/>
        <v>-52704807613553.109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25">
      <c r="G4463" s="459"/>
      <c r="H4463" s="459">
        <v>4456</v>
      </c>
      <c r="I4463" s="444">
        <f t="shared" ca="1" si="188"/>
        <v>-52704807613553.109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-219603365056.47128</v>
      </c>
      <c r="L4463" s="444">
        <f t="shared" ca="1" si="187"/>
        <v>-52924410978609.578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25">
      <c r="G4464" s="459"/>
      <c r="H4464" s="459">
        <v>4457</v>
      </c>
      <c r="I4464" s="444">
        <f t="shared" ca="1" si="188"/>
        <v>-52924410978609.578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-220518379077.53992</v>
      </c>
      <c r="L4464" s="444">
        <f t="shared" ca="1" si="187"/>
        <v>-53144929357687.117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25">
      <c r="G4465" s="459"/>
      <c r="H4465" s="459">
        <v>4458</v>
      </c>
      <c r="I4465" s="444">
        <f t="shared" ca="1" si="188"/>
        <v>-53144929357687.117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-221437205657.02966</v>
      </c>
      <c r="L4465" s="444">
        <f t="shared" ca="1" si="187"/>
        <v>-53366366563344.148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25">
      <c r="G4466" s="459"/>
      <c r="H4466" s="459">
        <v>4459</v>
      </c>
      <c r="I4466" s="444">
        <f t="shared" ca="1" si="188"/>
        <v>-53366366563344.148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-222359860680.60062</v>
      </c>
      <c r="L4466" s="444">
        <f t="shared" ca="1" si="187"/>
        <v>-53588726424024.75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25">
      <c r="G4467" s="459"/>
      <c r="H4467" s="459">
        <v>4460</v>
      </c>
      <c r="I4467" s="444">
        <f t="shared" ca="1" si="188"/>
        <v>-53588726424024.75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-223286360100.10312</v>
      </c>
      <c r="L4467" s="444">
        <f t="shared" ca="1" si="187"/>
        <v>-53812012784124.852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25">
      <c r="G4468" s="459"/>
      <c r="H4468" s="459">
        <v>4461</v>
      </c>
      <c r="I4468" s="444">
        <f t="shared" ca="1" si="188"/>
        <v>-53812012784124.852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-224216719933.85355</v>
      </c>
      <c r="L4468" s="444">
        <f t="shared" ca="1" si="187"/>
        <v>-54036229504058.703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25">
      <c r="G4469" s="459"/>
      <c r="H4469" s="459">
        <v>4462</v>
      </c>
      <c r="I4469" s="444">
        <f t="shared" ca="1" si="188"/>
        <v>-54036229504058.703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-225150956266.91125</v>
      </c>
      <c r="L4469" s="444">
        <f t="shared" ca="1" si="187"/>
        <v>-54261380460325.617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25">
      <c r="G4470" s="459"/>
      <c r="H4470" s="459">
        <v>4463</v>
      </c>
      <c r="I4470" s="444">
        <f t="shared" ca="1" si="188"/>
        <v>-54261380460325.617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-226089085251.35672</v>
      </c>
      <c r="L4470" s="444">
        <f t="shared" ca="1" si="187"/>
        <v>-54487469545576.977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25">
      <c r="G4471" s="459"/>
      <c r="H4471" s="459">
        <v>4464</v>
      </c>
      <c r="I4471" s="444">
        <f t="shared" ca="1" si="188"/>
        <v>-54487469545576.977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-227031123106.57074</v>
      </c>
      <c r="L4471" s="444">
        <f t="shared" ca="1" si="187"/>
        <v>-54714500668683.547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25">
      <c r="G4472" s="459"/>
      <c r="H4472" s="459">
        <v>4465</v>
      </c>
      <c r="I4472" s="444">
        <f t="shared" ca="1" si="188"/>
        <v>-54714500668683.547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-227977086119.51477</v>
      </c>
      <c r="L4472" s="444">
        <f t="shared" ca="1" si="187"/>
        <v>-54942477754803.063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25">
      <c r="G4473" s="459"/>
      <c r="H4473" s="459">
        <v>4466</v>
      </c>
      <c r="I4473" s="444">
        <f t="shared" ca="1" si="188"/>
        <v>-54942477754803.063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-228926990645.01276</v>
      </c>
      <c r="L4473" s="444">
        <f t="shared" ca="1" si="187"/>
        <v>-55171404745448.078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25">
      <c r="G4474" s="459"/>
      <c r="H4474" s="459">
        <v>4467</v>
      </c>
      <c r="I4474" s="444">
        <f t="shared" ca="1" si="188"/>
        <v>-55171404745448.078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-229880853106.03363</v>
      </c>
      <c r="L4474" s="444">
        <f t="shared" ca="1" si="187"/>
        <v>-55401285598554.109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25">
      <c r="G4475" s="459"/>
      <c r="H4475" s="459">
        <v>4468</v>
      </c>
      <c r="I4475" s="444">
        <f t="shared" ca="1" si="188"/>
        <v>-55401285598554.109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-230838689993.97546</v>
      </c>
      <c r="L4475" s="444">
        <f t="shared" ca="1" si="187"/>
        <v>-55632124288548.086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25">
      <c r="G4476" s="459"/>
      <c r="H4476" s="459">
        <v>4469</v>
      </c>
      <c r="I4476" s="444">
        <f t="shared" ca="1" si="188"/>
        <v>-55632124288548.086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-231800517868.95032</v>
      </c>
      <c r="L4476" s="444">
        <f t="shared" ca="1" si="187"/>
        <v>-55863924806417.039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25">
      <c r="G4477" s="459"/>
      <c r="H4477" s="459">
        <v>4470</v>
      </c>
      <c r="I4477" s="444">
        <f t="shared" ca="1" si="188"/>
        <v>-55863924806417.039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-232766353360.07098</v>
      </c>
      <c r="L4477" s="444">
        <f t="shared" ca="1" si="187"/>
        <v>-56096691159777.109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25">
      <c r="G4478" s="459"/>
      <c r="H4478" s="459">
        <v>4471</v>
      </c>
      <c r="I4478" s="444">
        <f t="shared" ca="1" si="188"/>
        <v>-56096691159777.109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-233736213165.73798</v>
      </c>
      <c r="L4478" s="444">
        <f t="shared" ca="1" si="187"/>
        <v>-56330427372942.844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25">
      <c r="G4479" s="459"/>
      <c r="H4479" s="459">
        <v>4472</v>
      </c>
      <c r="I4479" s="444">
        <f t="shared" ca="1" si="188"/>
        <v>-56330427372942.844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-234710114053.9285</v>
      </c>
      <c r="L4479" s="444">
        <f t="shared" ca="1" si="187"/>
        <v>-56565137486996.773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25">
      <c r="G4480" s="459"/>
      <c r="H4480" s="459">
        <v>4473</v>
      </c>
      <c r="I4480" s="444">
        <f t="shared" ca="1" si="188"/>
        <v>-56565137486996.773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-235688072862.48654</v>
      </c>
      <c r="L4480" s="444">
        <f t="shared" ca="1" si="187"/>
        <v>-56800825559859.258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25">
      <c r="G4481" s="459"/>
      <c r="H4481" s="459">
        <v>4474</v>
      </c>
      <c r="I4481" s="444">
        <f t="shared" ca="1" si="188"/>
        <v>-56800825559859.258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-236670106499.4136</v>
      </c>
      <c r="L4481" s="444">
        <f t="shared" ca="1" si="187"/>
        <v>-57037495666358.672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25">
      <c r="G4482" s="459"/>
      <c r="H4482" s="459">
        <v>4475</v>
      </c>
      <c r="I4482" s="444">
        <f t="shared" ca="1" si="188"/>
        <v>-57037495666358.672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-237656231943.16113</v>
      </c>
      <c r="L4482" s="444">
        <f t="shared" ca="1" si="187"/>
        <v>-57275151898301.836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25">
      <c r="G4483" s="459"/>
      <c r="H4483" s="459">
        <v>4476</v>
      </c>
      <c r="I4483" s="444">
        <f t="shared" ca="1" si="188"/>
        <v>-57275151898301.836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-238646466242.92429</v>
      </c>
      <c r="L4483" s="444">
        <f t="shared" ca="1" si="187"/>
        <v>-57513798364544.758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25">
      <c r="G4484" s="459"/>
      <c r="H4484" s="459">
        <v>4477</v>
      </c>
      <c r="I4484" s="444">
        <f t="shared" ca="1" si="188"/>
        <v>-57513798364544.758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-239640826518.93646</v>
      </c>
      <c r="L4484" s="444">
        <f t="shared" ca="1" si="187"/>
        <v>-57753439191063.695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25">
      <c r="G4485" s="459"/>
      <c r="H4485" s="459">
        <v>4478</v>
      </c>
      <c r="I4485" s="444">
        <f t="shared" ca="1" si="188"/>
        <v>-57753439191063.695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-240639329962.76538</v>
      </c>
      <c r="L4485" s="444">
        <f t="shared" ca="1" si="187"/>
        <v>-57994078521026.461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25">
      <c r="G4486" s="459"/>
      <c r="H4486" s="459">
        <v>4479</v>
      </c>
      <c r="I4486" s="444">
        <f t="shared" ca="1" si="188"/>
        <v>-57994078521026.461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-241641993837.61026</v>
      </c>
      <c r="L4486" s="444">
        <f t="shared" ca="1" si="187"/>
        <v>-58235720514864.07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25">
      <c r="G4487" s="459"/>
      <c r="H4487" s="459">
        <v>4480</v>
      </c>
      <c r="I4487" s="444">
        <f t="shared" ca="1" si="188"/>
        <v>-58235720514864.07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-242648835478.60028</v>
      </c>
      <c r="L4487" s="444">
        <f t="shared" ca="1" si="187"/>
        <v>-58478369350342.672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25">
      <c r="G4488" s="459"/>
      <c r="H4488" s="459">
        <v>4481</v>
      </c>
      <c r="I4488" s="444">
        <f t="shared" ca="1" si="188"/>
        <v>-58478369350342.672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-243659872293.09445</v>
      </c>
      <c r="L4488" s="444">
        <f t="shared" ca="1" si="187"/>
        <v>-58722029222635.766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25">
      <c r="G4489" s="459"/>
      <c r="H4489" s="459">
        <v>4482</v>
      </c>
      <c r="I4489" s="444">
        <f t="shared" ca="1" si="188"/>
        <v>-58722029222635.766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-244675121760.98236</v>
      </c>
      <c r="L4489" s="444">
        <f t="shared" ca="1" si="187"/>
        <v>-58966704344396.75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25">
      <c r="G4490" s="459"/>
      <c r="H4490" s="459">
        <v>4483</v>
      </c>
      <c r="I4490" s="444">
        <f t="shared" ca="1" si="188"/>
        <v>-58966704344396.75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-245694601434.98648</v>
      </c>
      <c r="L4490" s="444">
        <f t="shared" ca="1" si="187"/>
        <v>-59212398945831.734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25">
      <c r="G4491" s="459"/>
      <c r="H4491" s="459">
        <v>4484</v>
      </c>
      <c r="I4491" s="444">
        <f t="shared" ca="1" si="188"/>
        <v>-59212398945831.734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-246718328940.96555</v>
      </c>
      <c r="L4491" s="444">
        <f t="shared" ca="1" si="187"/>
        <v>-59459117274772.703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25">
      <c r="G4492" s="459"/>
      <c r="H4492" s="459">
        <v>4485</v>
      </c>
      <c r="I4492" s="444">
        <f t="shared" ca="1" si="188"/>
        <v>-59459117274772.703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-247746321978.2196</v>
      </c>
      <c r="L4492" s="444">
        <f t="shared" ca="1" si="187"/>
        <v>-59706863596750.922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25">
      <c r="G4493" s="459"/>
      <c r="H4493" s="459">
        <v>4486</v>
      </c>
      <c r="I4493" s="444">
        <f t="shared" ca="1" si="188"/>
        <v>-59706863596750.922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-248778598319.7955</v>
      </c>
      <c r="L4493" s="444">
        <f t="shared" ca="1" si="187"/>
        <v>-59955642195070.719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25">
      <c r="G4494" s="459"/>
      <c r="H4494" s="459">
        <v>4487</v>
      </c>
      <c r="I4494" s="444">
        <f t="shared" ca="1" si="188"/>
        <v>-59955642195070.719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-249815175812.79465</v>
      </c>
      <c r="L4494" s="444">
        <f t="shared" ca="1" si="187"/>
        <v>-60205457370883.516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25">
      <c r="G4495" s="459"/>
      <c r="H4495" s="459">
        <v>4488</v>
      </c>
      <c r="I4495" s="444">
        <f t="shared" ca="1" si="188"/>
        <v>-60205457370883.516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-250856072378.6813</v>
      </c>
      <c r="L4495" s="444">
        <f t="shared" ca="1" si="187"/>
        <v>-60456313443262.195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25">
      <c r="G4496" s="459"/>
      <c r="H4496" s="459">
        <v>4489</v>
      </c>
      <c r="I4496" s="444">
        <f t="shared" ca="1" si="188"/>
        <v>-60456313443262.195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-251901306013.59247</v>
      </c>
      <c r="L4496" s="444">
        <f t="shared" ca="1" si="187"/>
        <v>-60708214749275.789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25">
      <c r="G4497" s="459"/>
      <c r="H4497" s="459">
        <v>4490</v>
      </c>
      <c r="I4497" s="444">
        <f t="shared" ca="1" si="188"/>
        <v>-60708214749275.789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-252950894788.64914</v>
      </c>
      <c r="L4497" s="444">
        <f t="shared" ca="1" si="187"/>
        <v>-60961165644064.438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25">
      <c r="G4498" s="459"/>
      <c r="H4498" s="459">
        <v>4491</v>
      </c>
      <c r="I4498" s="444">
        <f t="shared" ca="1" si="188"/>
        <v>-60961165644064.438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-254004856850.26846</v>
      </c>
      <c r="L4498" s="444">
        <f t="shared" ca="1" si="187"/>
        <v>-61215170500914.703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25">
      <c r="G4499" s="459"/>
      <c r="H4499" s="459">
        <v>4492</v>
      </c>
      <c r="I4499" s="444">
        <f t="shared" ca="1" si="188"/>
        <v>-61215170500914.703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-255063210420.47794</v>
      </c>
      <c r="L4499" s="444">
        <f t="shared" ca="1" si="187"/>
        <v>-61470233711335.18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25">
      <c r="G4500" s="459"/>
      <c r="H4500" s="459">
        <v>4493</v>
      </c>
      <c r="I4500" s="444">
        <f t="shared" ca="1" si="188"/>
        <v>-61470233711335.18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-256125973797.22992</v>
      </c>
      <c r="L4500" s="444">
        <f t="shared" ca="1" si="187"/>
        <v>-61726359685132.406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25">
      <c r="G4501" s="459"/>
      <c r="H4501" s="459">
        <v>4494</v>
      </c>
      <c r="I4501" s="444">
        <f t="shared" ca="1" si="188"/>
        <v>-61726359685132.406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-257193165354.71835</v>
      </c>
      <c r="L4501" s="444">
        <f t="shared" ca="1" si="187"/>
        <v>-61983552850487.125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25">
      <c r="G4502" s="459"/>
      <c r="H4502" s="459">
        <v>4495</v>
      </c>
      <c r="I4502" s="444">
        <f t="shared" ca="1" si="188"/>
        <v>-61983552850487.125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-258264803543.69635</v>
      </c>
      <c r="L4502" s="444">
        <f t="shared" ca="1" si="187"/>
        <v>-62241817654030.82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25">
      <c r="G4503" s="459"/>
      <c r="H4503" s="459">
        <v>4496</v>
      </c>
      <c r="I4503" s="444">
        <f t="shared" ca="1" si="188"/>
        <v>-62241817654030.82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-259340906891.79507</v>
      </c>
      <c r="L4503" s="444">
        <f t="shared" ca="1" si="187"/>
        <v>-62501158560922.617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25">
      <c r="G4504" s="459"/>
      <c r="H4504" s="459">
        <v>4497</v>
      </c>
      <c r="I4504" s="444">
        <f t="shared" ca="1" si="188"/>
        <v>-62501158560922.617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-260421494003.84424</v>
      </c>
      <c r="L4504" s="444">
        <f t="shared" ca="1" si="187"/>
        <v>-62761580054926.461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25">
      <c r="G4505" s="459"/>
      <c r="H4505" s="459">
        <v>4498</v>
      </c>
      <c r="I4505" s="444">
        <f t="shared" ca="1" si="188"/>
        <v>-62761580054926.461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-261506583562.19357</v>
      </c>
      <c r="L4505" s="444">
        <f t="shared" ca="1" si="187"/>
        <v>-63023086638488.656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25">
      <c r="G4506" s="459"/>
      <c r="H4506" s="459">
        <v>4499</v>
      </c>
      <c r="I4506" s="444">
        <f t="shared" ca="1" si="188"/>
        <v>-63023086638488.656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-262596194327.0361</v>
      </c>
      <c r="L4506" s="444">
        <f t="shared" ca="1" si="187"/>
        <v>-63285682832815.695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25">
      <c r="G4507" s="459"/>
      <c r="H4507" s="459">
        <v>4500</v>
      </c>
      <c r="I4507" s="444">
        <f t="shared" ca="1" si="188"/>
        <v>-63285682832815.695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-263690345136.73203</v>
      </c>
      <c r="L4507" s="444">
        <f t="shared" ca="1" si="187"/>
        <v>-63549373177952.43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25">
      <c r="G4508" s="459"/>
      <c r="H4508" s="459">
        <v>4501</v>
      </c>
      <c r="I4508" s="444">
        <f t="shared" ca="1" si="188"/>
        <v>-63549373177952.43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-264789054908.13516</v>
      </c>
      <c r="L4508" s="444">
        <f t="shared" ca="1" si="187"/>
        <v>-63814162232860.563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25">
      <c r="G4509" s="459"/>
      <c r="H4509" s="459">
        <v>4502</v>
      </c>
      <c r="I4509" s="444">
        <f t="shared" ca="1" si="188"/>
        <v>-63814162232860.563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-265892342636.91904</v>
      </c>
      <c r="L4509" s="444">
        <f t="shared" ca="1" si="187"/>
        <v>-64080054575497.484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25">
      <c r="G4510" s="459"/>
      <c r="H4510" s="459">
        <v>4503</v>
      </c>
      <c r="I4510" s="444">
        <f t="shared" ca="1" si="188"/>
        <v>-64080054575497.484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-267000227397.90616</v>
      </c>
      <c r="L4510" s="444">
        <f t="shared" ca="1" si="187"/>
        <v>-64347054802895.391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25">
      <c r="G4511" s="459"/>
      <c r="H4511" s="459">
        <v>4504</v>
      </c>
      <c r="I4511" s="444">
        <f t="shared" ca="1" si="188"/>
        <v>-64347054802895.391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-268112728345.39746</v>
      </c>
      <c r="L4511" s="444">
        <f t="shared" ca="1" si="187"/>
        <v>-64615167531240.789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25">
      <c r="G4512" s="459"/>
      <c r="H4512" s="459">
        <v>4505</v>
      </c>
      <c r="I4512" s="444">
        <f t="shared" ca="1" si="188"/>
        <v>-64615167531240.789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-269229864713.50327</v>
      </c>
      <c r="L4512" s="444">
        <f t="shared" ca="1" si="187"/>
        <v>-64884397395954.289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25">
      <c r="G4513" s="459"/>
      <c r="H4513" s="459">
        <v>4506</v>
      </c>
      <c r="I4513" s="444">
        <f t="shared" ca="1" si="188"/>
        <v>-64884397395954.289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-270351655816.4762</v>
      </c>
      <c r="L4513" s="444">
        <f t="shared" ca="1" si="187"/>
        <v>-65154749051770.766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25">
      <c r="G4514" s="459"/>
      <c r="H4514" s="459">
        <v>4507</v>
      </c>
      <c r="I4514" s="444">
        <f t="shared" ca="1" si="188"/>
        <v>-65154749051770.766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-271478121049.04486</v>
      </c>
      <c r="L4514" s="444">
        <f t="shared" ca="1" si="187"/>
        <v>-65426227172819.813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25">
      <c r="G4515" s="459"/>
      <c r="H4515" s="459">
        <v>4508</v>
      </c>
      <c r="I4515" s="444">
        <f t="shared" ca="1" si="188"/>
        <v>-65426227172819.813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-272609279886.74921</v>
      </c>
      <c r="L4515" s="444">
        <f t="shared" ca="1" si="187"/>
        <v>-65698836452706.563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25">
      <c r="G4516" s="459"/>
      <c r="H4516" s="459">
        <v>4509</v>
      </c>
      <c r="I4516" s="444">
        <f t="shared" ca="1" si="188"/>
        <v>-65698836452706.563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-273745151886.27734</v>
      </c>
      <c r="L4516" s="444">
        <f t="shared" ca="1" si="187"/>
        <v>-65972581604592.844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25">
      <c r="G4517" s="459"/>
      <c r="H4517" s="459">
        <v>4510</v>
      </c>
      <c r="I4517" s="444">
        <f t="shared" ca="1" si="188"/>
        <v>-65972581604592.844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-274885756685.80353</v>
      </c>
      <c r="L4517" s="444">
        <f t="shared" ca="1" si="187"/>
        <v>-66247467361278.648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25">
      <c r="G4518" s="459"/>
      <c r="H4518" s="459">
        <v>4511</v>
      </c>
      <c r="I4518" s="444">
        <f t="shared" ca="1" si="188"/>
        <v>-66247467361278.648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-276031114005.3277</v>
      </c>
      <c r="L4518" s="444">
        <f t="shared" ca="1" si="187"/>
        <v>-66523498475283.977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25">
      <c r="G4519" s="459"/>
      <c r="H4519" s="459">
        <v>4512</v>
      </c>
      <c r="I4519" s="444">
        <f t="shared" ca="1" si="188"/>
        <v>-66523498475283.977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-277181243647.01654</v>
      </c>
      <c r="L4519" s="444">
        <f t="shared" ca="1" si="187"/>
        <v>-66800679718930.992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25">
      <c r="G4520" s="459"/>
      <c r="H4520" s="459">
        <v>4513</v>
      </c>
      <c r="I4520" s="444">
        <f t="shared" ca="1" si="188"/>
        <v>-66800679718930.992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-278336165495.54578</v>
      </c>
      <c r="L4520" s="444">
        <f t="shared" ca="1" si="187"/>
        <v>-67079015884426.539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25">
      <c r="G4521" s="459"/>
      <c r="H4521" s="459">
        <v>4514</v>
      </c>
      <c r="I4521" s="444">
        <f t="shared" ca="1" si="188"/>
        <v>-67079015884426.539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-279495899518.44397</v>
      </c>
      <c r="L4521" s="444">
        <f t="shared" ca="1" si="187"/>
        <v>-67358511783944.984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25">
      <c r="G4522" s="459"/>
      <c r="H4522" s="459">
        <v>4515</v>
      </c>
      <c r="I4522" s="444">
        <f t="shared" ca="1" si="188"/>
        <v>-67358511783944.984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-280660465766.43744</v>
      </c>
      <c r="L4522" s="444">
        <f t="shared" ca="1" si="187"/>
        <v>-67639172249711.422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25">
      <c r="G4523" s="459"/>
      <c r="H4523" s="459">
        <v>4516</v>
      </c>
      <c r="I4523" s="444">
        <f t="shared" ca="1" si="188"/>
        <v>-67639172249711.422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-281829884373.79761</v>
      </c>
      <c r="L4523" s="444">
        <f t="shared" ca="1" si="187"/>
        <v>-67921002134085.219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25">
      <c r="G4524" s="459"/>
      <c r="H4524" s="459">
        <v>4517</v>
      </c>
      <c r="I4524" s="444">
        <f t="shared" ca="1" si="188"/>
        <v>-67921002134085.219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-283004175558.68842</v>
      </c>
      <c r="L4524" s="444">
        <f t="shared" ca="1" si="187"/>
        <v>-68204006309643.906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25">
      <c r="G4525" s="459"/>
      <c r="H4525" s="459">
        <v>4518</v>
      </c>
      <c r="I4525" s="444">
        <f t="shared" ca="1" si="188"/>
        <v>-68204006309643.906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-284183359623.51624</v>
      </c>
      <c r="L4525" s="444">
        <f t="shared" ca="1" si="187"/>
        <v>-68488189669267.422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25">
      <c r="G4526" s="459"/>
      <c r="H4526" s="459">
        <v>4519</v>
      </c>
      <c r="I4526" s="444">
        <f t="shared" ca="1" si="188"/>
        <v>-68488189669267.422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-285367456955.28094</v>
      </c>
      <c r="L4526" s="444">
        <f t="shared" ca="1" si="187"/>
        <v>-68773557126222.703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25">
      <c r="G4527" s="459"/>
      <c r="H4527" s="459">
        <v>4520</v>
      </c>
      <c r="I4527" s="444">
        <f t="shared" ca="1" si="188"/>
        <v>-68773557126222.703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-286556488025.92792</v>
      </c>
      <c r="L4527" s="444">
        <f t="shared" ca="1" si="187"/>
        <v>-69060113614248.633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25">
      <c r="G4528" s="459"/>
      <c r="H4528" s="459">
        <v>4521</v>
      </c>
      <c r="I4528" s="444">
        <f t="shared" ca="1" si="188"/>
        <v>-69060113614248.633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-287750473392.70264</v>
      </c>
      <c r="L4528" s="444">
        <f t="shared" ca="1" si="187"/>
        <v>-69347864087641.336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25">
      <c r="G4529" s="459"/>
      <c r="H4529" s="459">
        <v>4522</v>
      </c>
      <c r="I4529" s="444">
        <f t="shared" ca="1" si="188"/>
        <v>-69347864087641.336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-288949433698.50555</v>
      </c>
      <c r="L4529" s="444">
        <f t="shared" ca="1" si="187"/>
        <v>-69636813521339.844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25">
      <c r="G4530" s="459"/>
      <c r="H4530" s="459">
        <v>4523</v>
      </c>
      <c r="I4530" s="444">
        <f t="shared" ca="1" si="188"/>
        <v>-69636813521339.844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-290153389672.24933</v>
      </c>
      <c r="L4530" s="444">
        <f t="shared" ca="1" si="187"/>
        <v>-69926966911012.094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25">
      <c r="G4531" s="459"/>
      <c r="H4531" s="459">
        <v>4524</v>
      </c>
      <c r="I4531" s="444">
        <f t="shared" ca="1" si="188"/>
        <v>-69926966911012.094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-291362362129.21704</v>
      </c>
      <c r="L4531" s="444">
        <f t="shared" ca="1" si="187"/>
        <v>-70218329273141.313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25">
      <c r="G4532" s="459"/>
      <c r="H4532" s="459">
        <v>4525</v>
      </c>
      <c r="I4532" s="444">
        <f t="shared" ca="1" si="188"/>
        <v>-70218329273141.313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-292576371971.42212</v>
      </c>
      <c r="L4532" s="444">
        <f t="shared" ca="1" si="187"/>
        <v>-70510905645112.734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25">
      <c r="G4533" s="459"/>
      <c r="H4533" s="459">
        <v>4526</v>
      </c>
      <c r="I4533" s="444">
        <f t="shared" ca="1" si="188"/>
        <v>-70510905645112.734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-293795440187.96973</v>
      </c>
      <c r="L4533" s="444">
        <f t="shared" ca="1" si="187"/>
        <v>-70804701085300.703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25">
      <c r="G4534" s="459"/>
      <c r="H4534" s="459">
        <v>4527</v>
      </c>
      <c r="I4534" s="444">
        <f t="shared" ca="1" si="188"/>
        <v>-70804701085300.703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-295019587855.41962</v>
      </c>
      <c r="L4534" s="444">
        <f t="shared" ca="1" si="187"/>
        <v>-71099720673156.125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25">
      <c r="G4535" s="459"/>
      <c r="H4535" s="459">
        <v>4528</v>
      </c>
      <c r="I4535" s="444">
        <f t="shared" ca="1" si="188"/>
        <v>-71099720673156.125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-296248836138.15051</v>
      </c>
      <c r="L4535" s="444">
        <f t="shared" ca="1" si="187"/>
        <v>-71395969509294.281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25">
      <c r="G4536" s="459"/>
      <c r="H4536" s="459">
        <v>4529</v>
      </c>
      <c r="I4536" s="444">
        <f t="shared" ca="1" si="188"/>
        <v>-71395969509294.281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-297483206288.7262</v>
      </c>
      <c r="L4536" s="444">
        <f t="shared" ca="1" si="187"/>
        <v>-71693452715583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25">
      <c r="G4537" s="459"/>
      <c r="H4537" s="459">
        <v>4530</v>
      </c>
      <c r="I4537" s="444">
        <f t="shared" ca="1" si="188"/>
        <v>-71693452715583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-298722719648.26251</v>
      </c>
      <c r="L4537" s="444">
        <f t="shared" ca="1" si="187"/>
        <v>-71992175435231.266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25">
      <c r="G4538" s="459"/>
      <c r="H4538" s="459">
        <v>4531</v>
      </c>
      <c r="I4538" s="444">
        <f t="shared" ca="1" si="188"/>
        <v>-71992175435231.266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-299967397646.79694</v>
      </c>
      <c r="L4538" s="444">
        <f t="shared" ca="1" si="187"/>
        <v>-72292142832878.063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25">
      <c r="G4539" s="459"/>
      <c r="H4539" s="459">
        <v>4532</v>
      </c>
      <c r="I4539" s="444">
        <f t="shared" ca="1" si="188"/>
        <v>-72292142832878.063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-301217261803.65857</v>
      </c>
      <c r="L4539" s="444">
        <f t="shared" ca="1" si="187"/>
        <v>-72593360094681.719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25">
      <c r="G4540" s="459"/>
      <c r="H4540" s="459">
        <v>4533</v>
      </c>
      <c r="I4540" s="444">
        <f t="shared" ca="1" si="188"/>
        <v>-72593360094681.719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-302472333727.84052</v>
      </c>
      <c r="L4540" s="444">
        <f t="shared" ca="1" si="187"/>
        <v>-72895832428409.563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25">
      <c r="G4541" s="459"/>
      <c r="H4541" s="459">
        <v>4534</v>
      </c>
      <c r="I4541" s="444">
        <f t="shared" ca="1" si="188"/>
        <v>-72895832428409.563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-303732635118.37317</v>
      </c>
      <c r="L4541" s="444">
        <f t="shared" ca="1" si="187"/>
        <v>-73199565063527.938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25">
      <c r="G4542" s="459"/>
      <c r="H4542" s="459">
        <v>4535</v>
      </c>
      <c r="I4542" s="444">
        <f t="shared" ca="1" si="188"/>
        <v>-73199565063527.938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-304998187764.69971</v>
      </c>
      <c r="L4542" s="444">
        <f t="shared" ca="1" si="187"/>
        <v>-73504563251292.641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25">
      <c r="G4543" s="459"/>
      <c r="H4543" s="459">
        <v>4536</v>
      </c>
      <c r="I4543" s="444">
        <f t="shared" ca="1" si="188"/>
        <v>-73504563251292.641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-306269013547.05267</v>
      </c>
      <c r="L4543" s="444">
        <f t="shared" ca="1" si="187"/>
        <v>-73810832264839.688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25">
      <c r="G4544" s="459"/>
      <c r="H4544" s="459">
        <v>4537</v>
      </c>
      <c r="I4544" s="444">
        <f t="shared" ca="1" si="188"/>
        <v>-73810832264839.688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-307545134436.83203</v>
      </c>
      <c r="L4544" s="444">
        <f t="shared" ca="1" si="187"/>
        <v>-74118377399276.516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25">
      <c r="G4545" s="459"/>
      <c r="H4545" s="459">
        <v>4538</v>
      </c>
      <c r="I4545" s="444">
        <f t="shared" ca="1" si="188"/>
        <v>-74118377399276.516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-308826572496.98547</v>
      </c>
      <c r="L4545" s="444">
        <f t="shared" ca="1" si="187"/>
        <v>-74427203971773.5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25">
      <c r="G4546" s="459"/>
      <c r="H4546" s="459">
        <v>4539</v>
      </c>
      <c r="I4546" s="444">
        <f t="shared" ca="1" si="188"/>
        <v>-74427203971773.5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-310113349882.38959</v>
      </c>
      <c r="L4546" s="444">
        <f t="shared" ca="1" si="187"/>
        <v>-74737317321655.891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25">
      <c r="G4547" s="459"/>
      <c r="H4547" s="459">
        <v>4540</v>
      </c>
      <c r="I4547" s="444">
        <f t="shared" ca="1" si="188"/>
        <v>-74737317321655.891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-311405488840.23285</v>
      </c>
      <c r="L4547" s="444">
        <f t="shared" ca="1" si="187"/>
        <v>-75048722810496.125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25">
      <c r="G4548" s="459"/>
      <c r="H4548" s="459">
        <v>4541</v>
      </c>
      <c r="I4548" s="444">
        <f t="shared" ca="1" si="188"/>
        <v>-75048722810496.125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-312703011710.40051</v>
      </c>
      <c r="L4548" s="444">
        <f t="shared" ca="1" si="187"/>
        <v>-75361425822206.531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25">
      <c r="G4549" s="459"/>
      <c r="H4549" s="459">
        <v>4542</v>
      </c>
      <c r="I4549" s="444">
        <f t="shared" ca="1" si="188"/>
        <v>-75361425822206.531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-314005940925.86053</v>
      </c>
      <c r="L4549" s="444">
        <f t="shared" ca="1" si="187"/>
        <v>-75675431763132.391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25">
      <c r="G4550" s="459"/>
      <c r="H4550" s="459">
        <v>4543</v>
      </c>
      <c r="I4550" s="444">
        <f t="shared" ca="1" si="188"/>
        <v>-75675431763132.391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-315314299013.05164</v>
      </c>
      <c r="L4550" s="444">
        <f t="shared" ca="1" si="187"/>
        <v>-75990746062145.438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25">
      <c r="G4551" s="459"/>
      <c r="H4551" s="459">
        <v>4544</v>
      </c>
      <c r="I4551" s="444">
        <f t="shared" ca="1" si="188"/>
        <v>-75990746062145.438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-316628108592.27264</v>
      </c>
      <c r="L4551" s="444">
        <f t="shared" ca="1" si="187"/>
        <v>-76307374170737.703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25">
      <c r="G4552" s="459"/>
      <c r="H4552" s="459">
        <v>4545</v>
      </c>
      <c r="I4552" s="444">
        <f t="shared" ca="1" si="188"/>
        <v>-76307374170737.703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-317947392378.07373</v>
      </c>
      <c r="L4552" s="444">
        <f t="shared" ca="1" si="187"/>
        <v>-76625321563115.781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25">
      <c r="G4553" s="459"/>
      <c r="H4553" s="459">
        <v>4546</v>
      </c>
      <c r="I4553" s="444">
        <f t="shared" ca="1" si="188"/>
        <v>-76625321563115.781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-319272173179.64911</v>
      </c>
      <c r="L4553" s="444">
        <f t="shared" ca="1" si="187"/>
        <v>-76944593736295.438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25">
      <c r="G4554" s="459"/>
      <c r="H4554" s="459">
        <v>4547</v>
      </c>
      <c r="I4554" s="444">
        <f t="shared" ca="1" si="188"/>
        <v>-76944593736295.438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-320602473901.23096</v>
      </c>
      <c r="L4554" s="444">
        <f t="shared" ca="1" si="187"/>
        <v>-77265196210196.672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25">
      <c r="G4555" s="459"/>
      <c r="H4555" s="459">
        <v>4548</v>
      </c>
      <c r="I4555" s="444">
        <f t="shared" ca="1" si="188"/>
        <v>-77265196210196.672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-321938317542.48615</v>
      </c>
      <c r="L4555" s="444">
        <f t="shared" ca="1" si="187"/>
        <v>-77587134527739.156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25">
      <c r="G4556" s="459"/>
      <c r="H4556" s="459">
        <v>4549</v>
      </c>
      <c r="I4556" s="444">
        <f t="shared" ca="1" si="188"/>
        <v>-77587134527739.156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-323279727198.91315</v>
      </c>
      <c r="L4556" s="444">
        <f t="shared" ca="1" si="187"/>
        <v>-77910414254938.063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25">
      <c r="G4557" s="459"/>
      <c r="H4557" s="459">
        <v>4550</v>
      </c>
      <c r="I4557" s="444">
        <f t="shared" ca="1" si="188"/>
        <v>-77910414254938.063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-324626726062.24194</v>
      </c>
      <c r="L4557" s="444">
        <f t="shared" ca="1" si="187"/>
        <v>-78235040981000.297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25">
      <c r="G4558" s="459"/>
      <c r="H4558" s="459">
        <v>4551</v>
      </c>
      <c r="I4558" s="444">
        <f t="shared" ca="1" si="188"/>
        <v>-78235040981000.297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-325979337420.83459</v>
      </c>
      <c r="L4558" s="444">
        <f t="shared" ca="1" si="187"/>
        <v>-78561020318421.125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25">
      <c r="G4559" s="459"/>
      <c r="H4559" s="459">
        <v>4552</v>
      </c>
      <c r="I4559" s="444">
        <f t="shared" ca="1" si="188"/>
        <v>-78561020318421.125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-327337584660.08801</v>
      </c>
      <c r="L4559" s="444">
        <f t="shared" ca="1" si="187"/>
        <v>-78888357903081.219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25">
      <c r="G4560" s="459"/>
      <c r="H4560" s="459">
        <v>4553</v>
      </c>
      <c r="I4560" s="444">
        <f t="shared" ca="1" si="188"/>
        <v>-78888357903081.219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-328701491262.83838</v>
      </c>
      <c r="L4560" s="444">
        <f t="shared" ca="1" si="187"/>
        <v>-79217059394344.063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25">
      <c r="G4561" s="459"/>
      <c r="H4561" s="459">
        <v>4554</v>
      </c>
      <c r="I4561" s="444">
        <f t="shared" ca="1" si="188"/>
        <v>-79217059394344.063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-330071080809.76691</v>
      </c>
      <c r="L4561" s="444">
        <f t="shared" ca="1" si="187"/>
        <v>-79547130475153.828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25">
      <c r="G4562" s="459"/>
      <c r="H4562" s="459">
        <v>4555</v>
      </c>
      <c r="I4562" s="444">
        <f t="shared" ca="1" si="188"/>
        <v>-79547130475153.828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-331446376979.80762</v>
      </c>
      <c r="L4562" s="444">
        <f t="shared" ca="1" si="187"/>
        <v>-79878576852133.641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25">
      <c r="G4563" s="459"/>
      <c r="H4563" s="459">
        <v>4556</v>
      </c>
      <c r="I4563" s="444">
        <f t="shared" ca="1" si="188"/>
        <v>-79878576852133.641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-332827403550.55682</v>
      </c>
      <c r="L4563" s="444">
        <f t="shared" ca="1" si="187"/>
        <v>-80211404255684.203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25">
      <c r="G4564" s="459"/>
      <c r="H4564" s="459">
        <v>4557</v>
      </c>
      <c r="I4564" s="444">
        <f t="shared" ca="1" si="188"/>
        <v>-80211404255684.203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-334214184398.6842</v>
      </c>
      <c r="L4564" s="444">
        <f t="shared" ca="1" si="187"/>
        <v>-80545618440082.891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25">
      <c r="G4565" s="459"/>
      <c r="H4565" s="459">
        <v>4558</v>
      </c>
      <c r="I4565" s="444">
        <f t="shared" ca="1" si="188"/>
        <v>-80545618440082.891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-335606743500.3454</v>
      </c>
      <c r="L4565" s="444">
        <f t="shared" ca="1" si="187"/>
        <v>-80881225183583.234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25">
      <c r="G4566" s="459"/>
      <c r="H4566" s="459">
        <v>4559</v>
      </c>
      <c r="I4566" s="444">
        <f t="shared" ca="1" si="188"/>
        <v>-80881225183583.234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-337005104931.5968</v>
      </c>
      <c r="L4566" s="444">
        <f t="shared" ca="1" si="187"/>
        <v>-81218230288514.828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25">
      <c r="G4567" s="459"/>
      <c r="H4567" s="459">
        <v>4560</v>
      </c>
      <c r="I4567" s="444">
        <f t="shared" ca="1" si="188"/>
        <v>-81218230288514.828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-338409292868.81177</v>
      </c>
      <c r="L4567" s="444">
        <f t="shared" ca="1" si="187"/>
        <v>-81556639581383.641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25">
      <c r="G4568" s="459"/>
      <c r="H4568" s="459">
        <v>4561</v>
      </c>
      <c r="I4568" s="444">
        <f t="shared" ca="1" si="188"/>
        <v>-81556639581383.641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-339819331589.09851</v>
      </c>
      <c r="L4568" s="444">
        <f t="shared" ca="1" si="187"/>
        <v>-81896458912972.734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25">
      <c r="G4569" s="459"/>
      <c r="H4569" s="459">
        <v>4562</v>
      </c>
      <c r="I4569" s="444">
        <f t="shared" ca="1" si="188"/>
        <v>-81896458912972.734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-341235245470.71973</v>
      </c>
      <c r="L4569" s="444">
        <f t="shared" ca="1" si="187"/>
        <v>-82237694158443.453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25">
      <c r="G4570" s="459"/>
      <c r="H4570" s="459">
        <v>4563</v>
      </c>
      <c r="I4570" s="444">
        <f t="shared" ca="1" si="188"/>
        <v>-82237694158443.453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-342657058993.5144</v>
      </c>
      <c r="L4570" s="444">
        <f t="shared" ca="1" si="187"/>
        <v>-82580351217436.969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25">
      <c r="G4571" s="459"/>
      <c r="H4571" s="459">
        <v>4564</v>
      </c>
      <c r="I4571" s="444">
        <f t="shared" ca="1" si="188"/>
        <v>-82580351217436.969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-344084796739.32068</v>
      </c>
      <c r="L4571" s="444">
        <f t="shared" ca="1" si="187"/>
        <v>-82924436014176.297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25">
      <c r="G4572" s="459"/>
      <c r="H4572" s="459">
        <v>4565</v>
      </c>
      <c r="I4572" s="444">
        <f t="shared" ca="1" si="188"/>
        <v>-82924436014176.297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-345518483392.40125</v>
      </c>
      <c r="L4572" s="444">
        <f t="shared" ca="1" si="187"/>
        <v>-83269954497568.703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25">
      <c r="G4573" s="459"/>
      <c r="H4573" s="459">
        <v>4566</v>
      </c>
      <c r="I4573" s="444">
        <f t="shared" ca="1" si="188"/>
        <v>-83269954497568.703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-346958143739.86957</v>
      </c>
      <c r="L4573" s="444">
        <f t="shared" ca="1" si="187"/>
        <v>-83616912641308.578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25">
      <c r="G4574" s="459"/>
      <c r="H4574" s="459">
        <v>4567</v>
      </c>
      <c r="I4574" s="444">
        <f t="shared" ca="1" si="188"/>
        <v>-83616912641308.578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-348403802672.11908</v>
      </c>
      <c r="L4574" s="444">
        <f t="shared" ca="1" si="187"/>
        <v>-83965316443980.703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25">
      <c r="G4575" s="459"/>
      <c r="H4575" s="459">
        <v>4568</v>
      </c>
      <c r="I4575" s="444">
        <f t="shared" ca="1" si="188"/>
        <v>-83965316443980.703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-349855485183.25293</v>
      </c>
      <c r="L4575" s="444">
        <f t="shared" ca="1" si="187"/>
        <v>-84315171929163.953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25">
      <c r="G4576" s="459"/>
      <c r="H4576" s="459">
        <v>4569</v>
      </c>
      <c r="I4576" s="444">
        <f t="shared" ca="1" si="188"/>
        <v>-84315171929163.953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-351313216371.51648</v>
      </c>
      <c r="L4576" s="444">
        <f t="shared" ca="1" si="187"/>
        <v>-84666485145535.469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25">
      <c r="G4577" s="459"/>
      <c r="H4577" s="459">
        <v>4570</v>
      </c>
      <c r="I4577" s="444">
        <f t="shared" ca="1" si="188"/>
        <v>-84666485145535.469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-352777021439.73114</v>
      </c>
      <c r="L4577" s="444">
        <f t="shared" ca="1" si="187"/>
        <v>-85019262166975.203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25">
      <c r="G4578" s="459"/>
      <c r="H4578" s="459">
        <v>4571</v>
      </c>
      <c r="I4578" s="444">
        <f t="shared" ca="1" si="188"/>
        <v>-85019262166975.203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-354246925695.72998</v>
      </c>
      <c r="L4578" s="444">
        <f t="shared" ca="1" si="187"/>
        <v>-85373509092670.938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25">
      <c r="G4579" s="459"/>
      <c r="H4579" s="459">
        <v>4572</v>
      </c>
      <c r="I4579" s="444">
        <f t="shared" ca="1" si="188"/>
        <v>-85373509092670.938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-355722954552.79559</v>
      </c>
      <c r="L4579" s="444">
        <f t="shared" ca="1" si="187"/>
        <v>-85729232047223.734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25">
      <c r="G4580" s="459"/>
      <c r="H4580" s="459">
        <v>4573</v>
      </c>
      <c r="I4580" s="444">
        <f t="shared" ca="1" si="188"/>
        <v>-85729232047223.734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-357205133530.09888</v>
      </c>
      <c r="L4580" s="444">
        <f t="shared" ca="1" si="187"/>
        <v>-86086437180753.828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25">
      <c r="G4581" s="459"/>
      <c r="H4581" s="459">
        <v>4574</v>
      </c>
      <c r="I4581" s="444">
        <f t="shared" ca="1" si="188"/>
        <v>-86086437180753.828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-358693488253.14093</v>
      </c>
      <c r="L4581" s="444">
        <f t="shared" ca="1" si="187"/>
        <v>-86445130669006.969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25">
      <c r="G4582" s="459"/>
      <c r="H4582" s="459">
        <v>4575</v>
      </c>
      <c r="I4582" s="444">
        <f t="shared" ca="1" si="188"/>
        <v>-86445130669006.969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-360188044454.19568</v>
      </c>
      <c r="L4582" s="444">
        <f t="shared" ca="1" si="187"/>
        <v>-86805318713461.172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25">
      <c r="G4583" s="459"/>
      <c r="H4583" s="459">
        <v>4576</v>
      </c>
      <c r="I4583" s="444">
        <f t="shared" ca="1" si="188"/>
        <v>-86805318713461.172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-361688827972.75488</v>
      </c>
      <c r="L4583" s="444">
        <f t="shared" ca="1" si="187"/>
        <v>-87167007541433.922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25">
      <c r="G4584" s="459"/>
      <c r="H4584" s="459">
        <v>4577</v>
      </c>
      <c r="I4584" s="444">
        <f t="shared" ca="1" si="188"/>
        <v>-87167007541433.922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-363195864755.97467</v>
      </c>
      <c r="L4584" s="444">
        <f t="shared" ca="1" si="187"/>
        <v>-87530203406189.891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25">
      <c r="G4585" s="459"/>
      <c r="H4585" s="459">
        <v>4578</v>
      </c>
      <c r="I4585" s="444">
        <f t="shared" ca="1" si="188"/>
        <v>-87530203406189.891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-364709180859.12451</v>
      </c>
      <c r="L4585" s="444">
        <f t="shared" ca="1" si="187"/>
        <v>-87894912587049.016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25">
      <c r="G4586" s="459"/>
      <c r="H4586" s="459">
        <v>4579</v>
      </c>
      <c r="I4586" s="444">
        <f t="shared" ca="1" si="188"/>
        <v>-87894912587049.016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-366228802446.03754</v>
      </c>
      <c r="L4586" s="444">
        <f t="shared" ca="1" si="187"/>
        <v>-88261141389495.047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25">
      <c r="G4587" s="459"/>
      <c r="H4587" s="459">
        <v>4580</v>
      </c>
      <c r="I4587" s="444">
        <f t="shared" ca="1" si="188"/>
        <v>-88261141389495.047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-367754755789.56268</v>
      </c>
      <c r="L4587" s="444">
        <f t="shared" ca="1" si="187"/>
        <v>-88628896145284.609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25">
      <c r="G4588" s="459"/>
      <c r="H4588" s="459">
        <v>4581</v>
      </c>
      <c r="I4588" s="444">
        <f t="shared" ca="1" si="188"/>
        <v>-88628896145284.609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-369287067272.01923</v>
      </c>
      <c r="L4588" s="444">
        <f t="shared" ca="1" si="187"/>
        <v>-88998183212556.625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25">
      <c r="G4589" s="459"/>
      <c r="H4589" s="459">
        <v>4582</v>
      </c>
      <c r="I4589" s="444">
        <f t="shared" ca="1" si="188"/>
        <v>-88998183212556.625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-370825763385.65259</v>
      </c>
      <c r="L4589" s="444">
        <f t="shared" ca="1" si="187"/>
        <v>-89369008975942.281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25">
      <c r="G4590" s="459"/>
      <c r="H4590" s="459">
        <v>4583</v>
      </c>
      <c r="I4590" s="444">
        <f t="shared" ca="1" si="188"/>
        <v>-89369008975942.281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-372370870733.09283</v>
      </c>
      <c r="L4590" s="444">
        <f t="shared" ca="1" si="187"/>
        <v>-89741379846675.375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25">
      <c r="G4591" s="459"/>
      <c r="H4591" s="459">
        <v>4584</v>
      </c>
      <c r="I4591" s="444">
        <f t="shared" ca="1" si="188"/>
        <v>-89741379846675.375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-373922416027.81409</v>
      </c>
      <c r="L4591" s="444">
        <f t="shared" ca="1" si="187"/>
        <v>-90115302262703.188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25">
      <c r="G4592" s="459"/>
      <c r="H4592" s="459">
        <v>4585</v>
      </c>
      <c r="I4592" s="444">
        <f t="shared" ca="1" si="188"/>
        <v>-90115302262703.188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-375480426094.59662</v>
      </c>
      <c r="L4592" s="444">
        <f t="shared" ca="1" si="187"/>
        <v>-90490782688797.781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25">
      <c r="G4593" s="459"/>
      <c r="H4593" s="459">
        <v>4586</v>
      </c>
      <c r="I4593" s="444">
        <f t="shared" ca="1" si="188"/>
        <v>-90490782688797.781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-377044927869.99072</v>
      </c>
      <c r="L4593" s="444">
        <f t="shared" ca="1" si="187"/>
        <v>-90867827616667.766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25">
      <c r="G4594" s="459"/>
      <c r="H4594" s="459">
        <v>4587</v>
      </c>
      <c r="I4594" s="444">
        <f t="shared" ca="1" si="188"/>
        <v>-90867827616667.766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-378615948402.78235</v>
      </c>
      <c r="L4594" s="444">
        <f t="shared" ca="1" si="187"/>
        <v>-91246443565070.547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25">
      <c r="G4595" s="459"/>
      <c r="H4595" s="459">
        <v>4588</v>
      </c>
      <c r="I4595" s="444">
        <f t="shared" ca="1" si="188"/>
        <v>-91246443565070.547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-380193514854.46063</v>
      </c>
      <c r="L4595" s="444">
        <f t="shared" ca="1" si="187"/>
        <v>-91626637079925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25">
      <c r="G4596" s="459"/>
      <c r="H4596" s="459">
        <v>4589</v>
      </c>
      <c r="I4596" s="444">
        <f t="shared" ca="1" si="188"/>
        <v>-91626637079925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-381777654499.6875</v>
      </c>
      <c r="L4596" s="444">
        <f t="shared" ca="1" si="187"/>
        <v>-92008414734424.688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25">
      <c r="G4597" s="459"/>
      <c r="H4597" s="459">
        <v>4590</v>
      </c>
      <c r="I4597" s="444">
        <f t="shared" ca="1" si="188"/>
        <v>-92008414734424.688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-383368394726.76953</v>
      </c>
      <c r="L4597" s="444">
        <f t="shared" ca="1" si="187"/>
        <v>-92391783129151.453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25">
      <c r="G4598" s="459"/>
      <c r="H4598" s="459">
        <v>4591</v>
      </c>
      <c r="I4598" s="444">
        <f t="shared" ca="1" si="188"/>
        <v>-92391783129151.453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-384965763038.13104</v>
      </c>
      <c r="L4598" s="444">
        <f t="shared" ref="L4598:L4852" ca="1" si="192">I4598-J4598+K4598</f>
        <v>-92776748892189.578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25">
      <c r="G4599" s="459"/>
      <c r="H4599" s="459">
        <v>4592</v>
      </c>
      <c r="I4599" s="444">
        <f t="shared" ref="I4599:I4853" ca="1" si="193">L4598</f>
        <v>-92776748892189.578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-386569787050.78992</v>
      </c>
      <c r="L4599" s="444">
        <f t="shared" ca="1" si="192"/>
        <v>-93163318679240.375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25">
      <c r="G4600" s="459"/>
      <c r="H4600" s="459">
        <v>4593</v>
      </c>
      <c r="I4600" s="444">
        <f t="shared" ca="1" si="193"/>
        <v>-93163318679240.375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-388180494496.8349</v>
      </c>
      <c r="L4600" s="444">
        <f t="shared" ca="1" si="192"/>
        <v>-93551499173737.203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25">
      <c r="G4601" s="459"/>
      <c r="H4601" s="459">
        <v>4594</v>
      </c>
      <c r="I4601" s="444">
        <f t="shared" ca="1" si="193"/>
        <v>-93551499173737.203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-389797913223.90503</v>
      </c>
      <c r="L4601" s="444">
        <f t="shared" ca="1" si="192"/>
        <v>-93941297086961.109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25">
      <c r="G4602" s="459"/>
      <c r="H4602" s="459">
        <v>4595</v>
      </c>
      <c r="I4602" s="444">
        <f t="shared" ca="1" si="193"/>
        <v>-93941297086961.109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-391422071195.67126</v>
      </c>
      <c r="L4602" s="444">
        <f t="shared" ca="1" si="192"/>
        <v>-94332719158156.781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25">
      <c r="G4603" s="459"/>
      <c r="H4603" s="459">
        <v>4596</v>
      </c>
      <c r="I4603" s="444">
        <f t="shared" ca="1" si="193"/>
        <v>-94332719158156.781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-393052996492.31995</v>
      </c>
      <c r="L4603" s="444">
        <f t="shared" ca="1" si="192"/>
        <v>-94725772154649.094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25">
      <c r="G4604" s="459"/>
      <c r="H4604" s="459">
        <v>4597</v>
      </c>
      <c r="I4604" s="444">
        <f t="shared" ca="1" si="193"/>
        <v>-94725772154649.094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-394690717311.0379</v>
      </c>
      <c r="L4604" s="444">
        <f t="shared" ca="1" si="192"/>
        <v>-95120462871960.125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25">
      <c r="G4605" s="459"/>
      <c r="H4605" s="459">
        <v>4598</v>
      </c>
      <c r="I4605" s="444">
        <f t="shared" ca="1" si="193"/>
        <v>-95120462871960.125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-396335261966.50049</v>
      </c>
      <c r="L4605" s="444">
        <f t="shared" ca="1" si="192"/>
        <v>-95516798133926.625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25">
      <c r="G4606" s="459"/>
      <c r="H4606" s="459">
        <v>4599</v>
      </c>
      <c r="I4606" s="444">
        <f t="shared" ca="1" si="193"/>
        <v>-95516798133926.625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-397986658891.36096</v>
      </c>
      <c r="L4606" s="444">
        <f t="shared" ca="1" si="192"/>
        <v>-95914784792817.984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25">
      <c r="G4607" s="459"/>
      <c r="H4607" s="459">
        <v>4600</v>
      </c>
      <c r="I4607" s="444">
        <f t="shared" ca="1" si="193"/>
        <v>-95914784792817.984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-399644936636.74158</v>
      </c>
      <c r="L4607" s="444">
        <f t="shared" ca="1" si="192"/>
        <v>-96314429729454.719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25">
      <c r="G4608" s="459"/>
      <c r="H4608" s="459">
        <v>4601</v>
      </c>
      <c r="I4608" s="444">
        <f t="shared" ca="1" si="193"/>
        <v>-96314429729454.719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-401310123872.72797</v>
      </c>
      <c r="L4608" s="444">
        <f t="shared" ca="1" si="192"/>
        <v>-96715739853327.453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25">
      <c r="G4609" s="459"/>
      <c r="H4609" s="459">
        <v>4602</v>
      </c>
      <c r="I4609" s="444">
        <f t="shared" ca="1" si="193"/>
        <v>-96715739853327.453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-402982249388.86438</v>
      </c>
      <c r="L4609" s="444">
        <f t="shared" ca="1" si="192"/>
        <v>-97118722102716.313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25">
      <c r="G4610" s="459"/>
      <c r="H4610" s="459">
        <v>4603</v>
      </c>
      <c r="I4610" s="444">
        <f t="shared" ca="1" si="193"/>
        <v>-97118722102716.313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-404661342094.65131</v>
      </c>
      <c r="L4610" s="444">
        <f t="shared" ca="1" si="192"/>
        <v>-97523383444810.969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25">
      <c r="G4611" s="459"/>
      <c r="H4611" s="459">
        <v>4604</v>
      </c>
      <c r="I4611" s="444">
        <f t="shared" ca="1" si="193"/>
        <v>-97523383444810.969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-406347431020.04572</v>
      </c>
      <c r="L4611" s="444">
        <f t="shared" ca="1" si="192"/>
        <v>-97929730875831.016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25">
      <c r="G4612" s="459"/>
      <c r="H4612" s="459">
        <v>4605</v>
      </c>
      <c r="I4612" s="444">
        <f t="shared" ca="1" si="193"/>
        <v>-97929730875831.016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-408040545315.96259</v>
      </c>
      <c r="L4612" s="444">
        <f t="shared" ca="1" si="192"/>
        <v>-98337771421146.984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25">
      <c r="G4613" s="459"/>
      <c r="H4613" s="459">
        <v>4606</v>
      </c>
      <c r="I4613" s="444">
        <f t="shared" ca="1" si="193"/>
        <v>-98337771421146.984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-409740714254.77911</v>
      </c>
      <c r="L4613" s="444">
        <f t="shared" ca="1" si="192"/>
        <v>-98747512135401.766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25">
      <c r="G4614" s="459"/>
      <c r="H4614" s="459">
        <v>4607</v>
      </c>
      <c r="I4614" s="444">
        <f t="shared" ca="1" si="193"/>
        <v>-98747512135401.766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-411447967230.8407</v>
      </c>
      <c r="L4614" s="444">
        <f t="shared" ca="1" si="192"/>
        <v>-99158960102632.609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25">
      <c r="G4615" s="459"/>
      <c r="H4615" s="459">
        <v>4608</v>
      </c>
      <c r="I4615" s="444">
        <f t="shared" ca="1" si="193"/>
        <v>-99158960102632.609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-413162333760.96918</v>
      </c>
      <c r="L4615" s="444">
        <f t="shared" ca="1" si="192"/>
        <v>-99572122436393.578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25">
      <c r="G4616" s="459"/>
      <c r="H4616" s="459">
        <v>4609</v>
      </c>
      <c r="I4616" s="444">
        <f t="shared" ca="1" si="193"/>
        <v>-99572122436393.578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-414883843484.97327</v>
      </c>
      <c r="L4616" s="444">
        <f t="shared" ca="1" si="192"/>
        <v>-99987006279878.547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25">
      <c r="G4617" s="459"/>
      <c r="H4617" s="459">
        <v>4610</v>
      </c>
      <c r="I4617" s="444">
        <f t="shared" ca="1" si="193"/>
        <v>-99987006279878.547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-416612526166.16058</v>
      </c>
      <c r="L4617" s="444">
        <f t="shared" ca="1" si="192"/>
        <v>-100403618806044.7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25">
      <c r="G4618" s="459"/>
      <c r="H4618" s="459">
        <v>4611</v>
      </c>
      <c r="I4618" s="444">
        <f t="shared" ca="1" si="193"/>
        <v>-100403618806044.7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-418348411691.85291</v>
      </c>
      <c r="L4618" s="444">
        <f t="shared" ca="1" si="192"/>
        <v>-100821967217736.56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25">
      <c r="G4619" s="459"/>
      <c r="H4619" s="459">
        <v>4612</v>
      </c>
      <c r="I4619" s="444">
        <f t="shared" ca="1" si="193"/>
        <v>-100821967217736.56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-420091530073.90234</v>
      </c>
      <c r="L4619" s="444">
        <f t="shared" ca="1" si="192"/>
        <v>-101242058747810.47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25">
      <c r="G4620" s="459"/>
      <c r="H4620" s="459">
        <v>4613</v>
      </c>
      <c r="I4620" s="444">
        <f t="shared" ca="1" si="193"/>
        <v>-101242058747810.47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-421841911449.21027</v>
      </c>
      <c r="L4620" s="444">
        <f t="shared" ca="1" si="192"/>
        <v>-101663900659259.67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25">
      <c r="G4621" s="459"/>
      <c r="H4621" s="459">
        <v>4614</v>
      </c>
      <c r="I4621" s="444">
        <f t="shared" ca="1" si="193"/>
        <v>-101663900659259.67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-423599586080.24866</v>
      </c>
      <c r="L4621" s="444">
        <f t="shared" ca="1" si="192"/>
        <v>-102087500245339.92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25">
      <c r="G4622" s="459"/>
      <c r="H4622" s="459">
        <v>4615</v>
      </c>
      <c r="I4622" s="444">
        <f t="shared" ca="1" si="193"/>
        <v>-102087500245339.92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-425364584355.58301</v>
      </c>
      <c r="L4622" s="444">
        <f t="shared" ca="1" si="192"/>
        <v>-102512864829695.5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25">
      <c r="G4623" s="459"/>
      <c r="H4623" s="459">
        <v>4616</v>
      </c>
      <c r="I4623" s="444">
        <f t="shared" ca="1" si="193"/>
        <v>-102512864829695.5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-427136936790.39789</v>
      </c>
      <c r="L4623" s="444">
        <f t="shared" ca="1" si="192"/>
        <v>-102940001766485.89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25">
      <c r="G4624" s="459"/>
      <c r="H4624" s="459">
        <v>4617</v>
      </c>
      <c r="I4624" s="444">
        <f t="shared" ca="1" si="193"/>
        <v>-102940001766485.89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-428916674027.02454</v>
      </c>
      <c r="L4624" s="444">
        <f t="shared" ca="1" si="192"/>
        <v>-103368918440512.92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25">
      <c r="G4625" s="459"/>
      <c r="H4625" s="459">
        <v>4618</v>
      </c>
      <c r="I4625" s="444">
        <f t="shared" ca="1" si="193"/>
        <v>-103368918440512.92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-430703826835.47052</v>
      </c>
      <c r="L4625" s="444">
        <f t="shared" ca="1" si="192"/>
        <v>-103799622267348.39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25">
      <c r="G4626" s="459"/>
      <c r="H4626" s="459">
        <v>4619</v>
      </c>
      <c r="I4626" s="444">
        <f t="shared" ca="1" si="193"/>
        <v>-103799622267348.39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-432498426113.9516</v>
      </c>
      <c r="L4626" s="444">
        <f t="shared" ca="1" si="192"/>
        <v>-104232120693462.34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25">
      <c r="G4627" s="459"/>
      <c r="H4627" s="459">
        <v>4620</v>
      </c>
      <c r="I4627" s="444">
        <f t="shared" ca="1" si="193"/>
        <v>-104232120693462.34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-434300502889.42645</v>
      </c>
      <c r="L4627" s="444">
        <f t="shared" ca="1" si="192"/>
        <v>-104666421196351.77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25">
      <c r="G4628" s="459"/>
      <c r="H4628" s="459">
        <v>4621</v>
      </c>
      <c r="I4628" s="444">
        <f t="shared" ca="1" si="193"/>
        <v>-104666421196351.77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-436110088318.13232</v>
      </c>
      <c r="L4628" s="444">
        <f t="shared" ca="1" si="192"/>
        <v>-105102531284669.89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25">
      <c r="G4629" s="459"/>
      <c r="H4629" s="459">
        <v>4622</v>
      </c>
      <c r="I4629" s="444">
        <f t="shared" ca="1" si="193"/>
        <v>-105102531284669.89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-437927213686.12451</v>
      </c>
      <c r="L4629" s="444">
        <f t="shared" ca="1" si="192"/>
        <v>-105540458498356.02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25">
      <c r="G4630" s="459"/>
      <c r="H4630" s="459">
        <v>4623</v>
      </c>
      <c r="I4630" s="444">
        <f t="shared" ca="1" si="193"/>
        <v>-105540458498356.02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-439751910409.81671</v>
      </c>
      <c r="L4630" s="444">
        <f t="shared" ca="1" si="192"/>
        <v>-105980210408765.83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25">
      <c r="G4631" s="459"/>
      <c r="H4631" s="459">
        <v>4624</v>
      </c>
      <c r="I4631" s="444">
        <f t="shared" ca="1" si="193"/>
        <v>-105980210408765.83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-441584210036.52429</v>
      </c>
      <c r="L4631" s="444">
        <f t="shared" ca="1" si="192"/>
        <v>-106421794618802.36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25">
      <c r="G4632" s="459"/>
      <c r="H4632" s="459">
        <v>4625</v>
      </c>
      <c r="I4632" s="444">
        <f t="shared" ca="1" si="193"/>
        <v>-106421794618802.36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-443424144245.00983</v>
      </c>
      <c r="L4632" s="444">
        <f t="shared" ca="1" si="192"/>
        <v>-106865218763047.38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25">
      <c r="G4633" s="459"/>
      <c r="H4633" s="459">
        <v>4626</v>
      </c>
      <c r="I4633" s="444">
        <f t="shared" ca="1" si="193"/>
        <v>-106865218763047.38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-445271744846.0307</v>
      </c>
      <c r="L4633" s="444">
        <f t="shared" ca="1" si="192"/>
        <v>-107310490507893.41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25">
      <c r="G4634" s="459"/>
      <c r="H4634" s="459">
        <v>4627</v>
      </c>
      <c r="I4634" s="444">
        <f t="shared" ca="1" si="193"/>
        <v>-107310490507893.41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-447127043782.88916</v>
      </c>
      <c r="L4634" s="444">
        <f t="shared" ca="1" si="192"/>
        <v>-107757617551676.3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25">
      <c r="G4635" s="459"/>
      <c r="H4635" s="459">
        <v>4628</v>
      </c>
      <c r="I4635" s="444">
        <f t="shared" ca="1" si="193"/>
        <v>-107757617551676.3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-448990073131.98456</v>
      </c>
      <c r="L4635" s="444">
        <f t="shared" ca="1" si="192"/>
        <v>-108206607624808.28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25">
      <c r="G4636" s="459"/>
      <c r="H4636" s="459">
        <v>4629</v>
      </c>
      <c r="I4636" s="444">
        <f t="shared" ca="1" si="193"/>
        <v>-108206607624808.28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-450860865103.36786</v>
      </c>
      <c r="L4636" s="444">
        <f t="shared" ca="1" si="192"/>
        <v>-108657468489911.66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25">
      <c r="G4637" s="459"/>
      <c r="H4637" s="459">
        <v>4630</v>
      </c>
      <c r="I4637" s="444">
        <f t="shared" ca="1" si="193"/>
        <v>-108657468489911.66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-452739452041.29858</v>
      </c>
      <c r="L4637" s="444">
        <f t="shared" ca="1" si="192"/>
        <v>-109110207941952.95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25">
      <c r="G4638" s="459"/>
      <c r="H4638" s="459">
        <v>4631</v>
      </c>
      <c r="I4638" s="444">
        <f t="shared" ca="1" si="193"/>
        <v>-109110207941952.95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-454625866424.80396</v>
      </c>
      <c r="L4638" s="444">
        <f t="shared" ca="1" si="192"/>
        <v>-109564833808377.75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25">
      <c r="G4639" s="459"/>
      <c r="H4639" s="459">
        <v>4632</v>
      </c>
      <c r="I4639" s="444">
        <f t="shared" ca="1" si="193"/>
        <v>-109564833808377.75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-456520140868.2406</v>
      </c>
      <c r="L4639" s="444">
        <f t="shared" ca="1" si="192"/>
        <v>-110021353949245.98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25">
      <c r="G4640" s="459"/>
      <c r="H4640" s="459">
        <v>4633</v>
      </c>
      <c r="I4640" s="444">
        <f t="shared" ca="1" si="193"/>
        <v>-110021353949245.98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-458422308121.85822</v>
      </c>
      <c r="L4640" s="444">
        <f t="shared" ca="1" si="192"/>
        <v>-110479776257367.84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25">
      <c r="G4641" s="459"/>
      <c r="H4641" s="459">
        <v>4634</v>
      </c>
      <c r="I4641" s="444">
        <f t="shared" ca="1" si="193"/>
        <v>-110479776257367.84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-460332401072.36609</v>
      </c>
      <c r="L4641" s="444">
        <f t="shared" ca="1" si="192"/>
        <v>-110940108658440.2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25">
      <c r="G4642" s="459"/>
      <c r="H4642" s="459">
        <v>4635</v>
      </c>
      <c r="I4642" s="444">
        <f t="shared" ca="1" si="193"/>
        <v>-110940108658440.2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-462250452743.50079</v>
      </c>
      <c r="L4642" s="444">
        <f t="shared" ca="1" si="192"/>
        <v>-111402359111183.7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25">
      <c r="G4643" s="459"/>
      <c r="H4643" s="459">
        <v>4636</v>
      </c>
      <c r="I4643" s="444">
        <f t="shared" ca="1" si="193"/>
        <v>-111402359111183.7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-464176496296.59869</v>
      </c>
      <c r="L4643" s="444">
        <f t="shared" ca="1" si="192"/>
        <v>-111866535607480.3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25">
      <c r="G4644" s="459"/>
      <c r="H4644" s="459">
        <v>4637</v>
      </c>
      <c r="I4644" s="444">
        <f t="shared" ca="1" si="193"/>
        <v>-111866535607480.3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-466110565031.16791</v>
      </c>
      <c r="L4644" s="444">
        <f t="shared" ca="1" si="192"/>
        <v>-112332646172511.47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25">
      <c r="G4645" s="459"/>
      <c r="H4645" s="459">
        <v>4638</v>
      </c>
      <c r="I4645" s="444">
        <f t="shared" ca="1" si="193"/>
        <v>-112332646172511.47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-468052692385.46442</v>
      </c>
      <c r="L4645" s="444">
        <f t="shared" ca="1" si="192"/>
        <v>-112800698864896.94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25">
      <c r="G4646" s="459"/>
      <c r="H4646" s="459">
        <v>4639</v>
      </c>
      <c r="I4646" s="444">
        <f t="shared" ca="1" si="193"/>
        <v>-112800698864896.94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-470002911937.07056</v>
      </c>
      <c r="L4646" s="444">
        <f t="shared" ca="1" si="192"/>
        <v>-113270701776834.02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25">
      <c r="G4647" s="459"/>
      <c r="H4647" s="459">
        <v>4640</v>
      </c>
      <c r="I4647" s="444">
        <f t="shared" ca="1" si="193"/>
        <v>-113270701776834.02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-471961257403.47498</v>
      </c>
      <c r="L4647" s="444">
        <f t="shared" ca="1" si="192"/>
        <v>-113742663034237.48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25">
      <c r="G4648" s="459"/>
      <c r="H4648" s="459">
        <v>4641</v>
      </c>
      <c r="I4648" s="444">
        <f t="shared" ca="1" si="193"/>
        <v>-113742663034237.48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-473927762642.65625</v>
      </c>
      <c r="L4648" s="444">
        <f t="shared" ca="1" si="192"/>
        <v>-114216590796880.14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25">
      <c r="G4649" s="459"/>
      <c r="H4649" s="459">
        <v>4642</v>
      </c>
      <c r="I4649" s="444">
        <f t="shared" ca="1" si="193"/>
        <v>-114216590796880.14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-475902461653.66724</v>
      </c>
      <c r="L4649" s="444">
        <f t="shared" ca="1" si="192"/>
        <v>-114692493258533.81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25">
      <c r="G4650" s="459"/>
      <c r="H4650" s="459">
        <v>4643</v>
      </c>
      <c r="I4650" s="444">
        <f t="shared" ca="1" si="193"/>
        <v>-114692493258533.81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-477885388577.22418</v>
      </c>
      <c r="L4650" s="444">
        <f t="shared" ca="1" si="192"/>
        <v>-115170378647111.03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25">
      <c r="G4651" s="459"/>
      <c r="H4651" s="459">
        <v>4644</v>
      </c>
      <c r="I4651" s="444">
        <f t="shared" ca="1" si="193"/>
        <v>-115170378647111.03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-479876577696.29596</v>
      </c>
      <c r="L4651" s="444">
        <f t="shared" ca="1" si="192"/>
        <v>-115650255224807.33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25">
      <c r="G4652" s="459"/>
      <c r="H4652" s="459">
        <v>4645</v>
      </c>
      <c r="I4652" s="444">
        <f t="shared" ca="1" si="193"/>
        <v>-115650255224807.33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-481876063436.6972</v>
      </c>
      <c r="L4652" s="444">
        <f t="shared" ca="1" si="192"/>
        <v>-116132131288244.03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25">
      <c r="G4653" s="459"/>
      <c r="H4653" s="459">
        <v>4646</v>
      </c>
      <c r="I4653" s="444">
        <f t="shared" ca="1" si="193"/>
        <v>-116132131288244.03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-483883880367.68347</v>
      </c>
      <c r="L4653" s="444">
        <f t="shared" ca="1" si="192"/>
        <v>-116616015168611.72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25">
      <c r="G4654" s="459"/>
      <c r="H4654" s="459">
        <v>4647</v>
      </c>
      <c r="I4654" s="444">
        <f t="shared" ca="1" si="193"/>
        <v>-116616015168611.72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-485900063202.54877</v>
      </c>
      <c r="L4654" s="444">
        <f t="shared" ca="1" si="192"/>
        <v>-117101915231814.27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25">
      <c r="G4655" s="459"/>
      <c r="H4655" s="459">
        <v>4648</v>
      </c>
      <c r="I4655" s="444">
        <f t="shared" ca="1" si="193"/>
        <v>-117101915231814.27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-487924646799.22601</v>
      </c>
      <c r="L4655" s="444">
        <f t="shared" ca="1" si="192"/>
        <v>-117589839878613.48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25">
      <c r="G4656" s="459"/>
      <c r="H4656" s="459">
        <v>4649</v>
      </c>
      <c r="I4656" s="444">
        <f t="shared" ca="1" si="193"/>
        <v>-117589839878613.48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-489957666160.88947</v>
      </c>
      <c r="L4656" s="444">
        <f t="shared" ca="1" si="192"/>
        <v>-118079797544774.38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25">
      <c r="G4657" s="459"/>
      <c r="H4657" s="459">
        <v>4650</v>
      </c>
      <c r="I4657" s="444">
        <f t="shared" ca="1" si="193"/>
        <v>-118079797544774.38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-491999156436.55988</v>
      </c>
      <c r="L4657" s="444">
        <f t="shared" ca="1" si="192"/>
        <v>-118571796701210.94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25">
      <c r="G4658" s="459"/>
      <c r="H4658" s="459">
        <v>4651</v>
      </c>
      <c r="I4658" s="444">
        <f t="shared" ca="1" si="193"/>
        <v>-118571796701210.94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-494049152921.71222</v>
      </c>
      <c r="L4658" s="444">
        <f t="shared" ca="1" si="192"/>
        <v>-119065845854132.66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25">
      <c r="G4659" s="459"/>
      <c r="H4659" s="459">
        <v>4652</v>
      </c>
      <c r="I4659" s="444">
        <f t="shared" ca="1" si="193"/>
        <v>-119065845854132.66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-496107691058.88605</v>
      </c>
      <c r="L4659" s="444">
        <f t="shared" ca="1" si="192"/>
        <v>-119561953545191.55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25">
      <c r="G4660" s="459"/>
      <c r="H4660" s="459">
        <v>4653</v>
      </c>
      <c r="I4660" s="444">
        <f t="shared" ca="1" si="193"/>
        <v>-119561953545191.55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-498174806438.29803</v>
      </c>
      <c r="L4660" s="444">
        <f t="shared" ca="1" si="192"/>
        <v>-120060128351629.84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25">
      <c r="G4661" s="459"/>
      <c r="H4661" s="459">
        <v>4654</v>
      </c>
      <c r="I4661" s="444">
        <f t="shared" ca="1" si="193"/>
        <v>-120060128351629.84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-500250534798.45758</v>
      </c>
      <c r="L4661" s="444">
        <f t="shared" ca="1" si="192"/>
        <v>-120560378886428.3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25">
      <c r="G4662" s="459"/>
      <c r="H4662" s="459">
        <v>4655</v>
      </c>
      <c r="I4662" s="444">
        <f t="shared" ca="1" si="193"/>
        <v>-120560378886428.3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-502334912026.78461</v>
      </c>
      <c r="L4662" s="444">
        <f t="shared" ca="1" si="192"/>
        <v>-121062713798455.08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25">
      <c r="G4663" s="459"/>
      <c r="H4663" s="459">
        <v>4656</v>
      </c>
      <c r="I4663" s="444">
        <f t="shared" ca="1" si="193"/>
        <v>-121062713798455.08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-504427974160.22955</v>
      </c>
      <c r="L4663" s="444">
        <f t="shared" ca="1" si="192"/>
        <v>-121567141772615.31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25">
      <c r="G4664" s="459"/>
      <c r="H4664" s="459">
        <v>4657</v>
      </c>
      <c r="I4664" s="444">
        <f t="shared" ca="1" si="193"/>
        <v>-121567141772615.31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-506529757385.89716</v>
      </c>
      <c r="L4664" s="444">
        <f t="shared" ca="1" si="192"/>
        <v>-122073671530001.2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25">
      <c r="G4665" s="459"/>
      <c r="H4665" s="459">
        <v>4658</v>
      </c>
      <c r="I4665" s="444">
        <f t="shared" ca="1" si="193"/>
        <v>-122073671530001.2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-508640298041.67169</v>
      </c>
      <c r="L4665" s="444">
        <f t="shared" ca="1" si="192"/>
        <v>-122582311828042.88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25">
      <c r="G4666" s="459"/>
      <c r="H4666" s="459">
        <v>4659</v>
      </c>
      <c r="I4666" s="444">
        <f t="shared" ca="1" si="193"/>
        <v>-122582311828042.88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-510759632616.84528</v>
      </c>
      <c r="L4666" s="444">
        <f t="shared" ca="1" si="192"/>
        <v>-123093071460659.72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25">
      <c r="G4667" s="459"/>
      <c r="H4667" s="459">
        <v>4660</v>
      </c>
      <c r="I4667" s="444">
        <f t="shared" ca="1" si="193"/>
        <v>-123093071460659.72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-512887797752.74884</v>
      </c>
      <c r="L4667" s="444">
        <f t="shared" ca="1" si="192"/>
        <v>-123605959258412.47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25">
      <c r="G4668" s="459"/>
      <c r="H4668" s="459">
        <v>4661</v>
      </c>
      <c r="I4668" s="444">
        <f t="shared" ca="1" si="193"/>
        <v>-123605959258412.47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-515024830243.38531</v>
      </c>
      <c r="L4668" s="444">
        <f t="shared" ca="1" si="192"/>
        <v>-124120984088655.86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25">
      <c r="G4669" s="459"/>
      <c r="H4669" s="459">
        <v>4662</v>
      </c>
      <c r="I4669" s="444">
        <f t="shared" ca="1" si="193"/>
        <v>-124120984088655.86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-517170767036.0661</v>
      </c>
      <c r="L4669" s="444">
        <f t="shared" ca="1" si="192"/>
        <v>-124638154855691.92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25">
      <c r="G4670" s="459"/>
      <c r="H4670" s="459">
        <v>4663</v>
      </c>
      <c r="I4670" s="444">
        <f t="shared" ca="1" si="193"/>
        <v>-124638154855691.92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-519325645232.04968</v>
      </c>
      <c r="L4670" s="444">
        <f t="shared" ca="1" si="192"/>
        <v>-125157480500923.97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25">
      <c r="G4671" s="459"/>
      <c r="H4671" s="459">
        <v>4664</v>
      </c>
      <c r="I4671" s="444">
        <f t="shared" ca="1" si="193"/>
        <v>-125157480500923.97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-521489502087.18317</v>
      </c>
      <c r="L4671" s="444">
        <f t="shared" ca="1" si="192"/>
        <v>-125678970003011.16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25">
      <c r="G4672" s="459"/>
      <c r="H4672" s="459">
        <v>4665</v>
      </c>
      <c r="I4672" s="444">
        <f t="shared" ca="1" si="193"/>
        <v>-125678970003011.16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-523662375012.54639</v>
      </c>
      <c r="L4672" s="444">
        <f t="shared" ca="1" si="192"/>
        <v>-126202632378023.7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25">
      <c r="G4673" s="459"/>
      <c r="H4673" s="459">
        <v>4666</v>
      </c>
      <c r="I4673" s="444">
        <f t="shared" ca="1" si="193"/>
        <v>-126202632378023.7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-525844301575.09882</v>
      </c>
      <c r="L4673" s="444">
        <f t="shared" ca="1" si="192"/>
        <v>-126728476679598.8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25">
      <c r="G4674" s="459"/>
      <c r="H4674" s="459">
        <v>4667</v>
      </c>
      <c r="I4674" s="444">
        <f t="shared" ca="1" si="193"/>
        <v>-126728476679598.8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-528035319498.32831</v>
      </c>
      <c r="L4674" s="444">
        <f t="shared" ca="1" si="192"/>
        <v>-127256511999097.13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25">
      <c r="G4675" s="459"/>
      <c r="H4675" s="459">
        <v>4668</v>
      </c>
      <c r="I4675" s="444">
        <f t="shared" ca="1" si="193"/>
        <v>-127256511999097.13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-530235466662.90466</v>
      </c>
      <c r="L4675" s="444">
        <f t="shared" ca="1" si="192"/>
        <v>-127786747465760.03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25">
      <c r="G4676" s="459"/>
      <c r="H4676" s="459">
        <v>4669</v>
      </c>
      <c r="I4676" s="444">
        <f t="shared" ca="1" si="193"/>
        <v>-127786747465760.03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-532444781107.33344</v>
      </c>
      <c r="L4676" s="444">
        <f t="shared" ca="1" si="192"/>
        <v>-128319192246867.36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25">
      <c r="G4677" s="459"/>
      <c r="H4677" s="459">
        <v>4670</v>
      </c>
      <c r="I4677" s="444">
        <f t="shared" ca="1" si="193"/>
        <v>-128319192246867.36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-534663301028.61401</v>
      </c>
      <c r="L4677" s="444">
        <f t="shared" ca="1" si="192"/>
        <v>-128853855547895.97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25">
      <c r="G4678" s="459"/>
      <c r="H4678" s="459">
        <v>4671</v>
      </c>
      <c r="I4678" s="444">
        <f t="shared" ca="1" si="193"/>
        <v>-128853855547895.97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-536891064782.8999</v>
      </c>
      <c r="L4678" s="444">
        <f t="shared" ca="1" si="192"/>
        <v>-129390746612678.88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25">
      <c r="G4679" s="459"/>
      <c r="H4679" s="459">
        <v>4672</v>
      </c>
      <c r="I4679" s="444">
        <f t="shared" ca="1" si="193"/>
        <v>-129390746612678.88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-539128110886.16193</v>
      </c>
      <c r="L4679" s="444">
        <f t="shared" ca="1" si="192"/>
        <v>-129929874723565.03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25">
      <c r="G4680" s="459"/>
      <c r="H4680" s="459">
        <v>4673</v>
      </c>
      <c r="I4680" s="444">
        <f t="shared" ca="1" si="193"/>
        <v>-129929874723565.03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-541374478014.85425</v>
      </c>
      <c r="L4680" s="444">
        <f t="shared" ca="1" si="192"/>
        <v>-130471249201579.89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25">
      <c r="G4681" s="459"/>
      <c r="H4681" s="459">
        <v>4674</v>
      </c>
      <c r="I4681" s="444">
        <f t="shared" ca="1" si="193"/>
        <v>-130471249201579.89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-543630205006.58282</v>
      </c>
      <c r="L4681" s="444">
        <f t="shared" ca="1" si="192"/>
        <v>-131014879406586.47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25">
      <c r="G4682" s="459"/>
      <c r="H4682" s="459">
        <v>4675</v>
      </c>
      <c r="I4682" s="444">
        <f t="shared" ca="1" si="193"/>
        <v>-131014879406586.47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-545895330860.77692</v>
      </c>
      <c r="L4682" s="444">
        <f t="shared" ca="1" si="192"/>
        <v>-131560774737447.25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25">
      <c r="G4683" s="459"/>
      <c r="H4683" s="459">
        <v>4676</v>
      </c>
      <c r="I4683" s="444">
        <f t="shared" ca="1" si="193"/>
        <v>-131560774737447.25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-548169894739.36353</v>
      </c>
      <c r="L4683" s="444">
        <f t="shared" ca="1" si="192"/>
        <v>-132108944632186.61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25">
      <c r="G4684" s="459"/>
      <c r="H4684" s="459">
        <v>4677</v>
      </c>
      <c r="I4684" s="444">
        <f t="shared" ca="1" si="193"/>
        <v>-132108944632186.61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-550453935967.44421</v>
      </c>
      <c r="L4684" s="444">
        <f t="shared" ca="1" si="192"/>
        <v>-132659398568154.05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25">
      <c r="G4685" s="459"/>
      <c r="H4685" s="459">
        <v>4678</v>
      </c>
      <c r="I4685" s="444">
        <f t="shared" ca="1" si="193"/>
        <v>-132659398568154.05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-552747494033.97522</v>
      </c>
      <c r="L4685" s="444">
        <f t="shared" ca="1" si="192"/>
        <v>-133212146062188.02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25">
      <c r="G4686" s="459"/>
      <c r="H4686" s="459">
        <v>4679</v>
      </c>
      <c r="I4686" s="444">
        <f t="shared" ca="1" si="193"/>
        <v>-133212146062188.02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-555050608592.45007</v>
      </c>
      <c r="L4686" s="444">
        <f t="shared" ca="1" si="192"/>
        <v>-133767196670780.47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25">
      <c r="G4687" s="459"/>
      <c r="H4687" s="459">
        <v>4680</v>
      </c>
      <c r="I4687" s="444">
        <f t="shared" ca="1" si="193"/>
        <v>-133767196670780.47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-557363319461.58533</v>
      </c>
      <c r="L4687" s="444">
        <f t="shared" ca="1" si="192"/>
        <v>-134324559990242.05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25">
      <c r="G4688" s="459"/>
      <c r="H4688" s="459">
        <v>4681</v>
      </c>
      <c r="I4688" s="444">
        <f t="shared" ca="1" si="193"/>
        <v>-134324559990242.05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-559685666626.00854</v>
      </c>
      <c r="L4688" s="444">
        <f t="shared" ca="1" si="192"/>
        <v>-134884245656868.06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25">
      <c r="G4689" s="459"/>
      <c r="H4689" s="459">
        <v>4682</v>
      </c>
      <c r="I4689" s="444">
        <f t="shared" ca="1" si="193"/>
        <v>-134884245656868.06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-562017690236.9502</v>
      </c>
      <c r="L4689" s="444">
        <f t="shared" ca="1" si="192"/>
        <v>-135446263347105.02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25">
      <c r="G4690" s="459"/>
      <c r="H4690" s="459">
        <v>4683</v>
      </c>
      <c r="I4690" s="444">
        <f t="shared" ca="1" si="193"/>
        <v>-135446263347105.02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-564359430612.9375</v>
      </c>
      <c r="L4690" s="444">
        <f t="shared" ca="1" si="192"/>
        <v>-136010622777717.95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25">
      <c r="G4691" s="459"/>
      <c r="H4691" s="459">
        <v>4684</v>
      </c>
      <c r="I4691" s="444">
        <f t="shared" ca="1" si="193"/>
        <v>-136010622777717.95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-566710928240.49146</v>
      </c>
      <c r="L4691" s="444">
        <f t="shared" ca="1" si="192"/>
        <v>-136577333705958.44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25">
      <c r="G4692" s="459"/>
      <c r="H4692" s="459">
        <v>4685</v>
      </c>
      <c r="I4692" s="444">
        <f t="shared" ca="1" si="193"/>
        <v>-136577333705958.44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-569072223774.82678</v>
      </c>
      <c r="L4692" s="444">
        <f t="shared" ca="1" si="192"/>
        <v>-137146405929733.27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25">
      <c r="G4693" s="459"/>
      <c r="H4693" s="459">
        <v>4686</v>
      </c>
      <c r="I4693" s="444">
        <f t="shared" ca="1" si="193"/>
        <v>-137146405929733.27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-571443358040.5553</v>
      </c>
      <c r="L4693" s="444">
        <f t="shared" ca="1" si="192"/>
        <v>-137717849287773.83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25">
      <c r="G4694" s="459"/>
      <c r="H4694" s="459">
        <v>4687</v>
      </c>
      <c r="I4694" s="444">
        <f t="shared" ca="1" si="193"/>
        <v>-137717849287773.83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-573824372032.39099</v>
      </c>
      <c r="L4694" s="444">
        <f t="shared" ca="1" si="192"/>
        <v>-138291673659806.22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25">
      <c r="G4695" s="459"/>
      <c r="H4695" s="459">
        <v>4688</v>
      </c>
      <c r="I4695" s="444">
        <f t="shared" ca="1" si="193"/>
        <v>-138291673659806.22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-576215306915.85925</v>
      </c>
      <c r="L4695" s="444">
        <f t="shared" ca="1" si="192"/>
        <v>-138867888966722.08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25">
      <c r="G4696" s="459"/>
      <c r="H4696" s="459">
        <v>4689</v>
      </c>
      <c r="I4696" s="444">
        <f t="shared" ca="1" si="193"/>
        <v>-138867888966722.08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-578616204028.00867</v>
      </c>
      <c r="L4696" s="444">
        <f t="shared" ca="1" si="192"/>
        <v>-139446505170750.09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25">
      <c r="G4697" s="459"/>
      <c r="H4697" s="459">
        <v>4690</v>
      </c>
      <c r="I4697" s="444">
        <f t="shared" ca="1" si="193"/>
        <v>-139446505170750.09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-581027104878.12549</v>
      </c>
      <c r="L4697" s="444">
        <f t="shared" ca="1" si="192"/>
        <v>-140027532275628.22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25">
      <c r="G4698" s="459"/>
      <c r="H4698" s="459">
        <v>4691</v>
      </c>
      <c r="I4698" s="444">
        <f t="shared" ca="1" si="193"/>
        <v>-140027532275628.22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-583448051148.45093</v>
      </c>
      <c r="L4698" s="444">
        <f t="shared" ca="1" si="192"/>
        <v>-140610980326776.67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25">
      <c r="G4699" s="459"/>
      <c r="H4699" s="459">
        <v>4692</v>
      </c>
      <c r="I4699" s="444">
        <f t="shared" ca="1" si="193"/>
        <v>-140610980326776.67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-585879084694.90283</v>
      </c>
      <c r="L4699" s="444">
        <f t="shared" ca="1" si="192"/>
        <v>-141196859411471.56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25">
      <c r="G4700" s="459"/>
      <c r="H4700" s="459">
        <v>4693</v>
      </c>
      <c r="I4700" s="444">
        <f t="shared" ca="1" si="193"/>
        <v>-141196859411471.56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-588320247547.79822</v>
      </c>
      <c r="L4700" s="444">
        <f t="shared" ca="1" si="192"/>
        <v>-141785179659019.38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25">
      <c r="G4701" s="459"/>
      <c r="H4701" s="459">
        <v>4694</v>
      </c>
      <c r="I4701" s="444">
        <f t="shared" ca="1" si="193"/>
        <v>-141785179659019.38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-590771581912.58069</v>
      </c>
      <c r="L4701" s="444">
        <f t="shared" ca="1" si="192"/>
        <v>-142375951240931.97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25">
      <c r="G4702" s="459"/>
      <c r="H4702" s="459">
        <v>4695</v>
      </c>
      <c r="I4702" s="444">
        <f t="shared" ca="1" si="193"/>
        <v>-142375951240931.97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-593233130170.5498</v>
      </c>
      <c r="L4702" s="444">
        <f t="shared" ca="1" si="192"/>
        <v>-142969184371102.53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25">
      <c r="G4703" s="459"/>
      <c r="H4703" s="459">
        <v>4696</v>
      </c>
      <c r="I4703" s="444">
        <f t="shared" ca="1" si="193"/>
        <v>-142969184371102.53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-595704934879.59387</v>
      </c>
      <c r="L4703" s="444">
        <f t="shared" ca="1" si="192"/>
        <v>-143564889305982.13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25">
      <c r="G4704" s="459"/>
      <c r="H4704" s="459">
        <v>4697</v>
      </c>
      <c r="I4704" s="444">
        <f t="shared" ca="1" si="193"/>
        <v>-143564889305982.13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-598187038774.92554</v>
      </c>
      <c r="L4704" s="444">
        <f t="shared" ca="1" si="192"/>
        <v>-144163076344757.06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25">
      <c r="G4705" s="459"/>
      <c r="H4705" s="459">
        <v>4698</v>
      </c>
      <c r="I4705" s="444">
        <f t="shared" ca="1" si="193"/>
        <v>-144163076344757.06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-600679484769.82104</v>
      </c>
      <c r="L4705" s="444">
        <f t="shared" ca="1" si="192"/>
        <v>-144763755829526.88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25">
      <c r="G4706" s="459"/>
      <c r="H4706" s="459">
        <v>4699</v>
      </c>
      <c r="I4706" s="444">
        <f t="shared" ca="1" si="193"/>
        <v>-144763755829526.88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-603182315956.36194</v>
      </c>
      <c r="L4706" s="444">
        <f t="shared" ca="1" si="192"/>
        <v>-145366938145483.25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25">
      <c r="G4707" s="459"/>
      <c r="H4707" s="459">
        <v>4700</v>
      </c>
      <c r="I4707" s="444">
        <f t="shared" ca="1" si="193"/>
        <v>-145366938145483.25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-605695575606.18018</v>
      </c>
      <c r="L4707" s="444">
        <f t="shared" ca="1" si="192"/>
        <v>-145972633721089.44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25">
      <c r="G4708" s="459"/>
      <c r="H4708" s="459">
        <v>4701</v>
      </c>
      <c r="I4708" s="444">
        <f t="shared" ca="1" si="193"/>
        <v>-145972633721089.44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-608219307171.20593</v>
      </c>
      <c r="L4708" s="444">
        <f t="shared" ca="1" si="192"/>
        <v>-146580853028260.66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25">
      <c r="G4709" s="459"/>
      <c r="H4709" s="459">
        <v>4702</v>
      </c>
      <c r="I4709" s="444">
        <f t="shared" ca="1" si="193"/>
        <v>-146580853028260.66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-610753554284.41943</v>
      </c>
      <c r="L4709" s="444">
        <f t="shared" ca="1" si="192"/>
        <v>-147191606582545.06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25">
      <c r="G4710" s="459"/>
      <c r="H4710" s="459">
        <v>4703</v>
      </c>
      <c r="I4710" s="444">
        <f t="shared" ca="1" si="193"/>
        <v>-147191606582545.06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-613298360760.60437</v>
      </c>
      <c r="L4710" s="444">
        <f t="shared" ca="1" si="192"/>
        <v>-147804904943305.66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25">
      <c r="G4711" s="459"/>
      <c r="H4711" s="459">
        <v>4704</v>
      </c>
      <c r="I4711" s="444">
        <f t="shared" ca="1" si="193"/>
        <v>-147804904943305.66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-615853770597.10693</v>
      </c>
      <c r="L4711" s="444">
        <f t="shared" ca="1" si="192"/>
        <v>-148420758713902.75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25">
      <c r="G4712" s="459"/>
      <c r="H4712" s="459">
        <v>4705</v>
      </c>
      <c r="I4712" s="444">
        <f t="shared" ca="1" si="193"/>
        <v>-148420758713902.75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-618419827974.59473</v>
      </c>
      <c r="L4712" s="444">
        <f t="shared" ca="1" si="192"/>
        <v>-149039178541877.34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25">
      <c r="G4713" s="459"/>
      <c r="H4713" s="459">
        <v>4706</v>
      </c>
      <c r="I4713" s="444">
        <f t="shared" ca="1" si="193"/>
        <v>-149039178541877.34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-620996577257.82227</v>
      </c>
      <c r="L4713" s="444">
        <f t="shared" ca="1" si="192"/>
        <v>-149660175119135.16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25">
      <c r="G4714" s="459"/>
      <c r="H4714" s="459">
        <v>4707</v>
      </c>
      <c r="I4714" s="444">
        <f t="shared" ca="1" si="193"/>
        <v>-149660175119135.16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-623584062996.39648</v>
      </c>
      <c r="L4714" s="444">
        <f t="shared" ca="1" si="192"/>
        <v>-150283759182131.56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25">
      <c r="G4715" s="459"/>
      <c r="H4715" s="459">
        <v>4708</v>
      </c>
      <c r="I4715" s="444">
        <f t="shared" ca="1" si="193"/>
        <v>-150283759182131.56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-626182329925.54822</v>
      </c>
      <c r="L4715" s="444">
        <f t="shared" ca="1" si="192"/>
        <v>-150909941512057.13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25">
      <c r="G4716" s="459"/>
      <c r="H4716" s="459">
        <v>4709</v>
      </c>
      <c r="I4716" s="444">
        <f t="shared" ca="1" si="193"/>
        <v>-150909941512057.13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-628791422966.90466</v>
      </c>
      <c r="L4716" s="444">
        <f t="shared" ca="1" si="192"/>
        <v>-151538732935024.03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25">
      <c r="G4717" s="459"/>
      <c r="H4717" s="459">
        <v>4710</v>
      </c>
      <c r="I4717" s="444">
        <f t="shared" ca="1" si="193"/>
        <v>-151538732935024.03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-631411387229.26685</v>
      </c>
      <c r="L4717" s="444">
        <f t="shared" ca="1" si="192"/>
        <v>-152170144322253.31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25">
      <c r="G4718" s="459"/>
      <c r="H4718" s="459">
        <v>4711</v>
      </c>
      <c r="I4718" s="444">
        <f t="shared" ca="1" si="193"/>
        <v>-152170144322253.31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-634042268009.38879</v>
      </c>
      <c r="L4718" s="444">
        <f t="shared" ca="1" si="192"/>
        <v>-152804186590262.69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25">
      <c r="G4719" s="459"/>
      <c r="H4719" s="459">
        <v>4712</v>
      </c>
      <c r="I4719" s="444">
        <f t="shared" ca="1" si="193"/>
        <v>-152804186590262.69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-636684110792.76123</v>
      </c>
      <c r="L4719" s="444">
        <f t="shared" ca="1" si="192"/>
        <v>-153440870701055.44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25">
      <c r="G4720" s="459"/>
      <c r="H4720" s="459">
        <v>4713</v>
      </c>
      <c r="I4720" s="444">
        <f t="shared" ca="1" si="193"/>
        <v>-153440870701055.44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-639336961254.39771</v>
      </c>
      <c r="L4720" s="444">
        <f t="shared" ca="1" si="192"/>
        <v>-154080207662309.84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25">
      <c r="G4721" s="459"/>
      <c r="H4721" s="459">
        <v>4714</v>
      </c>
      <c r="I4721" s="444">
        <f t="shared" ca="1" si="193"/>
        <v>-154080207662309.84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-642000865259.62439</v>
      </c>
      <c r="L4721" s="444">
        <f t="shared" ca="1" si="192"/>
        <v>-154722208527569.47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25">
      <c r="G4722" s="459"/>
      <c r="H4722" s="459">
        <v>4715</v>
      </c>
      <c r="I4722" s="444">
        <f t="shared" ca="1" si="193"/>
        <v>-154722208527569.47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-644675868864.8728</v>
      </c>
      <c r="L4722" s="444">
        <f t="shared" ca="1" si="192"/>
        <v>-155366884396434.34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25">
      <c r="G4723" s="459"/>
      <c r="H4723" s="459">
        <v>4716</v>
      </c>
      <c r="I4723" s="444">
        <f t="shared" ca="1" si="193"/>
        <v>-155366884396434.34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-647362018318.47644</v>
      </c>
      <c r="L4723" s="444">
        <f t="shared" ca="1" si="192"/>
        <v>-156014246414752.81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25">
      <c r="G4724" s="459"/>
      <c r="H4724" s="459">
        <v>4717</v>
      </c>
      <c r="I4724" s="444">
        <f t="shared" ca="1" si="193"/>
        <v>-156014246414752.81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-650059360061.47009</v>
      </c>
      <c r="L4724" s="444">
        <f t="shared" ca="1" si="192"/>
        <v>-156664305774814.28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25">
      <c r="G4725" s="459"/>
      <c r="H4725" s="459">
        <v>4718</v>
      </c>
      <c r="I4725" s="444">
        <f t="shared" ca="1" si="193"/>
        <v>-156664305774814.28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-652767940728.39282</v>
      </c>
      <c r="L4725" s="444">
        <f t="shared" ca="1" si="192"/>
        <v>-157317073715542.69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25">
      <c r="G4726" s="459"/>
      <c r="H4726" s="459">
        <v>4719</v>
      </c>
      <c r="I4726" s="444">
        <f t="shared" ca="1" si="193"/>
        <v>-157317073715542.69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-655487807148.09448</v>
      </c>
      <c r="L4726" s="444">
        <f t="shared" ca="1" si="192"/>
        <v>-157972561522690.78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25">
      <c r="G4727" s="459"/>
      <c r="H4727" s="459">
        <v>4720</v>
      </c>
      <c r="I4727" s="444">
        <f t="shared" ca="1" si="193"/>
        <v>-157972561522690.78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-658219006344.54492</v>
      </c>
      <c r="L4727" s="444">
        <f t="shared" ca="1" si="192"/>
        <v>-158630780529035.31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25">
      <c r="G4728" s="459"/>
      <c r="H4728" s="459">
        <v>4721</v>
      </c>
      <c r="I4728" s="444">
        <f t="shared" ca="1" si="193"/>
        <v>-158630780529035.31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-660961585537.64709</v>
      </c>
      <c r="L4728" s="444">
        <f t="shared" ca="1" si="192"/>
        <v>-159291742114572.97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25">
      <c r="G4729" s="459"/>
      <c r="H4729" s="459">
        <v>4722</v>
      </c>
      <c r="I4729" s="444">
        <f t="shared" ca="1" si="193"/>
        <v>-159291742114572.97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-663715592144.05408</v>
      </c>
      <c r="L4729" s="444">
        <f t="shared" ca="1" si="192"/>
        <v>-159955457706717.03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25">
      <c r="G4730" s="459"/>
      <c r="H4730" s="459">
        <v>4723</v>
      </c>
      <c r="I4730" s="444">
        <f t="shared" ca="1" si="193"/>
        <v>-159955457706717.03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-666481073777.98767</v>
      </c>
      <c r="L4730" s="444">
        <f t="shared" ca="1" si="192"/>
        <v>-160621938780495.03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25">
      <c r="G4731" s="459"/>
      <c r="H4731" s="459">
        <v>4724</v>
      </c>
      <c r="I4731" s="444">
        <f t="shared" ca="1" si="193"/>
        <v>-160621938780495.03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-669258078252.06262</v>
      </c>
      <c r="L4731" s="444">
        <f t="shared" ca="1" si="192"/>
        <v>-161291196858747.09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25">
      <c r="G4732" s="459"/>
      <c r="H4732" s="459">
        <v>4725</v>
      </c>
      <c r="I4732" s="444">
        <f t="shared" ca="1" si="193"/>
        <v>-161291196858747.09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-672046653578.11292</v>
      </c>
      <c r="L4732" s="444">
        <f t="shared" ca="1" si="192"/>
        <v>-161963243512325.22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25">
      <c r="G4733" s="459"/>
      <c r="H4733" s="459">
        <v>4726</v>
      </c>
      <c r="I4733" s="444">
        <f t="shared" ca="1" si="193"/>
        <v>-161963243512325.22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-674846847968.02173</v>
      </c>
      <c r="L4733" s="444">
        <f t="shared" ca="1" si="192"/>
        <v>-162638090360293.25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25">
      <c r="G4734" s="459"/>
      <c r="H4734" s="459">
        <v>4727</v>
      </c>
      <c r="I4734" s="444">
        <f t="shared" ca="1" si="193"/>
        <v>-162638090360293.25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-677658709834.55518</v>
      </c>
      <c r="L4734" s="444">
        <f t="shared" ca="1" si="192"/>
        <v>-163315749070127.81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25">
      <c r="G4735" s="459"/>
      <c r="H4735" s="459">
        <v>4728</v>
      </c>
      <c r="I4735" s="444">
        <f t="shared" ca="1" si="193"/>
        <v>-163315749070127.81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-680482287792.19922</v>
      </c>
      <c r="L4735" s="444">
        <f t="shared" ca="1" si="192"/>
        <v>-163996231357920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25">
      <c r="G4736" s="459"/>
      <c r="H4736" s="459">
        <v>4729</v>
      </c>
      <c r="I4736" s="444">
        <f t="shared" ca="1" si="193"/>
        <v>-163996231357920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-683317630658</v>
      </c>
      <c r="L4736" s="444">
        <f t="shared" ca="1" si="192"/>
        <v>-164679548988578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25">
      <c r="G4737" s="459"/>
      <c r="H4737" s="459">
        <v>4730</v>
      </c>
      <c r="I4737" s="444">
        <f t="shared" ca="1" si="193"/>
        <v>-164679548988578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-686164787452.40833</v>
      </c>
      <c r="L4737" s="444">
        <f t="shared" ca="1" si="192"/>
        <v>-165365713776030.41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25">
      <c r="G4738" s="459"/>
      <c r="H4738" s="459">
        <v>4731</v>
      </c>
      <c r="I4738" s="444">
        <f t="shared" ca="1" si="193"/>
        <v>-165365713776030.41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-689023807400.12671</v>
      </c>
      <c r="L4738" s="444">
        <f t="shared" ca="1" si="192"/>
        <v>-166054737583430.53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25">
      <c r="G4739" s="459"/>
      <c r="H4739" s="459">
        <v>4732</v>
      </c>
      <c r="I4739" s="444">
        <f t="shared" ca="1" si="193"/>
        <v>-166054737583430.53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-691894739930.96057</v>
      </c>
      <c r="L4739" s="444">
        <f t="shared" ca="1" si="192"/>
        <v>-166746632323361.5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25">
      <c r="G4740" s="459"/>
      <c r="H4740" s="459">
        <v>4733</v>
      </c>
      <c r="I4740" s="444">
        <f t="shared" ca="1" si="193"/>
        <v>-166746632323361.5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-694777634680.67285</v>
      </c>
      <c r="L4740" s="444">
        <f t="shared" ca="1" si="192"/>
        <v>-167441409958042.19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25">
      <c r="G4741" s="459"/>
      <c r="H4741" s="459">
        <v>4734</v>
      </c>
      <c r="I4741" s="444">
        <f t="shared" ca="1" si="193"/>
        <v>-167441409958042.19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-697672541491.84241</v>
      </c>
      <c r="L4741" s="444">
        <f t="shared" ca="1" si="192"/>
        <v>-168139082499534.03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25">
      <c r="G4742" s="459"/>
      <c r="H4742" s="459">
        <v>4735</v>
      </c>
      <c r="I4742" s="444">
        <f t="shared" ca="1" si="193"/>
        <v>-168139082499534.03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-700579510414.7251</v>
      </c>
      <c r="L4742" s="444">
        <f t="shared" ca="1" si="192"/>
        <v>-168839662009948.75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25">
      <c r="G4743" s="459"/>
      <c r="H4743" s="459">
        <v>4736</v>
      </c>
      <c r="I4743" s="444">
        <f t="shared" ca="1" si="193"/>
        <v>-168839662009948.75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-703498591708.11975</v>
      </c>
      <c r="L4743" s="444">
        <f t="shared" ca="1" si="192"/>
        <v>-169543160601656.88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25">
      <c r="G4744" s="459"/>
      <c r="H4744" s="459">
        <v>4737</v>
      </c>
      <c r="I4744" s="444">
        <f t="shared" ca="1" si="193"/>
        <v>-169543160601656.88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-706429835840.23694</v>
      </c>
      <c r="L4744" s="444">
        <f t="shared" ca="1" si="192"/>
        <v>-170249590437497.13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25">
      <c r="G4745" s="459"/>
      <c r="H4745" s="459">
        <v>4738</v>
      </c>
      <c r="I4745" s="444">
        <f t="shared" ca="1" si="193"/>
        <v>-170249590437497.13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-709373293489.57129</v>
      </c>
      <c r="L4745" s="444">
        <f t="shared" ca="1" si="192"/>
        <v>-170958963730986.69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25">
      <c r="G4746" s="459"/>
      <c r="H4746" s="459">
        <v>4739</v>
      </c>
      <c r="I4746" s="444">
        <f t="shared" ca="1" si="193"/>
        <v>-170958963730986.69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-712329015545.77783</v>
      </c>
      <c r="L4746" s="444">
        <f t="shared" ca="1" si="192"/>
        <v>-171671292746532.47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25">
      <c r="G4747" s="459"/>
      <c r="H4747" s="459">
        <v>4740</v>
      </c>
      <c r="I4747" s="444">
        <f t="shared" ca="1" si="193"/>
        <v>-171671292746532.47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-715297053110.552</v>
      </c>
      <c r="L4747" s="444">
        <f t="shared" ca="1" si="192"/>
        <v>-172386589799643.03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25">
      <c r="G4748" s="459"/>
      <c r="H4748" s="459">
        <v>4741</v>
      </c>
      <c r="I4748" s="444">
        <f t="shared" ca="1" si="193"/>
        <v>-172386589799643.03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-718277457498.51257</v>
      </c>
      <c r="L4748" s="444">
        <f t="shared" ca="1" si="192"/>
        <v>-173104867257141.53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25">
      <c r="G4749" s="459"/>
      <c r="H4749" s="459">
        <v>4742</v>
      </c>
      <c r="I4749" s="444">
        <f t="shared" ca="1" si="193"/>
        <v>-173104867257141.53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-721270280238.08972</v>
      </c>
      <c r="L4749" s="444">
        <f t="shared" ca="1" si="192"/>
        <v>-173826137537379.63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25">
      <c r="G4750" s="459"/>
      <c r="H4750" s="459">
        <v>4743</v>
      </c>
      <c r="I4750" s="444">
        <f t="shared" ca="1" si="193"/>
        <v>-173826137537379.63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-724275573072.41504</v>
      </c>
      <c r="L4750" s="444">
        <f t="shared" ca="1" si="192"/>
        <v>-174550413110452.03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25">
      <c r="G4751" s="459"/>
      <c r="H4751" s="459">
        <v>4744</v>
      </c>
      <c r="I4751" s="444">
        <f t="shared" ca="1" si="193"/>
        <v>-174550413110452.03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-727293387960.2168</v>
      </c>
      <c r="L4751" s="444">
        <f t="shared" ca="1" si="192"/>
        <v>-175277706498412.25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25">
      <c r="G4752" s="459"/>
      <c r="H4752" s="459">
        <v>4745</v>
      </c>
      <c r="I4752" s="444">
        <f t="shared" ca="1" si="193"/>
        <v>-175277706498412.25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-730323777076.71765</v>
      </c>
      <c r="L4752" s="444">
        <f t="shared" ca="1" si="192"/>
        <v>-176008030275488.97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25">
      <c r="G4753" s="459"/>
      <c r="H4753" s="459">
        <v>4746</v>
      </c>
      <c r="I4753" s="444">
        <f t="shared" ca="1" si="193"/>
        <v>-176008030275488.97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-733366792814.53735</v>
      </c>
      <c r="L4753" s="444">
        <f t="shared" ca="1" si="192"/>
        <v>-176741397068303.5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25">
      <c r="G4754" s="459"/>
      <c r="H4754" s="459">
        <v>4747</v>
      </c>
      <c r="I4754" s="444">
        <f t="shared" ca="1" si="193"/>
        <v>-176741397068303.5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-736422487784.5979</v>
      </c>
      <c r="L4754" s="444">
        <f t="shared" ca="1" si="192"/>
        <v>-177477819556088.09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25">
      <c r="G4755" s="459"/>
      <c r="H4755" s="459">
        <v>4748</v>
      </c>
      <c r="I4755" s="444">
        <f t="shared" ca="1" si="193"/>
        <v>-177477819556088.09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-739490914817.03369</v>
      </c>
      <c r="L4755" s="444">
        <f t="shared" ca="1" si="192"/>
        <v>-178217310470905.13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25">
      <c r="G4756" s="459"/>
      <c r="H4756" s="459">
        <v>4749</v>
      </c>
      <c r="I4756" s="444">
        <f t="shared" ca="1" si="193"/>
        <v>-178217310470905.13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-742572126962.10474</v>
      </c>
      <c r="L4756" s="444">
        <f t="shared" ca="1" si="192"/>
        <v>-178959882597867.22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25">
      <c r="G4757" s="459"/>
      <c r="H4757" s="459">
        <v>4750</v>
      </c>
      <c r="I4757" s="444">
        <f t="shared" ca="1" si="193"/>
        <v>-178959882597867.22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-745666177491.1134</v>
      </c>
      <c r="L4757" s="444">
        <f t="shared" ca="1" si="192"/>
        <v>-179705548775358.34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25">
      <c r="G4758" s="459"/>
      <c r="H4758" s="459">
        <v>4751</v>
      </c>
      <c r="I4758" s="444">
        <f t="shared" ca="1" si="193"/>
        <v>-179705548775358.34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-748773119897.32642</v>
      </c>
      <c r="L4758" s="444">
        <f t="shared" ca="1" si="192"/>
        <v>-180454321895255.66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25">
      <c r="G4759" s="459"/>
      <c r="H4759" s="459">
        <v>4752</v>
      </c>
      <c r="I4759" s="444">
        <f t="shared" ca="1" si="193"/>
        <v>-180454321895255.66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-751893007896.89856</v>
      </c>
      <c r="L4759" s="444">
        <f t="shared" ca="1" si="192"/>
        <v>-181206214903152.56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25">
      <c r="G4760" s="459"/>
      <c r="H4760" s="459">
        <v>4753</v>
      </c>
      <c r="I4760" s="444">
        <f t="shared" ca="1" si="193"/>
        <v>-181206214903152.56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-755025895429.80237</v>
      </c>
      <c r="L4760" s="444">
        <f t="shared" ca="1" si="192"/>
        <v>-181961240798582.38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25">
      <c r="G4761" s="459"/>
      <c r="H4761" s="459">
        <v>4754</v>
      </c>
      <c r="I4761" s="444">
        <f t="shared" ca="1" si="193"/>
        <v>-181961240798582.38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-758171836660.75989</v>
      </c>
      <c r="L4761" s="444">
        <f t="shared" ca="1" si="192"/>
        <v>-182719412635243.13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25">
      <c r="G4762" s="459"/>
      <c r="H4762" s="459">
        <v>4755</v>
      </c>
      <c r="I4762" s="444">
        <f t="shared" ca="1" si="193"/>
        <v>-182719412635243.13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-761330885980.17969</v>
      </c>
      <c r="L4762" s="444">
        <f t="shared" ca="1" si="192"/>
        <v>-183480743521223.31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25">
      <c r="G4763" s="459"/>
      <c r="H4763" s="459">
        <v>4756</v>
      </c>
      <c r="I4763" s="444">
        <f t="shared" ca="1" si="193"/>
        <v>-183480743521223.31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-764503098005.09717</v>
      </c>
      <c r="L4763" s="444">
        <f t="shared" ca="1" si="192"/>
        <v>-184245246619228.41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25">
      <c r="G4764" s="459"/>
      <c r="H4764" s="459">
        <v>4757</v>
      </c>
      <c r="I4764" s="444">
        <f t="shared" ca="1" si="193"/>
        <v>-184245246619228.41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-767688527580.11841</v>
      </c>
      <c r="L4764" s="444">
        <f t="shared" ca="1" si="192"/>
        <v>-185012935146808.53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25">
      <c r="G4765" s="459"/>
      <c r="H4765" s="459">
        <v>4758</v>
      </c>
      <c r="I4765" s="444">
        <f t="shared" ca="1" si="193"/>
        <v>-185012935146808.53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-770887229778.3689</v>
      </c>
      <c r="L4765" s="444">
        <f t="shared" ca="1" si="192"/>
        <v>-185783822376586.91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25">
      <c r="G4766" s="459"/>
      <c r="H4766" s="459">
        <v>4759</v>
      </c>
      <c r="I4766" s="444">
        <f t="shared" ca="1" si="193"/>
        <v>-185783822376586.91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-774099259902.44543</v>
      </c>
      <c r="L4766" s="444">
        <f t="shared" ca="1" si="192"/>
        <v>-186557921636489.34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25">
      <c r="G4767" s="459"/>
      <c r="H4767" s="459">
        <v>4760</v>
      </c>
      <c r="I4767" s="444">
        <f t="shared" ca="1" si="193"/>
        <v>-186557921636489.34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-777324673485.37231</v>
      </c>
      <c r="L4767" s="444">
        <f t="shared" ca="1" si="192"/>
        <v>-187335246309974.72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25">
      <c r="G4768" s="459"/>
      <c r="H4768" s="459">
        <v>4761</v>
      </c>
      <c r="I4768" s="444">
        <f t="shared" ca="1" si="193"/>
        <v>-187335246309974.72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-780563526291.56128</v>
      </c>
      <c r="L4768" s="444">
        <f t="shared" ca="1" si="192"/>
        <v>-188115809836266.28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25">
      <c r="G4769" s="459"/>
      <c r="H4769" s="459">
        <v>4762</v>
      </c>
      <c r="I4769" s="444">
        <f t="shared" ca="1" si="193"/>
        <v>-188115809836266.28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-783815874317.77612</v>
      </c>
      <c r="L4769" s="444">
        <f t="shared" ca="1" si="192"/>
        <v>-188899625710584.06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25">
      <c r="G4770" s="459"/>
      <c r="H4770" s="459">
        <v>4763</v>
      </c>
      <c r="I4770" s="444">
        <f t="shared" ca="1" si="193"/>
        <v>-188899625710584.06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-787081773794.10022</v>
      </c>
      <c r="L4770" s="444">
        <f t="shared" ca="1" si="192"/>
        <v>-189686707484378.16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25">
      <c r="G4771" s="459"/>
      <c r="H4771" s="459">
        <v>4764</v>
      </c>
      <c r="I4771" s="444">
        <f t="shared" ca="1" si="193"/>
        <v>-189686707484378.16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-790361281184.90894</v>
      </c>
      <c r="L4771" s="444">
        <f t="shared" ca="1" si="192"/>
        <v>-190477068765563.06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25">
      <c r="G4772" s="459"/>
      <c r="H4772" s="459">
        <v>4765</v>
      </c>
      <c r="I4772" s="444">
        <f t="shared" ca="1" si="193"/>
        <v>-190477068765563.06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-793654453189.84607</v>
      </c>
      <c r="L4772" s="444">
        <f t="shared" ca="1" si="192"/>
        <v>-191270723218752.91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25">
      <c r="G4773" s="459"/>
      <c r="H4773" s="459">
        <v>4766</v>
      </c>
      <c r="I4773" s="444">
        <f t="shared" ca="1" si="193"/>
        <v>-191270723218752.91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-796961346744.80371</v>
      </c>
      <c r="L4773" s="444">
        <f t="shared" ca="1" si="192"/>
        <v>-192067684565497.72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25">
      <c r="G4774" s="459"/>
      <c r="H4774" s="459">
        <v>4767</v>
      </c>
      <c r="I4774" s="444">
        <f t="shared" ca="1" si="193"/>
        <v>-192067684565497.72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-800282019022.9071</v>
      </c>
      <c r="L4774" s="444">
        <f t="shared" ca="1" si="192"/>
        <v>-192867966584520.63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25">
      <c r="G4775" s="459"/>
      <c r="H4775" s="459">
        <v>4768</v>
      </c>
      <c r="I4775" s="444">
        <f t="shared" ca="1" si="193"/>
        <v>-192867966584520.63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-803616527435.50256</v>
      </c>
      <c r="L4775" s="444">
        <f t="shared" ca="1" si="192"/>
        <v>-193671583111956.13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25">
      <c r="G4776" s="459"/>
      <c r="H4776" s="459">
        <v>4769</v>
      </c>
      <c r="I4776" s="444">
        <f t="shared" ca="1" si="193"/>
        <v>-193671583111956.13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-806964929633.15051</v>
      </c>
      <c r="L4776" s="444">
        <f t="shared" ca="1" si="192"/>
        <v>-194478548041589.28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25">
      <c r="G4777" s="459"/>
      <c r="H4777" s="459">
        <v>4770</v>
      </c>
      <c r="I4777" s="444">
        <f t="shared" ca="1" si="193"/>
        <v>-194478548041589.28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-810327283506.62195</v>
      </c>
      <c r="L4777" s="444">
        <f t="shared" ca="1" si="192"/>
        <v>-195288875325095.91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25">
      <c r="G4778" s="459"/>
      <c r="H4778" s="459">
        <v>4771</v>
      </c>
      <c r="I4778" s="444">
        <f t="shared" ca="1" si="193"/>
        <v>-195288875325095.91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-813703647187.89966</v>
      </c>
      <c r="L4778" s="444">
        <f t="shared" ca="1" si="192"/>
        <v>-196102578972283.81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25">
      <c r="G4779" s="459"/>
      <c r="H4779" s="459">
        <v>4772</v>
      </c>
      <c r="I4779" s="444">
        <f t="shared" ca="1" si="193"/>
        <v>-196102578972283.81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-817094079051.1825</v>
      </c>
      <c r="L4779" s="444">
        <f t="shared" ca="1" si="192"/>
        <v>-196919673051335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25">
      <c r="G4780" s="459"/>
      <c r="H4780" s="459">
        <v>4773</v>
      </c>
      <c r="I4780" s="444">
        <f t="shared" ca="1" si="193"/>
        <v>-196919673051335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-820498637713.89587</v>
      </c>
      <c r="L4780" s="444">
        <f t="shared" ca="1" si="192"/>
        <v>-197740171689048.91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25">
      <c r="G4781" s="459"/>
      <c r="H4781" s="459">
        <v>4774</v>
      </c>
      <c r="I4781" s="444">
        <f t="shared" ca="1" si="193"/>
        <v>-197740171689048.91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-823917382037.70374</v>
      </c>
      <c r="L4781" s="444">
        <f t="shared" ca="1" si="192"/>
        <v>-198564089071086.63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25">
      <c r="G4782" s="459"/>
      <c r="H4782" s="459">
        <v>4775</v>
      </c>
      <c r="I4782" s="444">
        <f t="shared" ca="1" si="193"/>
        <v>-198564089071086.63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-827350371129.52759</v>
      </c>
      <c r="L4782" s="444">
        <f t="shared" ca="1" si="192"/>
        <v>-199391439442216.16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25">
      <c r="G4783" s="459"/>
      <c r="H4783" s="459">
        <v>4776</v>
      </c>
      <c r="I4783" s="444">
        <f t="shared" ca="1" si="193"/>
        <v>-199391439442216.16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-830797664342.56726</v>
      </c>
      <c r="L4783" s="444">
        <f t="shared" ca="1" si="192"/>
        <v>-200222237106558.72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25">
      <c r="G4784" s="459"/>
      <c r="H4784" s="459">
        <v>4777</v>
      </c>
      <c r="I4784" s="444">
        <f t="shared" ca="1" si="193"/>
        <v>-200222237106558.72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-834259321277.328</v>
      </c>
      <c r="L4784" s="444">
        <f t="shared" ca="1" si="192"/>
        <v>-201056496427836.03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25">
      <c r="G4785" s="459"/>
      <c r="H4785" s="459">
        <v>4778</v>
      </c>
      <c r="I4785" s="444">
        <f t="shared" ca="1" si="193"/>
        <v>-201056496427836.03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-837735401782.65015</v>
      </c>
      <c r="L4785" s="444">
        <f t="shared" ca="1" si="192"/>
        <v>-201894231829618.69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25">
      <c r="G4786" s="459"/>
      <c r="H4786" s="459">
        <v>4779</v>
      </c>
      <c r="I4786" s="444">
        <f t="shared" ca="1" si="193"/>
        <v>-201894231829618.69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-841225965956.74451</v>
      </c>
      <c r="L4786" s="444">
        <f t="shared" ca="1" si="192"/>
        <v>-202735457795575.44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25">
      <c r="G4787" s="459"/>
      <c r="H4787" s="459">
        <v>4780</v>
      </c>
      <c r="I4787" s="444">
        <f t="shared" ca="1" si="193"/>
        <v>-202735457795575.44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-844731074148.23096</v>
      </c>
      <c r="L4787" s="444">
        <f t="shared" ca="1" si="192"/>
        <v>-203580188869723.66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25">
      <c r="G4788" s="459"/>
      <c r="H4788" s="459">
        <v>4781</v>
      </c>
      <c r="I4788" s="444">
        <f t="shared" ca="1" si="193"/>
        <v>-203580188869723.66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-848250786957.18188</v>
      </c>
      <c r="L4788" s="444">
        <f t="shared" ca="1" si="192"/>
        <v>-204428439656680.84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25">
      <c r="G4789" s="459"/>
      <c r="H4789" s="459">
        <v>4782</v>
      </c>
      <c r="I4789" s="444">
        <f t="shared" ca="1" si="193"/>
        <v>-204428439656680.84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-851785165236.17017</v>
      </c>
      <c r="L4789" s="444">
        <f t="shared" ca="1" si="192"/>
        <v>-205280224821917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25">
      <c r="G4790" s="459"/>
      <c r="H4790" s="459">
        <v>4783</v>
      </c>
      <c r="I4790" s="444">
        <f t="shared" ca="1" si="193"/>
        <v>-205280224821917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-855334270091.3208</v>
      </c>
      <c r="L4790" s="444">
        <f t="shared" ca="1" si="192"/>
        <v>-206135559092008.31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25">
      <c r="G4791" s="459"/>
      <c r="H4791" s="459">
        <v>4784</v>
      </c>
      <c r="I4791" s="444">
        <f t="shared" ca="1" si="193"/>
        <v>-206135559092008.31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-858898162883.36792</v>
      </c>
      <c r="L4791" s="444">
        <f t="shared" ca="1" si="192"/>
        <v>-206994457254891.69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25">
      <c r="G4792" s="459"/>
      <c r="H4792" s="459">
        <v>4785</v>
      </c>
      <c r="I4792" s="444">
        <f t="shared" ca="1" si="193"/>
        <v>-206994457254891.69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-862476905228.71533</v>
      </c>
      <c r="L4792" s="444">
        <f t="shared" ca="1" si="192"/>
        <v>-207856934160120.41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25">
      <c r="G4793" s="459"/>
      <c r="H4793" s="459">
        <v>4786</v>
      </c>
      <c r="I4793" s="444">
        <f t="shared" ca="1" si="193"/>
        <v>-207856934160120.41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-866070559000.50171</v>
      </c>
      <c r="L4793" s="444">
        <f t="shared" ca="1" si="192"/>
        <v>-208723004719120.91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25">
      <c r="G4794" s="459"/>
      <c r="H4794" s="459">
        <v>4787</v>
      </c>
      <c r="I4794" s="444">
        <f t="shared" ca="1" si="193"/>
        <v>-208723004719120.91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-869679186329.67041</v>
      </c>
      <c r="L4794" s="444">
        <f t="shared" ca="1" si="192"/>
        <v>-209592683905450.56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25">
      <c r="G4795" s="459"/>
      <c r="H4795" s="459">
        <v>4788</v>
      </c>
      <c r="I4795" s="444">
        <f t="shared" ca="1" si="193"/>
        <v>-209592683905450.56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-873302849606.04395</v>
      </c>
      <c r="L4795" s="444">
        <f t="shared" ca="1" si="192"/>
        <v>-210465986755056.59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25">
      <c r="G4796" s="459"/>
      <c r="H4796" s="459">
        <v>4789</v>
      </c>
      <c r="I4796" s="444">
        <f t="shared" ca="1" si="193"/>
        <v>-210465986755056.59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-876941611479.40247</v>
      </c>
      <c r="L4796" s="444">
        <f t="shared" ca="1" si="192"/>
        <v>-211342928366536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25">
      <c r="G4797" s="459"/>
      <c r="H4797" s="459">
        <v>4790</v>
      </c>
      <c r="I4797" s="444">
        <f t="shared" ca="1" si="193"/>
        <v>-211342928366536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-880595534860.56665</v>
      </c>
      <c r="L4797" s="444">
        <f t="shared" ca="1" si="192"/>
        <v>-212223523901396.56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25">
      <c r="G4798" s="459"/>
      <c r="H4798" s="459">
        <v>4791</v>
      </c>
      <c r="I4798" s="444">
        <f t="shared" ca="1" si="193"/>
        <v>-212223523901396.56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-884264682922.48572</v>
      </c>
      <c r="L4798" s="444">
        <f t="shared" ca="1" si="192"/>
        <v>-213107788584319.06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25">
      <c r="G4799" s="459"/>
      <c r="H4799" s="459">
        <v>4792</v>
      </c>
      <c r="I4799" s="444">
        <f t="shared" ca="1" si="193"/>
        <v>-213107788584319.06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-887949119101.32947</v>
      </c>
      <c r="L4799" s="444">
        <f t="shared" ca="1" si="192"/>
        <v>-213995737703420.41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25">
      <c r="G4800" s="459"/>
      <c r="H4800" s="459">
        <v>4793</v>
      </c>
      <c r="I4800" s="444">
        <f t="shared" ca="1" si="193"/>
        <v>-213995737703420.41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-891648907097.58496</v>
      </c>
      <c r="L4800" s="444">
        <f t="shared" ca="1" si="192"/>
        <v>-214887386610518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25">
      <c r="G4801" s="459"/>
      <c r="H4801" s="459">
        <v>4794</v>
      </c>
      <c r="I4801" s="444">
        <f t="shared" ca="1" si="193"/>
        <v>-214887386610518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-895364110877.15833</v>
      </c>
      <c r="L4801" s="444">
        <f t="shared" ca="1" si="192"/>
        <v>-215782750721395.16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25">
      <c r="G4802" s="459"/>
      <c r="H4802" s="459">
        <v>4795</v>
      </c>
      <c r="I4802" s="444">
        <f t="shared" ca="1" si="193"/>
        <v>-215782750721395.16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-899094794672.47986</v>
      </c>
      <c r="L4802" s="444">
        <f t="shared" ca="1" si="192"/>
        <v>-216681845516067.63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25">
      <c r="G4803" s="459"/>
      <c r="H4803" s="459">
        <v>4796</v>
      </c>
      <c r="I4803" s="444">
        <f t="shared" ca="1" si="193"/>
        <v>-216681845516067.63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-902841022983.61511</v>
      </c>
      <c r="L4803" s="444">
        <f t="shared" ca="1" si="192"/>
        <v>-217584686539051.25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25">
      <c r="G4804" s="459"/>
      <c r="H4804" s="459">
        <v>4797</v>
      </c>
      <c r="I4804" s="444">
        <f t="shared" ca="1" si="193"/>
        <v>-217584686539051.25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-906602860579.38025</v>
      </c>
      <c r="L4804" s="444">
        <f t="shared" ca="1" si="192"/>
        <v>-218491289399630.63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25">
      <c r="G4805" s="459"/>
      <c r="H4805" s="459">
        <v>4798</v>
      </c>
      <c r="I4805" s="444">
        <f t="shared" ca="1" si="193"/>
        <v>-218491289399630.63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-910380372498.46094</v>
      </c>
      <c r="L4805" s="444">
        <f t="shared" ca="1" si="192"/>
        <v>-219401669772129.09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25">
      <c r="G4806" s="459"/>
      <c r="H4806" s="459">
        <v>4799</v>
      </c>
      <c r="I4806" s="444">
        <f t="shared" ca="1" si="193"/>
        <v>-219401669772129.09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-914173624050.53784</v>
      </c>
      <c r="L4806" s="444">
        <f t="shared" ca="1" si="192"/>
        <v>-220315843396179.63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25">
      <c r="G4807" s="459"/>
      <c r="H4807" s="459">
        <v>4800</v>
      </c>
      <c r="I4807" s="444">
        <f t="shared" ca="1" si="193"/>
        <v>-220315843396179.63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-917982680817.41516</v>
      </c>
      <c r="L4807" s="444">
        <f t="shared" ca="1" si="192"/>
        <v>-221233826076997.03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25">
      <c r="G4808" s="459"/>
      <c r="H4808" s="459">
        <v>4801</v>
      </c>
      <c r="I4808" s="444">
        <f t="shared" ca="1" si="193"/>
        <v>-221233826076997.03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-921807608654.15442</v>
      </c>
      <c r="L4808" s="444">
        <f t="shared" ca="1" si="192"/>
        <v>-222155633685651.19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25">
      <c r="G4809" s="459"/>
      <c r="H4809" s="459">
        <v>4802</v>
      </c>
      <c r="I4809" s="444">
        <f t="shared" ca="1" si="193"/>
        <v>-222155633685651.19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-925648473690.21326</v>
      </c>
      <c r="L4809" s="444">
        <f t="shared" ca="1" si="192"/>
        <v>-223081282159341.41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25">
      <c r="G4810" s="459"/>
      <c r="H4810" s="459">
        <v>4803</v>
      </c>
      <c r="I4810" s="444">
        <f t="shared" ca="1" si="193"/>
        <v>-223081282159341.41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-929505342330.58923</v>
      </c>
      <c r="L4810" s="444">
        <f t="shared" ca="1" si="192"/>
        <v>-224010787501672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25">
      <c r="G4811" s="459"/>
      <c r="H4811" s="459">
        <v>4804</v>
      </c>
      <c r="I4811" s="444">
        <f t="shared" ca="1" si="193"/>
        <v>-224010787501672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-933378281256.96667</v>
      </c>
      <c r="L4811" s="444">
        <f t="shared" ca="1" si="192"/>
        <v>-224944165782928.97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25">
      <c r="G4812" s="459"/>
      <c r="H4812" s="459">
        <v>4805</v>
      </c>
      <c r="I4812" s="444">
        <f t="shared" ca="1" si="193"/>
        <v>-224944165782928.97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-937267357428.87061</v>
      </c>
      <c r="L4812" s="444">
        <f t="shared" ca="1" si="192"/>
        <v>-225881433140357.84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25">
      <c r="G4813" s="459"/>
      <c r="H4813" s="459">
        <v>4806</v>
      </c>
      <c r="I4813" s="444">
        <f t="shared" ca="1" si="193"/>
        <v>-225881433140357.84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-941172638084.82446</v>
      </c>
      <c r="L4813" s="444">
        <f t="shared" ca="1" si="192"/>
        <v>-226822605778442.66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25">
      <c r="G4814" s="459"/>
      <c r="H4814" s="459">
        <v>4807</v>
      </c>
      <c r="I4814" s="444">
        <f t="shared" ca="1" si="193"/>
        <v>-226822605778442.66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-945094190743.51111</v>
      </c>
      <c r="L4814" s="444">
        <f t="shared" ca="1" si="192"/>
        <v>-227767699969186.16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25">
      <c r="G4815" s="459"/>
      <c r="H4815" s="459">
        <v>4808</v>
      </c>
      <c r="I4815" s="444">
        <f t="shared" ca="1" si="193"/>
        <v>-227767699969186.16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-949032083204.94226</v>
      </c>
      <c r="L4815" s="444">
        <f t="shared" ca="1" si="192"/>
        <v>-228716732052391.09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25">
      <c r="G4816" s="459"/>
      <c r="H4816" s="459">
        <v>4809</v>
      </c>
      <c r="I4816" s="444">
        <f t="shared" ca="1" si="193"/>
        <v>-228716732052391.09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-952986383551.62952</v>
      </c>
      <c r="L4816" s="444">
        <f t="shared" ca="1" si="192"/>
        <v>-229669718435942.72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25">
      <c r="G4817" s="459"/>
      <c r="H4817" s="459">
        <v>4810</v>
      </c>
      <c r="I4817" s="444">
        <f t="shared" ca="1" si="193"/>
        <v>-229669718435942.72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-956957160149.76147</v>
      </c>
      <c r="L4817" s="444">
        <f t="shared" ca="1" si="192"/>
        <v>-230626675596092.47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25">
      <c r="G4818" s="459"/>
      <c r="H4818" s="459">
        <v>4811</v>
      </c>
      <c r="I4818" s="444">
        <f t="shared" ca="1" si="193"/>
        <v>-230626675596092.47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-960944481650.38538</v>
      </c>
      <c r="L4818" s="444">
        <f t="shared" ca="1" si="192"/>
        <v>-231587620077742.84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25">
      <c r="G4819" s="459"/>
      <c r="H4819" s="459">
        <v>4812</v>
      </c>
      <c r="I4819" s="444">
        <f t="shared" ca="1" si="193"/>
        <v>-231587620077742.84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-964948416990.59534</v>
      </c>
      <c r="L4819" s="444">
        <f t="shared" ca="1" si="192"/>
        <v>-232552568494733.44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25">
      <c r="G4820" s="459"/>
      <c r="H4820" s="459">
        <v>4813</v>
      </c>
      <c r="I4820" s="444">
        <f t="shared" ca="1" si="193"/>
        <v>-232552568494733.44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-968969035394.72253</v>
      </c>
      <c r="L4820" s="444">
        <f t="shared" ca="1" si="192"/>
        <v>-233521537530128.16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25">
      <c r="G4821" s="459"/>
      <c r="H4821" s="459">
        <v>4814</v>
      </c>
      <c r="I4821" s="444">
        <f t="shared" ca="1" si="193"/>
        <v>-233521537530128.16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-973006406375.53381</v>
      </c>
      <c r="L4821" s="444">
        <f t="shared" ca="1" si="192"/>
        <v>-234494543936503.69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25">
      <c r="G4822" s="459"/>
      <c r="H4822" s="459">
        <v>4815</v>
      </c>
      <c r="I4822" s="444">
        <f t="shared" ca="1" si="193"/>
        <v>-234494543936503.69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-977060599735.43201</v>
      </c>
      <c r="L4822" s="444">
        <f t="shared" ca="1" si="192"/>
        <v>-235471604536239.13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25">
      <c r="G4823" s="459"/>
      <c r="H4823" s="459">
        <v>4816</v>
      </c>
      <c r="I4823" s="444">
        <f t="shared" ca="1" si="193"/>
        <v>-235471604536239.13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-981131685567.66296</v>
      </c>
      <c r="L4823" s="444">
        <f t="shared" ca="1" si="192"/>
        <v>-236452736221806.78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25">
      <c r="G4824" s="459"/>
      <c r="H4824" s="459">
        <v>4817</v>
      </c>
      <c r="I4824" s="444">
        <f t="shared" ca="1" si="193"/>
        <v>-236452736221806.78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-985219734257.5282</v>
      </c>
      <c r="L4824" s="444">
        <f t="shared" ca="1" si="192"/>
        <v>-237437955956064.31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25">
      <c r="G4825" s="459"/>
      <c r="H4825" s="459">
        <v>4818</v>
      </c>
      <c r="I4825" s="444">
        <f t="shared" ca="1" si="193"/>
        <v>-237437955956064.31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-989324816483.60144</v>
      </c>
      <c r="L4825" s="444">
        <f t="shared" ca="1" si="192"/>
        <v>-238427280772547.91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25">
      <c r="G4826" s="459"/>
      <c r="H4826" s="459">
        <v>4819</v>
      </c>
      <c r="I4826" s="444">
        <f t="shared" ca="1" si="193"/>
        <v>-238427280772547.91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-993447003218.94958</v>
      </c>
      <c r="L4826" s="444">
        <f t="shared" ca="1" si="192"/>
        <v>-239420727775766.84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25">
      <c r="G4827" s="459"/>
      <c r="H4827" s="459">
        <v>4820</v>
      </c>
      <c r="I4827" s="444">
        <f t="shared" ca="1" si="193"/>
        <v>-239420727775766.84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-997586365732.36194</v>
      </c>
      <c r="L4827" s="444">
        <f t="shared" ca="1" si="192"/>
        <v>-240418314141499.22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25">
      <c r="G4828" s="459"/>
      <c r="H4828" s="459">
        <v>4821</v>
      </c>
      <c r="I4828" s="444">
        <f t="shared" ca="1" si="193"/>
        <v>-240418314141499.22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-1001742975589.5801</v>
      </c>
      <c r="L4828" s="444">
        <f t="shared" ca="1" si="192"/>
        <v>-241420057117088.81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25">
      <c r="G4829" s="459"/>
      <c r="H4829" s="459">
        <v>4822</v>
      </c>
      <c r="I4829" s="444">
        <f t="shared" ca="1" si="193"/>
        <v>-241420057117088.81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-1005916904654.5367</v>
      </c>
      <c r="L4829" s="444">
        <f t="shared" ca="1" si="192"/>
        <v>-242425974021743.34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25">
      <c r="G4830" s="459"/>
      <c r="H4830" s="459">
        <v>4823</v>
      </c>
      <c r="I4830" s="444">
        <f t="shared" ca="1" si="193"/>
        <v>-242425974021743.34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-1010108225090.5973</v>
      </c>
      <c r="L4830" s="444">
        <f t="shared" ca="1" si="192"/>
        <v>-243436082246833.94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25">
      <c r="G4831" s="459"/>
      <c r="H4831" s="459">
        <v>4824</v>
      </c>
      <c r="I4831" s="444">
        <f t="shared" ca="1" si="193"/>
        <v>-243436082246833.94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-1014317009361.808</v>
      </c>
      <c r="L4831" s="444">
        <f t="shared" ca="1" si="192"/>
        <v>-244450399256195.75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25">
      <c r="G4832" s="459"/>
      <c r="H4832" s="459">
        <v>4825</v>
      </c>
      <c r="I4832" s="444">
        <f t="shared" ca="1" si="193"/>
        <v>-244450399256195.75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-1018543330234.1489</v>
      </c>
      <c r="L4832" s="444">
        <f t="shared" ca="1" si="192"/>
        <v>-245468942586429.91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25">
      <c r="G4833" s="459"/>
      <c r="H4833" s="459">
        <v>4826</v>
      </c>
      <c r="I4833" s="444">
        <f t="shared" ca="1" si="193"/>
        <v>-245468942586429.91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-1022787260776.7914</v>
      </c>
      <c r="L4833" s="444">
        <f t="shared" ca="1" si="192"/>
        <v>-246491729847206.69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25">
      <c r="G4834" s="459"/>
      <c r="H4834" s="459">
        <v>4827</v>
      </c>
      <c r="I4834" s="444">
        <f t="shared" ca="1" si="193"/>
        <v>-246491729847206.69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-1027048874363.3611</v>
      </c>
      <c r="L4834" s="444">
        <f t="shared" ca="1" si="192"/>
        <v>-247518778721570.06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25">
      <c r="G4835" s="459"/>
      <c r="H4835" s="459">
        <v>4828</v>
      </c>
      <c r="I4835" s="444">
        <f t="shared" ca="1" si="193"/>
        <v>-247518778721570.06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-1031328244673.2086</v>
      </c>
      <c r="L4835" s="444">
        <f t="shared" ca="1" si="192"/>
        <v>-248550106966243.28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25">
      <c r="G4836" s="459"/>
      <c r="H4836" s="459">
        <v>4829</v>
      </c>
      <c r="I4836" s="444">
        <f t="shared" ca="1" si="193"/>
        <v>-248550106966243.28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-1035625445692.6803</v>
      </c>
      <c r="L4836" s="444">
        <f t="shared" ca="1" si="192"/>
        <v>-249585732411935.97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25">
      <c r="G4837" s="459"/>
      <c r="H4837" s="459">
        <v>4830</v>
      </c>
      <c r="I4837" s="444">
        <f t="shared" ca="1" si="193"/>
        <v>-249585732411935.97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-1039940551716.3999</v>
      </c>
      <c r="L4837" s="444">
        <f t="shared" ca="1" si="192"/>
        <v>-250625672963652.38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25">
      <c r="G4838" s="459"/>
      <c r="H4838" s="459">
        <v>4831</v>
      </c>
      <c r="I4838" s="444">
        <f t="shared" ca="1" si="193"/>
        <v>-250625672963652.38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-1044273637348.5514</v>
      </c>
      <c r="L4838" s="444">
        <f t="shared" ca="1" si="192"/>
        <v>-251669946601000.94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25">
      <c r="G4839" s="459"/>
      <c r="H4839" s="459">
        <v>4832</v>
      </c>
      <c r="I4839" s="444">
        <f t="shared" ca="1" si="193"/>
        <v>-251669946601000.94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-1048624777504.1705</v>
      </c>
      <c r="L4839" s="444">
        <f t="shared" ca="1" si="192"/>
        <v>-252718571378505.09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25">
      <c r="G4840" s="459"/>
      <c r="H4840" s="459">
        <v>4833</v>
      </c>
      <c r="I4840" s="444">
        <f t="shared" ca="1" si="193"/>
        <v>-252718571378505.09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-1052994047410.4379</v>
      </c>
      <c r="L4840" s="444">
        <f t="shared" ca="1" si="192"/>
        <v>-253771565425915.53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25">
      <c r="G4841" s="459"/>
      <c r="H4841" s="459">
        <v>4834</v>
      </c>
      <c r="I4841" s="444">
        <f t="shared" ca="1" si="193"/>
        <v>-253771565425915.53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-1057381522607.9813</v>
      </c>
      <c r="L4841" s="444">
        <f t="shared" ca="1" si="192"/>
        <v>-254828946948523.5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25">
      <c r="G4842" s="459"/>
      <c r="H4842" s="459">
        <v>4835</v>
      </c>
      <c r="I4842" s="444">
        <f t="shared" ca="1" si="193"/>
        <v>-254828946948523.5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-1061787278952.1814</v>
      </c>
      <c r="L4842" s="444">
        <f t="shared" ca="1" si="192"/>
        <v>-255890734227475.69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25">
      <c r="G4843" s="459"/>
      <c r="H4843" s="459">
        <v>4836</v>
      </c>
      <c r="I4843" s="444">
        <f t="shared" ca="1" si="193"/>
        <v>-255890734227475.69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-1066211392614.4821</v>
      </c>
      <c r="L4843" s="444">
        <f t="shared" ca="1" si="192"/>
        <v>-256956945620090.16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25">
      <c r="G4844" s="459"/>
      <c r="H4844" s="459">
        <v>4837</v>
      </c>
      <c r="I4844" s="444">
        <f t="shared" ca="1" si="193"/>
        <v>-256956945620090.16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-1070653940083.7091</v>
      </c>
      <c r="L4844" s="444">
        <f t="shared" ca="1" si="192"/>
        <v>-258027599560173.88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25">
      <c r="G4845" s="459"/>
      <c r="H4845" s="459">
        <v>4838</v>
      </c>
      <c r="I4845" s="444">
        <f t="shared" ca="1" si="193"/>
        <v>-258027599560173.88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-1075114998167.3911</v>
      </c>
      <c r="L4845" s="444">
        <f t="shared" ca="1" si="192"/>
        <v>-259102714558341.28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25">
      <c r="G4846" s="459"/>
      <c r="H4846" s="459">
        <v>4839</v>
      </c>
      <c r="I4846" s="444">
        <f t="shared" ca="1" si="193"/>
        <v>-259102714558341.28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-1079594643993.0887</v>
      </c>
      <c r="L4846" s="444">
        <f t="shared" ca="1" si="192"/>
        <v>-260182309202334.38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25">
      <c r="G4847" s="459"/>
      <c r="H4847" s="459">
        <v>4840</v>
      </c>
      <c r="I4847" s="444">
        <f t="shared" ca="1" si="193"/>
        <v>-260182309202334.38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-1084092955009.7266</v>
      </c>
      <c r="L4847" s="444">
        <f t="shared" ca="1" si="192"/>
        <v>-261266402157344.09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25">
      <c r="G4848" s="459"/>
      <c r="H4848" s="459">
        <v>4841</v>
      </c>
      <c r="I4848" s="444">
        <f t="shared" ca="1" si="193"/>
        <v>-261266402157344.09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-1088610008988.9337</v>
      </c>
      <c r="L4848" s="444">
        <f t="shared" ca="1" si="192"/>
        <v>-262355012166333.03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25">
      <c r="G4849" s="459"/>
      <c r="H4849" s="459">
        <v>4842</v>
      </c>
      <c r="I4849" s="444">
        <f t="shared" ca="1" si="193"/>
        <v>-262355012166333.03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-1093145884026.3877</v>
      </c>
      <c r="L4849" s="444">
        <f t="shared" ca="1" si="192"/>
        <v>-263448158050359.41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25">
      <c r="G4850" s="459"/>
      <c r="H4850" s="459">
        <v>4843</v>
      </c>
      <c r="I4850" s="444">
        <f t="shared" ca="1" si="193"/>
        <v>-263448158050359.41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-1097700658543.1642</v>
      </c>
      <c r="L4850" s="444">
        <f t="shared" ca="1" si="192"/>
        <v>-264545858708902.56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25">
      <c r="G4851" s="459"/>
      <c r="H4851" s="459">
        <v>4844</v>
      </c>
      <c r="I4851" s="444">
        <f t="shared" ca="1" si="193"/>
        <v>-264545858708902.56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-1102274411287.094</v>
      </c>
      <c r="L4851" s="444">
        <f t="shared" ca="1" si="192"/>
        <v>-265648133120189.66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25">
      <c r="G4852" s="459"/>
      <c r="H4852" s="459">
        <v>4845</v>
      </c>
      <c r="I4852" s="444">
        <f t="shared" ca="1" si="193"/>
        <v>-265648133120189.66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-1106867221334.1238</v>
      </c>
      <c r="L4852" s="444">
        <f t="shared" ca="1" si="192"/>
        <v>-266755000341523.78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25">
      <c r="G4853" s="459"/>
      <c r="H4853" s="459">
        <v>4846</v>
      </c>
      <c r="I4853" s="444">
        <f t="shared" ca="1" si="193"/>
        <v>-266755000341523.78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-1111479168089.6826</v>
      </c>
      <c r="L4853" s="444">
        <f t="shared" ref="L4853:L5107" ca="1" si="197">I4853-J4853+K4853</f>
        <v>-267866479509613.47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25">
      <c r="G4854" s="459"/>
      <c r="H4854" s="459">
        <v>4847</v>
      </c>
      <c r="I4854" s="444">
        <f t="shared" ref="I4854:I5108" ca="1" si="198">L4853</f>
        <v>-267866479509613.47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-1116110331290.0562</v>
      </c>
      <c r="L4854" s="444">
        <f t="shared" ca="1" si="197"/>
        <v>-268982589840903.53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25">
      <c r="G4855" s="459"/>
      <c r="H4855" s="459">
        <v>4848</v>
      </c>
      <c r="I4855" s="444">
        <f t="shared" ca="1" si="198"/>
        <v>-268982589840903.53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-1120760791003.7646</v>
      </c>
      <c r="L4855" s="444">
        <f t="shared" ca="1" si="197"/>
        <v>-270103350631907.28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25">
      <c r="G4856" s="459"/>
      <c r="H4856" s="459">
        <v>4849</v>
      </c>
      <c r="I4856" s="444">
        <f t="shared" ca="1" si="198"/>
        <v>-270103350631907.28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-1125430627632.947</v>
      </c>
      <c r="L4856" s="444">
        <f t="shared" ca="1" si="197"/>
        <v>-271228781259540.22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25">
      <c r="G4857" s="459"/>
      <c r="H4857" s="459">
        <v>4850</v>
      </c>
      <c r="I4857" s="444">
        <f t="shared" ca="1" si="198"/>
        <v>-271228781259540.22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-1130119921914.751</v>
      </c>
      <c r="L4857" s="444">
        <f t="shared" ca="1" si="197"/>
        <v>-272358901181454.97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25">
      <c r="G4858" s="459"/>
      <c r="H4858" s="459">
        <v>4851</v>
      </c>
      <c r="I4858" s="444">
        <f t="shared" ca="1" si="198"/>
        <v>-272358901181454.97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-1134828754922.729</v>
      </c>
      <c r="L4858" s="444">
        <f t="shared" ca="1" si="197"/>
        <v>-273493729936377.69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25">
      <c r="G4859" s="459"/>
      <c r="H4859" s="459">
        <v>4852</v>
      </c>
      <c r="I4859" s="444">
        <f t="shared" ca="1" si="198"/>
        <v>-273493729936377.69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-1139557208068.2402</v>
      </c>
      <c r="L4859" s="444">
        <f t="shared" ca="1" si="197"/>
        <v>-274633287144445.94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25">
      <c r="G4860" s="459"/>
      <c r="H4860" s="459">
        <v>4853</v>
      </c>
      <c r="I4860" s="444">
        <f t="shared" ca="1" si="198"/>
        <v>-274633287144445.94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-1144305363101.8582</v>
      </c>
      <c r="L4860" s="444">
        <f t="shared" ca="1" si="197"/>
        <v>-275777592507547.78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25">
      <c r="G4861" s="459"/>
      <c r="H4861" s="459">
        <v>4854</v>
      </c>
      <c r="I4861" s="444">
        <f t="shared" ca="1" si="198"/>
        <v>-275777592507547.78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-1149073302114.7822</v>
      </c>
      <c r="L4861" s="444">
        <f t="shared" ca="1" si="197"/>
        <v>-276926665809662.56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25">
      <c r="G4862" s="459"/>
      <c r="H4862" s="459">
        <v>4855</v>
      </c>
      <c r="I4862" s="444">
        <f t="shared" ca="1" si="198"/>
        <v>-276926665809662.56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-1153861107540.2607</v>
      </c>
      <c r="L4862" s="444">
        <f t="shared" ca="1" si="197"/>
        <v>-278080526917202.81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25">
      <c r="G4863" s="459"/>
      <c r="H4863" s="459">
        <v>4856</v>
      </c>
      <c r="I4863" s="444">
        <f t="shared" ca="1" si="198"/>
        <v>-278080526917202.81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-1158668862155.0117</v>
      </c>
      <c r="L4863" s="444">
        <f t="shared" ca="1" si="197"/>
        <v>-279239195779357.81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25">
      <c r="G4864" s="459"/>
      <c r="H4864" s="459">
        <v>4857</v>
      </c>
      <c r="I4864" s="444">
        <f t="shared" ca="1" si="198"/>
        <v>-279239195779357.81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-1163496649080.6575</v>
      </c>
      <c r="L4864" s="444">
        <f t="shared" ca="1" si="197"/>
        <v>-280402692428438.47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25">
      <c r="G4865" s="459"/>
      <c r="H4865" s="459">
        <v>4858</v>
      </c>
      <c r="I4865" s="444">
        <f t="shared" ca="1" si="198"/>
        <v>-280402692428438.47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-1168344551785.1602</v>
      </c>
      <c r="L4865" s="444">
        <f t="shared" ca="1" si="197"/>
        <v>-281571036980223.63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25">
      <c r="G4866" s="459"/>
      <c r="H4866" s="459">
        <v>4859</v>
      </c>
      <c r="I4866" s="444">
        <f t="shared" ca="1" si="198"/>
        <v>-281571036980223.63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-1173212654084.2651</v>
      </c>
      <c r="L4866" s="444">
        <f t="shared" ca="1" si="197"/>
        <v>-282744249634307.88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25">
      <c r="G4867" s="459"/>
      <c r="H4867" s="459">
        <v>4860</v>
      </c>
      <c r="I4867" s="444">
        <f t="shared" ca="1" si="198"/>
        <v>-282744249634307.88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-1178101040142.9495</v>
      </c>
      <c r="L4867" s="444">
        <f t="shared" ca="1" si="197"/>
        <v>-283922350674450.81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25">
      <c r="G4868" s="459"/>
      <c r="H4868" s="459">
        <v>4861</v>
      </c>
      <c r="I4868" s="444">
        <f t="shared" ca="1" si="198"/>
        <v>-283922350674450.81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-1183009794476.8784</v>
      </c>
      <c r="L4868" s="444">
        <f t="shared" ca="1" si="197"/>
        <v>-285105360468927.69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25">
      <c r="G4869" s="459"/>
      <c r="H4869" s="459">
        <v>4862</v>
      </c>
      <c r="I4869" s="444">
        <f t="shared" ca="1" si="198"/>
        <v>-285105360468927.69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-1187939001953.8652</v>
      </c>
      <c r="L4869" s="444">
        <f t="shared" ca="1" si="197"/>
        <v>-286293299470881.56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25">
      <c r="G4870" s="459"/>
      <c r="H4870" s="459">
        <v>4863</v>
      </c>
      <c r="I4870" s="444">
        <f t="shared" ca="1" si="198"/>
        <v>-286293299470881.56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-1192888747795.3398</v>
      </c>
      <c r="L4870" s="444">
        <f t="shared" ca="1" si="197"/>
        <v>-287486188218676.88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25">
      <c r="G4871" s="459"/>
      <c r="H4871" s="459">
        <v>4864</v>
      </c>
      <c r="I4871" s="444">
        <f t="shared" ca="1" si="198"/>
        <v>-287486188218676.88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-1197859117577.8203</v>
      </c>
      <c r="L4871" s="444">
        <f t="shared" ca="1" si="197"/>
        <v>-288684047336254.69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25">
      <c r="G4872" s="459"/>
      <c r="H4872" s="459">
        <v>4865</v>
      </c>
      <c r="I4872" s="444">
        <f t="shared" ca="1" si="198"/>
        <v>-288684047336254.69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-1202850197234.3945</v>
      </c>
      <c r="L4872" s="444">
        <f t="shared" ca="1" si="197"/>
        <v>-289886897533489.06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25">
      <c r="G4873" s="459"/>
      <c r="H4873" s="459">
        <v>4866</v>
      </c>
      <c r="I4873" s="444">
        <f t="shared" ca="1" si="198"/>
        <v>-289886897533489.06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-1207862073056.2043</v>
      </c>
      <c r="L4873" s="444">
        <f t="shared" ca="1" si="197"/>
        <v>-291094759606545.25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25">
      <c r="G4874" s="459"/>
      <c r="H4874" s="459">
        <v>4867</v>
      </c>
      <c r="I4874" s="444">
        <f t="shared" ca="1" si="198"/>
        <v>-291094759606545.25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-1212894831693.9385</v>
      </c>
      <c r="L4874" s="444">
        <f t="shared" ca="1" si="197"/>
        <v>-292307654438239.19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25">
      <c r="G4875" s="459"/>
      <c r="H4875" s="459">
        <v>4868</v>
      </c>
      <c r="I4875" s="444">
        <f t="shared" ca="1" si="198"/>
        <v>-292307654438239.19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-1217948560159.3298</v>
      </c>
      <c r="L4875" s="444">
        <f t="shared" ca="1" si="197"/>
        <v>-293525602998398.5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25">
      <c r="G4876" s="459"/>
      <c r="H4876" s="459">
        <v>4869</v>
      </c>
      <c r="I4876" s="444">
        <f t="shared" ca="1" si="198"/>
        <v>-293525602998398.5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-1223023345826.6604</v>
      </c>
      <c r="L4876" s="444">
        <f t="shared" ca="1" si="197"/>
        <v>-294748626344225.19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25">
      <c r="G4877" s="459"/>
      <c r="H4877" s="459">
        <v>4870</v>
      </c>
      <c r="I4877" s="444">
        <f t="shared" ca="1" si="198"/>
        <v>-294748626344225.19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-1228119276434.2715</v>
      </c>
      <c r="L4877" s="444">
        <f t="shared" ca="1" si="197"/>
        <v>-295976745620659.44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25">
      <c r="G4878" s="459"/>
      <c r="H4878" s="459">
        <v>4871</v>
      </c>
      <c r="I4878" s="444">
        <f t="shared" ca="1" si="198"/>
        <v>-295976745620659.44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-1233236440086.0811</v>
      </c>
      <c r="L4878" s="444">
        <f t="shared" ca="1" si="197"/>
        <v>-297209982060745.5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25">
      <c r="G4879" s="459"/>
      <c r="H4879" s="459">
        <v>4872</v>
      </c>
      <c r="I4879" s="444">
        <f t="shared" ca="1" si="198"/>
        <v>-297209982060745.5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-1238374925253.1062</v>
      </c>
      <c r="L4879" s="444">
        <f t="shared" ca="1" si="197"/>
        <v>-298448356985998.63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25">
      <c r="G4880" s="459"/>
      <c r="H4880" s="459">
        <v>4873</v>
      </c>
      <c r="I4880" s="444">
        <f t="shared" ca="1" si="198"/>
        <v>-298448356985998.63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-1243534820774.9941</v>
      </c>
      <c r="L4880" s="444">
        <f t="shared" ca="1" si="197"/>
        <v>-299691891806773.63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25">
      <c r="G4881" s="459"/>
      <c r="H4881" s="459">
        <v>4874</v>
      </c>
      <c r="I4881" s="444">
        <f t="shared" ca="1" si="198"/>
        <v>-299691891806773.63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-1248716215861.5566</v>
      </c>
      <c r="L4881" s="444">
        <f t="shared" ca="1" si="197"/>
        <v>-300940608022635.19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25">
      <c r="G4882" s="459"/>
      <c r="H4882" s="459">
        <v>4875</v>
      </c>
      <c r="I4882" s="444">
        <f t="shared" ca="1" si="198"/>
        <v>-300940608022635.19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-1253919200094.3132</v>
      </c>
      <c r="L4882" s="444">
        <f t="shared" ca="1" si="197"/>
        <v>-302194527222729.5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25">
      <c r="G4883" s="459"/>
      <c r="H4883" s="459">
        <v>4876</v>
      </c>
      <c r="I4883" s="444">
        <f t="shared" ca="1" si="198"/>
        <v>-302194527222729.5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-1259143863428.0396</v>
      </c>
      <c r="L4883" s="444">
        <f t="shared" ca="1" si="197"/>
        <v>-303453671086157.56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25">
      <c r="G4884" s="459"/>
      <c r="H4884" s="459">
        <v>4877</v>
      </c>
      <c r="I4884" s="444">
        <f t="shared" ca="1" si="198"/>
        <v>-303453671086157.56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-1264390296192.3232</v>
      </c>
      <c r="L4884" s="444">
        <f t="shared" ca="1" si="197"/>
        <v>-304718061382349.88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25">
      <c r="G4885" s="459"/>
      <c r="H4885" s="459">
        <v>4878</v>
      </c>
      <c r="I4885" s="444">
        <f t="shared" ca="1" si="198"/>
        <v>-304718061382349.88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-1269658589093.1245</v>
      </c>
      <c r="L4885" s="444">
        <f t="shared" ca="1" si="197"/>
        <v>-305987719971443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25">
      <c r="G4886" s="459"/>
      <c r="H4886" s="459">
        <v>4879</v>
      </c>
      <c r="I4886" s="444">
        <f t="shared" ca="1" si="198"/>
        <v>-305987719971443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-1274948833214.3457</v>
      </c>
      <c r="L4886" s="444">
        <f t="shared" ca="1" si="197"/>
        <v>-307262668804657.38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25">
      <c r="G4887" s="459"/>
      <c r="H4887" s="459">
        <v>4880</v>
      </c>
      <c r="I4887" s="444">
        <f t="shared" ca="1" si="198"/>
        <v>-307262668804657.38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-1280261120019.4058</v>
      </c>
      <c r="L4887" s="444">
        <f t="shared" ca="1" si="197"/>
        <v>-308542929924676.75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25">
      <c r="G4888" s="459"/>
      <c r="H4888" s="459">
        <v>4881</v>
      </c>
      <c r="I4888" s="444">
        <f t="shared" ca="1" si="198"/>
        <v>-308542929924676.75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-1285595541352.8198</v>
      </c>
      <c r="L4888" s="444">
        <f t="shared" ca="1" si="197"/>
        <v>-309828525466029.56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25">
      <c r="G4889" s="459"/>
      <c r="H4889" s="459">
        <v>4882</v>
      </c>
      <c r="I4889" s="444">
        <f t="shared" ca="1" si="198"/>
        <v>-309828525466029.56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-1290952189441.7898</v>
      </c>
      <c r="L4889" s="444">
        <f t="shared" ca="1" si="197"/>
        <v>-311119477655471.38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25">
      <c r="G4890" s="459"/>
      <c r="H4890" s="459">
        <v>4883</v>
      </c>
      <c r="I4890" s="444">
        <f t="shared" ca="1" si="198"/>
        <v>-311119477655471.38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-1296331156897.7974</v>
      </c>
      <c r="L4890" s="444">
        <f t="shared" ca="1" si="197"/>
        <v>-312415808812369.19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25">
      <c r="G4891" s="459"/>
      <c r="H4891" s="459">
        <v>4884</v>
      </c>
      <c r="I4891" s="444">
        <f t="shared" ca="1" si="198"/>
        <v>-312415808812369.19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-1301732536718.2048</v>
      </c>
      <c r="L4891" s="444">
        <f t="shared" ca="1" si="197"/>
        <v>-313717541349087.38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25">
      <c r="G4892" s="459"/>
      <c r="H4892" s="459">
        <v>4885</v>
      </c>
      <c r="I4892" s="444">
        <f t="shared" ca="1" si="198"/>
        <v>-313717541349087.38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-1307156422287.864</v>
      </c>
      <c r="L4892" s="444">
        <f t="shared" ca="1" si="197"/>
        <v>-315024697771375.25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25">
      <c r="G4893" s="459"/>
      <c r="H4893" s="459">
        <v>4886</v>
      </c>
      <c r="I4893" s="444">
        <f t="shared" ca="1" si="198"/>
        <v>-315024697771375.25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-1312602907380.7302</v>
      </c>
      <c r="L4893" s="444">
        <f t="shared" ca="1" si="197"/>
        <v>-316337300678756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25">
      <c r="G4894" s="459"/>
      <c r="H4894" s="459">
        <v>4887</v>
      </c>
      <c r="I4894" s="444">
        <f t="shared" ca="1" si="198"/>
        <v>-316337300678756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-1318072086161.4834</v>
      </c>
      <c r="L4894" s="444">
        <f t="shared" ca="1" si="197"/>
        <v>-317655372764917.5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25">
      <c r="G4895" s="459"/>
      <c r="H4895" s="459">
        <v>4888</v>
      </c>
      <c r="I4895" s="444">
        <f t="shared" ca="1" si="198"/>
        <v>-317655372764917.5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-1323564053187.1563</v>
      </c>
      <c r="L4895" s="444">
        <f t="shared" ca="1" si="197"/>
        <v>-318978936818104.63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25">
      <c r="G4896" s="459"/>
      <c r="H4896" s="459">
        <v>4889</v>
      </c>
      <c r="I4896" s="444">
        <f t="shared" ca="1" si="198"/>
        <v>-318978936818104.63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-1329078903408.7693</v>
      </c>
      <c r="L4896" s="444">
        <f t="shared" ca="1" si="197"/>
        <v>-320308015721513.38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25">
      <c r="G4897" s="459"/>
      <c r="H4897" s="459">
        <v>4890</v>
      </c>
      <c r="I4897" s="444">
        <f t="shared" ca="1" si="198"/>
        <v>-320308015721513.38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-1334616732172.9724</v>
      </c>
      <c r="L4897" s="444">
        <f t="shared" ca="1" si="197"/>
        <v>-321642632453686.38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25">
      <c r="G4898" s="459"/>
      <c r="H4898" s="459">
        <v>4891</v>
      </c>
      <c r="I4898" s="444">
        <f t="shared" ca="1" si="198"/>
        <v>-321642632453686.38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-1340177635223.6931</v>
      </c>
      <c r="L4898" s="444">
        <f t="shared" ca="1" si="197"/>
        <v>-322982810088910.06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25">
      <c r="G4899" s="459"/>
      <c r="H4899" s="459">
        <v>4892</v>
      </c>
      <c r="I4899" s="444">
        <f t="shared" ca="1" si="198"/>
        <v>-322982810088910.06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-1345761708703.792</v>
      </c>
      <c r="L4899" s="444">
        <f t="shared" ca="1" si="197"/>
        <v>-324328571797613.88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25">
      <c r="G4900" s="459"/>
      <c r="H4900" s="459">
        <v>4893</v>
      </c>
      <c r="I4900" s="444">
        <f t="shared" ca="1" si="198"/>
        <v>-324328571797613.88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-1351369049156.7244</v>
      </c>
      <c r="L4900" s="444">
        <f t="shared" ca="1" si="197"/>
        <v>-325679940846770.63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25">
      <c r="G4901" s="459"/>
      <c r="H4901" s="459">
        <v>4894</v>
      </c>
      <c r="I4901" s="444">
        <f t="shared" ca="1" si="198"/>
        <v>-325679940846770.63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-1356999753528.2109</v>
      </c>
      <c r="L4901" s="444">
        <f t="shared" ca="1" si="197"/>
        <v>-327036940600298.81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25">
      <c r="G4902" s="459"/>
      <c r="H4902" s="459">
        <v>4895</v>
      </c>
      <c r="I4902" s="444">
        <f t="shared" ca="1" si="198"/>
        <v>-327036940600298.81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-1362653919167.9116</v>
      </c>
      <c r="L4902" s="444">
        <f t="shared" ca="1" si="197"/>
        <v>-328399594519466.75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25">
      <c r="G4903" s="459"/>
      <c r="H4903" s="459">
        <v>4896</v>
      </c>
      <c r="I4903" s="444">
        <f t="shared" ca="1" si="198"/>
        <v>-328399594519466.75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-1368331643831.1113</v>
      </c>
      <c r="L4903" s="444">
        <f t="shared" ca="1" si="197"/>
        <v>-329767926163297.88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25">
      <c r="G4904" s="459"/>
      <c r="H4904" s="459">
        <v>4897</v>
      </c>
      <c r="I4904" s="444">
        <f t="shared" ca="1" si="198"/>
        <v>-329767926163297.88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-1374033025680.4077</v>
      </c>
      <c r="L4904" s="444">
        <f t="shared" ca="1" si="197"/>
        <v>-331141959188978.31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25">
      <c r="G4905" s="459"/>
      <c r="H4905" s="459">
        <v>4898</v>
      </c>
      <c r="I4905" s="444">
        <f t="shared" ca="1" si="198"/>
        <v>-331141959188978.31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-1379758163287.4097</v>
      </c>
      <c r="L4905" s="444">
        <f t="shared" ca="1" si="197"/>
        <v>-332521717352265.75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25">
      <c r="G4906" s="459"/>
      <c r="H4906" s="459">
        <v>4899</v>
      </c>
      <c r="I4906" s="444">
        <f t="shared" ca="1" si="198"/>
        <v>-332521717352265.75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-1385507155634.4407</v>
      </c>
      <c r="L4906" s="444">
        <f t="shared" ca="1" si="197"/>
        <v>-333907224507900.19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25">
      <c r="G4907" s="459"/>
      <c r="H4907" s="459">
        <v>4900</v>
      </c>
      <c r="I4907" s="444">
        <f t="shared" ca="1" si="198"/>
        <v>-333907224507900.19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-1391280102116.2507</v>
      </c>
      <c r="L4907" s="444">
        <f t="shared" ca="1" si="197"/>
        <v>-335298504610016.44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25">
      <c r="G4908" s="459"/>
      <c r="H4908" s="459">
        <v>4901</v>
      </c>
      <c r="I4908" s="444">
        <f t="shared" ca="1" si="198"/>
        <v>-335298504610016.44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-1397077102541.7351</v>
      </c>
      <c r="L4908" s="444">
        <f t="shared" ca="1" si="197"/>
        <v>-336695581712558.19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25">
      <c r="G4909" s="459"/>
      <c r="H4909" s="459">
        <v>4902</v>
      </c>
      <c r="I4909" s="444">
        <f t="shared" ca="1" si="198"/>
        <v>-336695581712558.19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-1402898257135.6592</v>
      </c>
      <c r="L4909" s="444">
        <f t="shared" ca="1" si="197"/>
        <v>-338098479969693.88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25">
      <c r="G4910" s="459"/>
      <c r="H4910" s="459">
        <v>4903</v>
      </c>
      <c r="I4910" s="444">
        <f t="shared" ca="1" si="198"/>
        <v>-338098479969693.88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-1408743666540.3911</v>
      </c>
      <c r="L4910" s="444">
        <f t="shared" ca="1" si="197"/>
        <v>-339507223636234.25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25">
      <c r="G4911" s="459"/>
      <c r="H4911" s="459">
        <v>4904</v>
      </c>
      <c r="I4911" s="444">
        <f t="shared" ca="1" si="198"/>
        <v>-339507223636234.25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-1414613431817.6426</v>
      </c>
      <c r="L4911" s="444">
        <f t="shared" ca="1" si="197"/>
        <v>-340921837068051.88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25">
      <c r="G4912" s="459"/>
      <c r="H4912" s="459">
        <v>4905</v>
      </c>
      <c r="I4912" s="444">
        <f t="shared" ca="1" si="198"/>
        <v>-340921837068051.88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-1420507654450.2161</v>
      </c>
      <c r="L4912" s="444">
        <f t="shared" ca="1" si="197"/>
        <v>-342342344722502.06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25">
      <c r="G4913" s="459"/>
      <c r="H4913" s="459">
        <v>4906</v>
      </c>
      <c r="I4913" s="444">
        <f t="shared" ca="1" si="198"/>
        <v>-342342344722502.06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-1426426436343.7585</v>
      </c>
      <c r="L4913" s="444">
        <f t="shared" ca="1" si="197"/>
        <v>-343768771158845.81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25">
      <c r="G4914" s="459"/>
      <c r="H4914" s="459">
        <v>4907</v>
      </c>
      <c r="I4914" s="444">
        <f t="shared" ca="1" si="198"/>
        <v>-343768771158845.81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-1432369879828.5242</v>
      </c>
      <c r="L4914" s="444">
        <f t="shared" ca="1" si="197"/>
        <v>-345201141038674.31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25">
      <c r="G4915" s="459"/>
      <c r="H4915" s="459">
        <v>4908</v>
      </c>
      <c r="I4915" s="444">
        <f t="shared" ca="1" si="198"/>
        <v>-345201141038674.31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-1438338087661.1431</v>
      </c>
      <c r="L4915" s="444">
        <f t="shared" ca="1" si="197"/>
        <v>-346639479126335.44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25">
      <c r="G4916" s="459"/>
      <c r="H4916" s="459">
        <v>4909</v>
      </c>
      <c r="I4916" s="444">
        <f t="shared" ca="1" si="198"/>
        <v>-346639479126335.44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-1444331163026.3977</v>
      </c>
      <c r="L4916" s="444">
        <f t="shared" ca="1" si="197"/>
        <v>-348083810289361.81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25">
      <c r="G4917" s="459"/>
      <c r="H4917" s="459">
        <v>4910</v>
      </c>
      <c r="I4917" s="444">
        <f t="shared" ca="1" si="198"/>
        <v>-348083810289361.81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-1450349209539.0076</v>
      </c>
      <c r="L4917" s="444">
        <f t="shared" ca="1" si="197"/>
        <v>-349534159498900.81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25">
      <c r="G4918" s="459"/>
      <c r="H4918" s="459">
        <v>4911</v>
      </c>
      <c r="I4918" s="444">
        <f t="shared" ca="1" si="198"/>
        <v>-349534159498900.81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-1456392331245.4199</v>
      </c>
      <c r="L4918" s="444">
        <f t="shared" ca="1" si="197"/>
        <v>-350990551830146.25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25">
      <c r="G4919" s="459"/>
      <c r="H4919" s="459">
        <v>4912</v>
      </c>
      <c r="I4919" s="444">
        <f t="shared" ca="1" si="198"/>
        <v>-350990551830146.25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-1462460632625.6094</v>
      </c>
      <c r="L4919" s="444">
        <f t="shared" ca="1" si="197"/>
        <v>-352453012462771.88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25">
      <c r="G4920" s="459"/>
      <c r="H4920" s="459">
        <v>4913</v>
      </c>
      <c r="I4920" s="444">
        <f t="shared" ca="1" si="198"/>
        <v>-352453012462771.88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-1468554218594.8828</v>
      </c>
      <c r="L4920" s="444">
        <f t="shared" ca="1" si="197"/>
        <v>-353921566681366.75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25">
      <c r="G4921" s="459"/>
      <c r="H4921" s="459">
        <v>4914</v>
      </c>
      <c r="I4921" s="444">
        <f t="shared" ca="1" si="198"/>
        <v>-353921566681366.75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-1474673194505.6948</v>
      </c>
      <c r="L4921" s="444">
        <f t="shared" ca="1" si="197"/>
        <v>-355396239875872.44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25">
      <c r="G4922" s="459"/>
      <c r="H4922" s="459">
        <v>4915</v>
      </c>
      <c r="I4922" s="444">
        <f t="shared" ca="1" si="198"/>
        <v>-355396239875872.44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-1480817666149.4685</v>
      </c>
      <c r="L4922" s="444">
        <f t="shared" ca="1" si="197"/>
        <v>-356877057542021.88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25">
      <c r="G4923" s="459"/>
      <c r="H4923" s="459">
        <v>4916</v>
      </c>
      <c r="I4923" s="444">
        <f t="shared" ca="1" si="198"/>
        <v>-356877057542021.88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-1486987739758.4246</v>
      </c>
      <c r="L4923" s="444">
        <f t="shared" ca="1" si="197"/>
        <v>-358364045281780.31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25">
      <c r="G4924" s="459"/>
      <c r="H4924" s="459">
        <v>4917</v>
      </c>
      <c r="I4924" s="444">
        <f t="shared" ca="1" si="198"/>
        <v>-358364045281780.31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-1493183522007.418</v>
      </c>
      <c r="L4924" s="444">
        <f t="shared" ca="1" si="197"/>
        <v>-359857228803787.75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25">
      <c r="G4925" s="459"/>
      <c r="H4925" s="459">
        <v>4918</v>
      </c>
      <c r="I4925" s="444">
        <f t="shared" ca="1" si="198"/>
        <v>-359857228803787.75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-1499405120015.7822</v>
      </c>
      <c r="L4925" s="444">
        <f t="shared" ca="1" si="197"/>
        <v>-361356633923803.56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25">
      <c r="G4926" s="459"/>
      <c r="H4926" s="459">
        <v>4919</v>
      </c>
      <c r="I4926" s="444">
        <f t="shared" ca="1" si="198"/>
        <v>-361356633923803.56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-1505652641349.1814</v>
      </c>
      <c r="L4926" s="444">
        <f t="shared" ca="1" si="197"/>
        <v>-362862286565152.75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25">
      <c r="G4927" s="459"/>
      <c r="H4927" s="459">
        <v>4920</v>
      </c>
      <c r="I4927" s="444">
        <f t="shared" ca="1" si="198"/>
        <v>-362862286565152.75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-1511926194021.4697</v>
      </c>
      <c r="L4927" s="444">
        <f t="shared" ca="1" si="197"/>
        <v>-364374212759174.25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25">
      <c r="G4928" s="459"/>
      <c r="H4928" s="459">
        <v>4921</v>
      </c>
      <c r="I4928" s="444">
        <f t="shared" ca="1" si="198"/>
        <v>-364374212759174.25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-1518225886496.5593</v>
      </c>
      <c r="L4928" s="444">
        <f t="shared" ca="1" si="197"/>
        <v>-365892438645670.81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25">
      <c r="G4929" s="459"/>
      <c r="H4929" s="459">
        <v>4922</v>
      </c>
      <c r="I4929" s="444">
        <f t="shared" ca="1" si="198"/>
        <v>-365892438645670.81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-1524551827690.2949</v>
      </c>
      <c r="L4929" s="444">
        <f t="shared" ca="1" si="197"/>
        <v>-367416990473361.13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25">
      <c r="G4930" s="459"/>
      <c r="H4930" s="459">
        <v>4923</v>
      </c>
      <c r="I4930" s="444">
        <f t="shared" ca="1" si="198"/>
        <v>-367416990473361.13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-1530904126972.3379</v>
      </c>
      <c r="L4930" s="444">
        <f t="shared" ca="1" si="197"/>
        <v>-368947894600333.44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25">
      <c r="G4931" s="459"/>
      <c r="H4931" s="459">
        <v>4924</v>
      </c>
      <c r="I4931" s="444">
        <f t="shared" ca="1" si="198"/>
        <v>-368947894600333.44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-1537282894168.0559</v>
      </c>
      <c r="L4931" s="444">
        <f t="shared" ca="1" si="197"/>
        <v>-370485177494501.5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25">
      <c r="G4932" s="459"/>
      <c r="H4932" s="459">
        <v>4925</v>
      </c>
      <c r="I4932" s="444">
        <f t="shared" ca="1" si="198"/>
        <v>-370485177494501.5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-1543688239560.4229</v>
      </c>
      <c r="L4932" s="444">
        <f t="shared" ca="1" si="197"/>
        <v>-372028865734061.94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25">
      <c r="G4933" s="459"/>
      <c r="H4933" s="459">
        <v>4926</v>
      </c>
      <c r="I4933" s="444">
        <f t="shared" ca="1" si="198"/>
        <v>-372028865734061.94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-1550120273891.9248</v>
      </c>
      <c r="L4933" s="444">
        <f t="shared" ca="1" si="197"/>
        <v>-373578986007953.88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25">
      <c r="G4934" s="459"/>
      <c r="H4934" s="459">
        <v>4927</v>
      </c>
      <c r="I4934" s="444">
        <f t="shared" ca="1" si="198"/>
        <v>-373578986007953.88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-1556579108366.4744</v>
      </c>
      <c r="L4934" s="444">
        <f t="shared" ca="1" si="197"/>
        <v>-375135565116320.38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25">
      <c r="G4935" s="459"/>
      <c r="H4935" s="459">
        <v>4928</v>
      </c>
      <c r="I4935" s="444">
        <f t="shared" ca="1" si="198"/>
        <v>-375135565116320.38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-1563064854651.335</v>
      </c>
      <c r="L4935" s="444">
        <f t="shared" ca="1" si="197"/>
        <v>-376698629970971.69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25">
      <c r="G4936" s="459"/>
      <c r="H4936" s="459">
        <v>4929</v>
      </c>
      <c r="I4936" s="444">
        <f t="shared" ca="1" si="198"/>
        <v>-376698629970971.69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-1569577624879.0486</v>
      </c>
      <c r="L4936" s="444">
        <f t="shared" ca="1" si="197"/>
        <v>-378268207595850.75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25">
      <c r="G4937" s="459"/>
      <c r="H4937" s="459">
        <v>4930</v>
      </c>
      <c r="I4937" s="444">
        <f t="shared" ca="1" si="198"/>
        <v>-378268207595850.75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-1576117531649.3782</v>
      </c>
      <c r="L4937" s="444">
        <f t="shared" ca="1" si="197"/>
        <v>-379844325127500.13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25">
      <c r="G4938" s="459"/>
      <c r="H4938" s="459">
        <v>4931</v>
      </c>
      <c r="I4938" s="444">
        <f t="shared" ca="1" si="198"/>
        <v>-379844325127500.13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-1582684688031.2505</v>
      </c>
      <c r="L4938" s="444">
        <f t="shared" ca="1" si="197"/>
        <v>-381427009815531.38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25">
      <c r="G4939" s="459"/>
      <c r="H4939" s="459">
        <v>4932</v>
      </c>
      <c r="I4939" s="444">
        <f t="shared" ca="1" si="198"/>
        <v>-381427009815531.38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-1589279207564.7141</v>
      </c>
      <c r="L4939" s="444">
        <f t="shared" ca="1" si="197"/>
        <v>-383016289023096.06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25">
      <c r="G4940" s="459"/>
      <c r="H4940" s="459">
        <v>4933</v>
      </c>
      <c r="I4940" s="444">
        <f t="shared" ca="1" si="198"/>
        <v>-383016289023096.06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-1595901204262.9001</v>
      </c>
      <c r="L4940" s="444">
        <f t="shared" ca="1" si="197"/>
        <v>-384612190227358.94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25">
      <c r="G4941" s="459"/>
      <c r="H4941" s="459">
        <v>4934</v>
      </c>
      <c r="I4941" s="444">
        <f t="shared" ca="1" si="198"/>
        <v>-384612190227358.94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-1602550792613.9956</v>
      </c>
      <c r="L4941" s="444">
        <f t="shared" ca="1" si="197"/>
        <v>-386214741019972.94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25">
      <c r="G4942" s="459"/>
      <c r="H4942" s="459">
        <v>4935</v>
      </c>
      <c r="I4942" s="444">
        <f t="shared" ca="1" si="198"/>
        <v>-386214741019972.94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-1609228087583.2205</v>
      </c>
      <c r="L4942" s="444">
        <f t="shared" ca="1" si="197"/>
        <v>-387823969107556.19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25">
      <c r="G4943" s="459"/>
      <c r="H4943" s="459">
        <v>4936</v>
      </c>
      <c r="I4943" s="444">
        <f t="shared" ca="1" si="198"/>
        <v>-387823969107556.19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-1615933204614.8174</v>
      </c>
      <c r="L4943" s="444">
        <f t="shared" ca="1" si="197"/>
        <v>-389439902312171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25">
      <c r="G4944" s="459"/>
      <c r="H4944" s="459">
        <v>4937</v>
      </c>
      <c r="I4944" s="444">
        <f t="shared" ca="1" si="198"/>
        <v>-389439902312171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-1622666259634.0459</v>
      </c>
      <c r="L4944" s="444">
        <f t="shared" ca="1" si="197"/>
        <v>-391062568571805.06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25">
      <c r="G4945" s="459"/>
      <c r="H4945" s="459">
        <v>4938</v>
      </c>
      <c r="I4945" s="444">
        <f t="shared" ca="1" si="198"/>
        <v>-391062568571805.06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-1629427369049.1877</v>
      </c>
      <c r="L4945" s="444">
        <f t="shared" ca="1" si="197"/>
        <v>-392691995940854.25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25">
      <c r="G4946" s="459"/>
      <c r="H4946" s="459">
        <v>4939</v>
      </c>
      <c r="I4946" s="444">
        <f t="shared" ca="1" si="198"/>
        <v>-392691995940854.25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-1636216649753.5593</v>
      </c>
      <c r="L4946" s="444">
        <f t="shared" ca="1" si="197"/>
        <v>-394328212590607.81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25">
      <c r="G4947" s="459"/>
      <c r="H4947" s="459">
        <v>4940</v>
      </c>
      <c r="I4947" s="444">
        <f t="shared" ca="1" si="198"/>
        <v>-394328212590607.81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-1643034219127.5325</v>
      </c>
      <c r="L4947" s="444">
        <f t="shared" ca="1" si="197"/>
        <v>-395971246809735.38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25">
      <c r="G4948" s="459"/>
      <c r="H4948" s="459">
        <v>4941</v>
      </c>
      <c r="I4948" s="444">
        <f t="shared" ca="1" si="198"/>
        <v>-395971246809735.38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-1649880195040.564</v>
      </c>
      <c r="L4948" s="444">
        <f t="shared" ca="1" si="197"/>
        <v>-397621127004775.94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25">
      <c r="G4949" s="459"/>
      <c r="H4949" s="459">
        <v>4942</v>
      </c>
      <c r="I4949" s="444">
        <f t="shared" ca="1" si="198"/>
        <v>-397621127004775.94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-1656754695853.2332</v>
      </c>
      <c r="L4949" s="444">
        <f t="shared" ca="1" si="197"/>
        <v>-399277881700629.19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25">
      <c r="G4950" s="459"/>
      <c r="H4950" s="459">
        <v>4943</v>
      </c>
      <c r="I4950" s="444">
        <f t="shared" ca="1" si="198"/>
        <v>-399277881700629.19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-1663657840419.2883</v>
      </c>
      <c r="L4950" s="444">
        <f t="shared" ca="1" si="197"/>
        <v>-400941539541048.5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25">
      <c r="G4951" s="459"/>
      <c r="H4951" s="459">
        <v>4944</v>
      </c>
      <c r="I4951" s="444">
        <f t="shared" ca="1" si="198"/>
        <v>-400941539541048.5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-1670589748087.7021</v>
      </c>
      <c r="L4951" s="444">
        <f t="shared" ca="1" si="197"/>
        <v>-402612129289136.19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25">
      <c r="G4952" s="459"/>
      <c r="H4952" s="459">
        <v>4945</v>
      </c>
      <c r="I4952" s="444">
        <f t="shared" ca="1" si="198"/>
        <v>-402612129289136.19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-1677550538704.7341</v>
      </c>
      <c r="L4952" s="444">
        <f t="shared" ca="1" si="197"/>
        <v>-404289679827840.94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25">
      <c r="G4953" s="459"/>
      <c r="H4953" s="459">
        <v>4946</v>
      </c>
      <c r="I4953" s="444">
        <f t="shared" ca="1" si="198"/>
        <v>-404289679827840.94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-1684540332616.0039</v>
      </c>
      <c r="L4953" s="444">
        <f t="shared" ca="1" si="197"/>
        <v>-405974220160456.94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25">
      <c r="G4954" s="459"/>
      <c r="H4954" s="459">
        <v>4947</v>
      </c>
      <c r="I4954" s="444">
        <f t="shared" ca="1" si="198"/>
        <v>-405974220160456.94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-1691559250668.5706</v>
      </c>
      <c r="L4954" s="444">
        <f t="shared" ca="1" si="197"/>
        <v>-407665779411125.5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25">
      <c r="G4955" s="459"/>
      <c r="H4955" s="459">
        <v>4948</v>
      </c>
      <c r="I4955" s="444">
        <f t="shared" ca="1" si="198"/>
        <v>-407665779411125.5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-1698607414213.0229</v>
      </c>
      <c r="L4955" s="444">
        <f t="shared" ca="1" si="197"/>
        <v>-409364386825338.5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25">
      <c r="G4956" s="459"/>
      <c r="H4956" s="459">
        <v>4949</v>
      </c>
      <c r="I4956" s="444">
        <f t="shared" ca="1" si="198"/>
        <v>-409364386825338.5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-1705684945105.5771</v>
      </c>
      <c r="L4956" s="444">
        <f t="shared" ca="1" si="197"/>
        <v>-411070071770444.06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25">
      <c r="G4957" s="459"/>
      <c r="H4957" s="459">
        <v>4950</v>
      </c>
      <c r="I4957" s="444">
        <f t="shared" ca="1" si="198"/>
        <v>-411070071770444.06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-1712791965710.1836</v>
      </c>
      <c r="L4957" s="444">
        <f t="shared" ca="1" si="197"/>
        <v>-412782863736154.25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25">
      <c r="G4958" s="459"/>
      <c r="H4958" s="459">
        <v>4951</v>
      </c>
      <c r="I4958" s="444">
        <f t="shared" ca="1" si="198"/>
        <v>-412782863736154.25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-1719928598900.6426</v>
      </c>
      <c r="L4958" s="444">
        <f t="shared" ca="1" si="197"/>
        <v>-414502792335054.88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25">
      <c r="G4959" s="459"/>
      <c r="H4959" s="459">
        <v>4952</v>
      </c>
      <c r="I4959" s="444">
        <f t="shared" ca="1" si="198"/>
        <v>-414502792335054.88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-1727094968062.7285</v>
      </c>
      <c r="L4959" s="444">
        <f t="shared" ca="1" si="197"/>
        <v>-416229887303117.63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25">
      <c r="G4960" s="459"/>
      <c r="H4960" s="459">
        <v>4953</v>
      </c>
      <c r="I4960" s="444">
        <f t="shared" ca="1" si="198"/>
        <v>-416229887303117.63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-1734291197096.3235</v>
      </c>
      <c r="L4960" s="444">
        <f t="shared" ca="1" si="197"/>
        <v>-417964178500213.94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25">
      <c r="G4961" s="459"/>
      <c r="H4961" s="459">
        <v>4954</v>
      </c>
      <c r="I4961" s="444">
        <f t="shared" ca="1" si="198"/>
        <v>-417964178500213.94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-1741517410417.5581</v>
      </c>
      <c r="L4961" s="444">
        <f t="shared" ca="1" si="197"/>
        <v>-419705695910631.5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25">
      <c r="G4962" s="459"/>
      <c r="H4962" s="459">
        <v>4955</v>
      </c>
      <c r="I4962" s="444">
        <f t="shared" ca="1" si="198"/>
        <v>-419705695910631.5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-1748773732960.9646</v>
      </c>
      <c r="L4962" s="444">
        <f t="shared" ca="1" si="197"/>
        <v>-421454469643592.44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25">
      <c r="G4963" s="459"/>
      <c r="H4963" s="459">
        <v>4956</v>
      </c>
      <c r="I4963" s="444">
        <f t="shared" ca="1" si="198"/>
        <v>-421454469643592.44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-1756060290181.6353</v>
      </c>
      <c r="L4963" s="444">
        <f t="shared" ca="1" si="197"/>
        <v>-423210529933774.06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25">
      <c r="G4964" s="459"/>
      <c r="H4964" s="459">
        <v>4957</v>
      </c>
      <c r="I4964" s="444">
        <f t="shared" ca="1" si="198"/>
        <v>-423210529933774.06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-1763377208057.3918</v>
      </c>
      <c r="L4964" s="444">
        <f t="shared" ca="1" si="197"/>
        <v>-424973907141831.44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25">
      <c r="G4965" s="459"/>
      <c r="H4965" s="459">
        <v>4958</v>
      </c>
      <c r="I4965" s="444">
        <f t="shared" ca="1" si="198"/>
        <v>-424973907141831.44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-1770724613090.9644</v>
      </c>
      <c r="L4965" s="444">
        <f t="shared" ca="1" si="197"/>
        <v>-426744631754922.38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25">
      <c r="G4966" s="459"/>
      <c r="H4966" s="459">
        <v>4959</v>
      </c>
      <c r="I4966" s="444">
        <f t="shared" ca="1" si="198"/>
        <v>-426744631754922.38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-1778102632312.1765</v>
      </c>
      <c r="L4966" s="444">
        <f t="shared" ca="1" si="197"/>
        <v>-428522734387234.56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25">
      <c r="G4967" s="459"/>
      <c r="H4967" s="459">
        <v>4960</v>
      </c>
      <c r="I4967" s="444">
        <f t="shared" ca="1" si="198"/>
        <v>-428522734387234.56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-1785511393280.144</v>
      </c>
      <c r="L4967" s="444">
        <f t="shared" ca="1" si="197"/>
        <v>-430308245780514.69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25">
      <c r="G4968" s="459"/>
      <c r="H4968" s="459">
        <v>4961</v>
      </c>
      <c r="I4968" s="444">
        <f t="shared" ca="1" si="198"/>
        <v>-430308245780514.69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-1792951024085.4778</v>
      </c>
      <c r="L4968" s="444">
        <f t="shared" ca="1" si="197"/>
        <v>-432101196804600.19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25">
      <c r="G4969" s="459"/>
      <c r="H4969" s="459">
        <v>4962</v>
      </c>
      <c r="I4969" s="444">
        <f t="shared" ca="1" si="198"/>
        <v>-432101196804600.19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-1800421653352.5007</v>
      </c>
      <c r="L4969" s="444">
        <f t="shared" ca="1" si="197"/>
        <v>-433901618457952.69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25">
      <c r="G4970" s="459"/>
      <c r="H4970" s="459">
        <v>4963</v>
      </c>
      <c r="I4970" s="444">
        <f t="shared" ca="1" si="198"/>
        <v>-433901618457952.69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-1807923410241.4695</v>
      </c>
      <c r="L4970" s="444">
        <f t="shared" ca="1" si="197"/>
        <v>-435709541868194.19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25">
      <c r="G4971" s="459"/>
      <c r="H4971" s="459">
        <v>4964</v>
      </c>
      <c r="I4971" s="444">
        <f t="shared" ca="1" si="198"/>
        <v>-435709541868194.19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-1815456424450.8091</v>
      </c>
      <c r="L4971" s="444">
        <f t="shared" ca="1" si="197"/>
        <v>-437524998292645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25">
      <c r="G4972" s="459"/>
      <c r="H4972" s="459">
        <v>4965</v>
      </c>
      <c r="I4972" s="444">
        <f t="shared" ca="1" si="198"/>
        <v>-437524998292645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-1823020826219.3542</v>
      </c>
      <c r="L4972" s="444">
        <f t="shared" ca="1" si="197"/>
        <v>-439348019118864.38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25">
      <c r="G4973" s="459"/>
      <c r="H4973" s="459">
        <v>4966</v>
      </c>
      <c r="I4973" s="444">
        <f t="shared" ca="1" si="198"/>
        <v>-439348019118864.38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-1830616746328.6016</v>
      </c>
      <c r="L4973" s="444">
        <f t="shared" ca="1" si="197"/>
        <v>-441178635865193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25">
      <c r="G4974" s="459"/>
      <c r="H4974" s="459">
        <v>4967</v>
      </c>
      <c r="I4974" s="444">
        <f t="shared" ca="1" si="198"/>
        <v>-441178635865193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-1838244316104.9707</v>
      </c>
      <c r="L4974" s="444">
        <f t="shared" ca="1" si="197"/>
        <v>-443016880181298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25">
      <c r="G4975" s="459"/>
      <c r="H4975" s="459">
        <v>4968</v>
      </c>
      <c r="I4975" s="444">
        <f t="shared" ca="1" si="198"/>
        <v>-443016880181298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-1845903667422.075</v>
      </c>
      <c r="L4975" s="444">
        <f t="shared" ca="1" si="197"/>
        <v>-444862783848720.06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25">
      <c r="G4976" s="459"/>
      <c r="H4976" s="459">
        <v>4969</v>
      </c>
      <c r="I4976" s="444">
        <f t="shared" ca="1" si="198"/>
        <v>-444862783848720.06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-1853594932703.0002</v>
      </c>
      <c r="L4976" s="444">
        <f t="shared" ca="1" si="197"/>
        <v>-446716378781423.06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25">
      <c r="G4977" s="459"/>
      <c r="H4977" s="459">
        <v>4970</v>
      </c>
      <c r="I4977" s="444">
        <f t="shared" ca="1" si="198"/>
        <v>-446716378781423.06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-1861318244922.5959</v>
      </c>
      <c r="L4977" s="444">
        <f t="shared" ca="1" si="197"/>
        <v>-448577697026345.69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25">
      <c r="G4978" s="459"/>
      <c r="H4978" s="459">
        <v>4971</v>
      </c>
      <c r="I4978" s="444">
        <f t="shared" ca="1" si="198"/>
        <v>-448577697026345.69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-1869073737609.7737</v>
      </c>
      <c r="L4978" s="444">
        <f t="shared" ca="1" si="197"/>
        <v>-450446770763955.44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25">
      <c r="G4979" s="459"/>
      <c r="H4979" s="459">
        <v>4972</v>
      </c>
      <c r="I4979" s="444">
        <f t="shared" ca="1" si="198"/>
        <v>-450446770763955.44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-1876861544849.8142</v>
      </c>
      <c r="L4979" s="444">
        <f t="shared" ca="1" si="197"/>
        <v>-452323632308805.25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25">
      <c r="G4980" s="459"/>
      <c r="H4980" s="459">
        <v>4973</v>
      </c>
      <c r="I4980" s="444">
        <f t="shared" ca="1" si="198"/>
        <v>-452323632308805.25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-1884681801286.6885</v>
      </c>
      <c r="L4980" s="444">
        <f t="shared" ca="1" si="197"/>
        <v>-454208314110091.94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25">
      <c r="G4981" s="459"/>
      <c r="H4981" s="459">
        <v>4974</v>
      </c>
      <c r="I4981" s="444">
        <f t="shared" ca="1" si="198"/>
        <v>-454208314110091.94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-1892534642125.3828</v>
      </c>
      <c r="L4981" s="444">
        <f t="shared" ca="1" si="197"/>
        <v>-456100848752217.31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25">
      <c r="G4982" s="459"/>
      <c r="H4982" s="459">
        <v>4975</v>
      </c>
      <c r="I4982" s="444">
        <f t="shared" ca="1" si="198"/>
        <v>-456100848752217.31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-1900420203134.2388</v>
      </c>
      <c r="L4982" s="444">
        <f t="shared" ca="1" si="197"/>
        <v>-458001268955351.56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25">
      <c r="G4983" s="459"/>
      <c r="H4983" s="459">
        <v>4976</v>
      </c>
      <c r="I4983" s="444">
        <f t="shared" ca="1" si="198"/>
        <v>-458001268955351.56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-1908338620647.2979</v>
      </c>
      <c r="L4983" s="444">
        <f t="shared" ca="1" si="197"/>
        <v>-459909607575998.88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25">
      <c r="G4984" s="459"/>
      <c r="H4984" s="459">
        <v>4977</v>
      </c>
      <c r="I4984" s="444">
        <f t="shared" ca="1" si="198"/>
        <v>-459909607575998.88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-1916290031566.6621</v>
      </c>
      <c r="L4984" s="444">
        <f t="shared" ca="1" si="197"/>
        <v>-461825897607565.56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25">
      <c r="G4985" s="459"/>
      <c r="H4985" s="459">
        <v>4978</v>
      </c>
      <c r="I4985" s="444">
        <f t="shared" ca="1" si="198"/>
        <v>-461825897607565.56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-1924274573364.8562</v>
      </c>
      <c r="L4985" s="444">
        <f t="shared" ca="1" si="197"/>
        <v>-463750172180930.44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25">
      <c r="G4986" s="459"/>
      <c r="H4986" s="459">
        <v>4979</v>
      </c>
      <c r="I4986" s="444">
        <f t="shared" ca="1" si="198"/>
        <v>-463750172180930.44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-1932292384087.2102</v>
      </c>
      <c r="L4986" s="444">
        <f t="shared" ca="1" si="197"/>
        <v>-465682464565017.63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25">
      <c r="G4987" s="459"/>
      <c r="H4987" s="459">
        <v>4980</v>
      </c>
      <c r="I4987" s="444">
        <f t="shared" ca="1" si="198"/>
        <v>-465682464565017.63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-1940343602354.24</v>
      </c>
      <c r="L4987" s="444">
        <f t="shared" ca="1" si="197"/>
        <v>-467622808167371.88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25">
      <c r="G4988" s="459"/>
      <c r="H4988" s="459">
        <v>4981</v>
      </c>
      <c r="I4988" s="444">
        <f t="shared" ca="1" si="198"/>
        <v>-467622808167371.88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-1948428367364.0491</v>
      </c>
      <c r="L4988" s="444">
        <f t="shared" ca="1" si="197"/>
        <v>-469571236534735.94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25">
      <c r="G4989" s="459"/>
      <c r="H4989" s="459">
        <v>4982</v>
      </c>
      <c r="I4989" s="444">
        <f t="shared" ca="1" si="198"/>
        <v>-469571236534735.94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-1956546818894.7332</v>
      </c>
      <c r="L4989" s="444">
        <f t="shared" ca="1" si="197"/>
        <v>-471527783353630.69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25">
      <c r="G4990" s="459"/>
      <c r="H4990" s="459">
        <v>4983</v>
      </c>
      <c r="I4990" s="444">
        <f t="shared" ca="1" si="198"/>
        <v>-471527783353630.69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-1964699097306.7947</v>
      </c>
      <c r="L4990" s="444">
        <f t="shared" ca="1" si="197"/>
        <v>-473492482450937.5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25">
      <c r="G4991" s="459"/>
      <c r="H4991" s="459">
        <v>4984</v>
      </c>
      <c r="I4991" s="444">
        <f t="shared" ca="1" si="198"/>
        <v>-473492482450937.5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-1972885343545.573</v>
      </c>
      <c r="L4991" s="444">
        <f t="shared" ca="1" si="197"/>
        <v>-475465367794483.06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25">
      <c r="G4992" s="459"/>
      <c r="H4992" s="459">
        <v>4985</v>
      </c>
      <c r="I4992" s="444">
        <f t="shared" ca="1" si="198"/>
        <v>-475465367794483.06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-1981105699143.6794</v>
      </c>
      <c r="L4992" s="444">
        <f t="shared" ca="1" si="197"/>
        <v>-477446473493626.75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25">
      <c r="G4993" s="459"/>
      <c r="H4993" s="459">
        <v>4986</v>
      </c>
      <c r="I4993" s="444">
        <f t="shared" ca="1" si="198"/>
        <v>-477446473493626.75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-1989360306223.4448</v>
      </c>
      <c r="L4993" s="444">
        <f t="shared" ca="1" si="197"/>
        <v>-479435833799850.19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25">
      <c r="G4994" s="459"/>
      <c r="H4994" s="459">
        <v>4987</v>
      </c>
      <c r="I4994" s="444">
        <f t="shared" ca="1" si="198"/>
        <v>-479435833799850.19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-1997649307499.3755</v>
      </c>
      <c r="L4994" s="444">
        <f t="shared" ca="1" si="197"/>
        <v>-481433483107349.56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25">
      <c r="G4995" s="459"/>
      <c r="H4995" s="459">
        <v>4988</v>
      </c>
      <c r="I4995" s="444">
        <f t="shared" ca="1" si="198"/>
        <v>-481433483107349.56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-2005972846280.623</v>
      </c>
      <c r="L4995" s="444">
        <f t="shared" ca="1" si="197"/>
        <v>-483439455953630.19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25">
      <c r="G4996" s="459"/>
      <c r="H4996" s="459">
        <v>4989</v>
      </c>
      <c r="I4996" s="444">
        <f t="shared" ca="1" si="198"/>
        <v>-483439455953630.19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-2014331066473.4587</v>
      </c>
      <c r="L4996" s="444">
        <f t="shared" ca="1" si="197"/>
        <v>-485453787020103.63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25">
      <c r="G4997" s="459"/>
      <c r="H4997" s="459">
        <v>4990</v>
      </c>
      <c r="I4997" s="444">
        <f t="shared" ca="1" si="198"/>
        <v>-485453787020103.63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-2022724112583.7654</v>
      </c>
      <c r="L4997" s="444">
        <f t="shared" ca="1" si="197"/>
        <v>-487476511132687.38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25">
      <c r="G4998" s="459"/>
      <c r="H4998" s="459">
        <v>4991</v>
      </c>
      <c r="I4998" s="444">
        <f t="shared" ca="1" si="198"/>
        <v>-487476511132687.38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-2031152129719.5305</v>
      </c>
      <c r="L4998" s="444">
        <f t="shared" ca="1" si="197"/>
        <v>-489507663262406.88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25">
      <c r="G4999" s="459"/>
      <c r="H4999" s="459">
        <v>4992</v>
      </c>
      <c r="I4999" s="444">
        <f t="shared" ca="1" si="198"/>
        <v>-489507663262406.88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-2039615263593.3623</v>
      </c>
      <c r="L4999" s="444">
        <f t="shared" ca="1" si="197"/>
        <v>-491547278526000.25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25">
      <c r="G5000" s="459"/>
      <c r="H5000" s="459">
        <v>4993</v>
      </c>
      <c r="I5000" s="444">
        <f t="shared" ca="1" si="198"/>
        <v>-491547278526000.25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-2048113660525.0012</v>
      </c>
      <c r="L5000" s="444">
        <f t="shared" ca="1" si="197"/>
        <v>-493595392186525.25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25">
      <c r="G5001" s="459"/>
      <c r="H5001" s="459">
        <v>4994</v>
      </c>
      <c r="I5001" s="444">
        <f t="shared" ca="1" si="198"/>
        <v>-493595392186525.25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-2056647467443.8552</v>
      </c>
      <c r="L5001" s="444">
        <f t="shared" ca="1" si="197"/>
        <v>-495652039653969.13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25">
      <c r="G5002" s="459"/>
      <c r="H5002" s="459">
        <v>4995</v>
      </c>
      <c r="I5002" s="444">
        <f t="shared" ca="1" si="198"/>
        <v>-495652039653969.13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-2065216831891.5381</v>
      </c>
      <c r="L5002" s="444">
        <f t="shared" ca="1" si="197"/>
        <v>-497717256485860.69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25">
      <c r="G5003" s="459"/>
      <c r="H5003" s="459">
        <v>4996</v>
      </c>
      <c r="I5003" s="444">
        <f t="shared" ca="1" si="198"/>
        <v>-497717256485860.69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-2073821902024.4194</v>
      </c>
      <c r="L5003" s="444">
        <f t="shared" ca="1" si="197"/>
        <v>-499791078387885.13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25">
      <c r="G5004" s="459"/>
      <c r="H5004" s="459">
        <v>4997</v>
      </c>
      <c r="I5004" s="444">
        <f t="shared" ca="1" si="198"/>
        <v>-499791078387885.13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-2082462826616.188</v>
      </c>
      <c r="L5004" s="444">
        <f t="shared" ca="1" si="197"/>
        <v>-501873541214501.31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25">
      <c r="G5005" s="459"/>
      <c r="H5005" s="459">
        <v>4998</v>
      </c>
      <c r="I5005" s="444">
        <f t="shared" ca="1" si="198"/>
        <v>-501873541214501.31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-2091139755060.4219</v>
      </c>
      <c r="L5005" s="444">
        <f t="shared" ca="1" si="197"/>
        <v>-503964680969561.75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25">
      <c r="G5006" s="459"/>
      <c r="H5006" s="459">
        <v>4999</v>
      </c>
      <c r="I5006" s="444">
        <f t="shared" ca="1" si="198"/>
        <v>-503964680969561.75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-2099852837373.1741</v>
      </c>
      <c r="L5006" s="444">
        <f t="shared" ca="1" si="197"/>
        <v>-506064533806934.94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25">
      <c r="G5007" s="459"/>
      <c r="H5007" s="459">
        <v>5000</v>
      </c>
      <c r="I5007" s="444">
        <f t="shared" ca="1" si="198"/>
        <v>-506064533806934.94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-2108602224195.5623</v>
      </c>
      <c r="L5007" s="444">
        <f t="shared" ca="1" si="197"/>
        <v>-508173136031130.5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25">
      <c r="G5008" s="459"/>
      <c r="H5008" s="459">
        <v>5001</v>
      </c>
      <c r="I5008" s="444">
        <f t="shared" ca="1" si="198"/>
        <v>-508173136031130.5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-2117388066796.377</v>
      </c>
      <c r="L5008" s="444">
        <f t="shared" ca="1" si="197"/>
        <v>-510290524097926.88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25">
      <c r="G5009" s="459"/>
      <c r="H5009" s="459">
        <v>5002</v>
      </c>
      <c r="I5009" s="444">
        <f t="shared" ca="1" si="198"/>
        <v>-510290524097926.88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-2126210517074.6956</v>
      </c>
      <c r="L5009" s="444">
        <f t="shared" ca="1" si="197"/>
        <v>-512416734615001.56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25">
      <c r="G5010" s="459"/>
      <c r="H5010" s="459">
        <v>5003</v>
      </c>
      <c r="I5010" s="444">
        <f t="shared" ca="1" si="198"/>
        <v>-512416734615001.56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-2135069727562.5066</v>
      </c>
      <c r="L5010" s="444">
        <f t="shared" ca="1" si="197"/>
        <v>-514551804342564.06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25">
      <c r="G5011" s="459"/>
      <c r="H5011" s="459">
        <v>5004</v>
      </c>
      <c r="I5011" s="444">
        <f t="shared" ca="1" si="198"/>
        <v>-514551804342564.06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-2143965851427.3506</v>
      </c>
      <c r="L5011" s="444">
        <f t="shared" ca="1" si="197"/>
        <v>-516695770193991.44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25">
      <c r="G5012" s="459"/>
      <c r="H5012" s="459">
        <v>5005</v>
      </c>
      <c r="I5012" s="444">
        <f t="shared" ca="1" si="198"/>
        <v>-516695770193991.44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-2152899042474.9644</v>
      </c>
      <c r="L5012" s="444">
        <f t="shared" ca="1" si="197"/>
        <v>-518848669236466.38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25">
      <c r="G5013" s="459"/>
      <c r="H5013" s="459">
        <v>5006</v>
      </c>
      <c r="I5013" s="444">
        <f t="shared" ca="1" si="198"/>
        <v>-518848669236466.38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-2161869455151.9431</v>
      </c>
      <c r="L5013" s="444">
        <f t="shared" ca="1" si="197"/>
        <v>-521010538691618.31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25">
      <c r="G5014" s="459"/>
      <c r="H5014" s="459">
        <v>5007</v>
      </c>
      <c r="I5014" s="444">
        <f t="shared" ca="1" si="198"/>
        <v>-521010538691618.31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-2170877244548.4099</v>
      </c>
      <c r="L5014" s="444">
        <f t="shared" ca="1" si="197"/>
        <v>-523181415936166.75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25">
      <c r="G5015" s="459"/>
      <c r="H5015" s="459">
        <v>5008</v>
      </c>
      <c r="I5015" s="444">
        <f t="shared" ca="1" si="198"/>
        <v>-523181415936166.75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-2179922566400.6948</v>
      </c>
      <c r="L5015" s="444">
        <f t="shared" ca="1" si="197"/>
        <v>-525361338502567.44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25">
      <c r="G5016" s="459"/>
      <c r="H5016" s="459">
        <v>5009</v>
      </c>
      <c r="I5016" s="444">
        <f t="shared" ca="1" si="198"/>
        <v>-525361338502567.44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-2189005577094.031</v>
      </c>
      <c r="L5016" s="444">
        <f t="shared" ca="1" si="197"/>
        <v>-527550344079661.44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25">
      <c r="G5017" s="459"/>
      <c r="H5017" s="459">
        <v>5010</v>
      </c>
      <c r="I5017" s="444">
        <f t="shared" ca="1" si="198"/>
        <v>-527550344079661.44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-2198126433665.2559</v>
      </c>
      <c r="L5017" s="444">
        <f t="shared" ca="1" si="197"/>
        <v>-529748470513326.69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25">
      <c r="G5018" s="459"/>
      <c r="H5018" s="459">
        <v>5011</v>
      </c>
      <c r="I5018" s="444">
        <f t="shared" ca="1" si="198"/>
        <v>-529748470513326.69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-2207285293805.5283</v>
      </c>
      <c r="L5018" s="444">
        <f t="shared" ca="1" si="197"/>
        <v>-531955755807132.19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25">
      <c r="G5019" s="459"/>
      <c r="H5019" s="459">
        <v>5012</v>
      </c>
      <c r="I5019" s="444">
        <f t="shared" ca="1" si="198"/>
        <v>-531955755807132.19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-2216482315863.0503</v>
      </c>
      <c r="L5019" s="444">
        <f t="shared" ca="1" si="197"/>
        <v>-534172238122995.25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25">
      <c r="G5020" s="459"/>
      <c r="H5020" s="459">
        <v>5013</v>
      </c>
      <c r="I5020" s="444">
        <f t="shared" ca="1" si="198"/>
        <v>-534172238122995.25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-2225717658845.8135</v>
      </c>
      <c r="L5020" s="444">
        <f t="shared" ca="1" si="197"/>
        <v>-536397955781841.06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25">
      <c r="G5021" s="459"/>
      <c r="H5021" s="459">
        <v>5014</v>
      </c>
      <c r="I5021" s="444">
        <f t="shared" ca="1" si="198"/>
        <v>-536397955781841.06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-2234991482424.3379</v>
      </c>
      <c r="L5021" s="444">
        <f t="shared" ca="1" si="197"/>
        <v>-538632947264265.38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25">
      <c r="G5022" s="459"/>
      <c r="H5022" s="459">
        <v>5015</v>
      </c>
      <c r="I5022" s="444">
        <f t="shared" ca="1" si="198"/>
        <v>-538632947264265.38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-2244303946934.439</v>
      </c>
      <c r="L5022" s="444">
        <f t="shared" ca="1" si="197"/>
        <v>-540877251211199.81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25">
      <c r="G5023" s="459"/>
      <c r="H5023" s="459">
        <v>5016</v>
      </c>
      <c r="I5023" s="444">
        <f t="shared" ca="1" si="198"/>
        <v>-540877251211199.81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-2253655213379.999</v>
      </c>
      <c r="L5023" s="444">
        <f t="shared" ca="1" si="197"/>
        <v>-543130906424579.81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25">
      <c r="G5024" s="459"/>
      <c r="H5024" s="459">
        <v>5017</v>
      </c>
      <c r="I5024" s="444">
        <f t="shared" ca="1" si="198"/>
        <v>-543130906424579.81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-2263045443435.749</v>
      </c>
      <c r="L5024" s="444">
        <f t="shared" ca="1" si="197"/>
        <v>-545393951868015.56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25">
      <c r="G5025" s="459"/>
      <c r="H5025" s="459">
        <v>5018</v>
      </c>
      <c r="I5025" s="444">
        <f t="shared" ca="1" si="198"/>
        <v>-545393951868015.56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-2272474799450.0649</v>
      </c>
      <c r="L5025" s="444">
        <f t="shared" ca="1" si="197"/>
        <v>-547666426667465.63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25">
      <c r="G5026" s="459"/>
      <c r="H5026" s="459">
        <v>5019</v>
      </c>
      <c r="I5026" s="444">
        <f t="shared" ca="1" si="198"/>
        <v>-547666426667465.63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-2281943444447.7734</v>
      </c>
      <c r="L5026" s="444">
        <f t="shared" ca="1" si="197"/>
        <v>-549948370111913.38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25">
      <c r="G5027" s="459"/>
      <c r="H5027" s="459">
        <v>5020</v>
      </c>
      <c r="I5027" s="444">
        <f t="shared" ca="1" si="198"/>
        <v>-549948370111913.38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-2291451542132.9727</v>
      </c>
      <c r="L5027" s="444">
        <f t="shared" ca="1" si="197"/>
        <v>-552239821654046.38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25">
      <c r="G5028" s="459"/>
      <c r="H5028" s="459">
        <v>5021</v>
      </c>
      <c r="I5028" s="444">
        <f t="shared" ca="1" si="198"/>
        <v>-552239821654046.38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-2300999256891.8599</v>
      </c>
      <c r="L5028" s="444">
        <f t="shared" ca="1" si="197"/>
        <v>-554540820910938.25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25">
      <c r="G5029" s="459"/>
      <c r="H5029" s="459">
        <v>5022</v>
      </c>
      <c r="I5029" s="444">
        <f t="shared" ca="1" si="198"/>
        <v>-554540820910938.25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-2310586753795.5762</v>
      </c>
      <c r="L5029" s="444">
        <f t="shared" ca="1" si="197"/>
        <v>-556851407664733.81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25">
      <c r="G5030" s="459"/>
      <c r="H5030" s="459">
        <v>5023</v>
      </c>
      <c r="I5030" s="444">
        <f t="shared" ca="1" si="198"/>
        <v>-556851407664733.81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-2320214198603.0576</v>
      </c>
      <c r="L5030" s="444">
        <f t="shared" ca="1" si="197"/>
        <v>-559171621863336.88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25">
      <c r="G5031" s="459"/>
      <c r="H5031" s="459">
        <v>5024</v>
      </c>
      <c r="I5031" s="444">
        <f t="shared" ca="1" si="198"/>
        <v>-559171621863336.88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-2329881757763.9038</v>
      </c>
      <c r="L5031" s="444">
        <f t="shared" ca="1" si="197"/>
        <v>-561501503621100.75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25">
      <c r="G5032" s="459"/>
      <c r="H5032" s="459">
        <v>5025</v>
      </c>
      <c r="I5032" s="444">
        <f t="shared" ca="1" si="198"/>
        <v>-561501503621100.75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-2339589598421.2529</v>
      </c>
      <c r="L5032" s="444">
        <f t="shared" ca="1" si="197"/>
        <v>-563841093219522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25">
      <c r="G5033" s="459"/>
      <c r="H5033" s="459">
        <v>5026</v>
      </c>
      <c r="I5033" s="444">
        <f t="shared" ca="1" si="198"/>
        <v>-563841093219522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-2349337888414.6748</v>
      </c>
      <c r="L5033" s="444">
        <f t="shared" ca="1" si="197"/>
        <v>-566190431107936.63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25">
      <c r="G5034" s="459"/>
      <c r="H5034" s="459">
        <v>5027</v>
      </c>
      <c r="I5034" s="444">
        <f t="shared" ca="1" si="198"/>
        <v>-566190431107936.63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-2359126796283.0693</v>
      </c>
      <c r="L5034" s="444">
        <f t="shared" ca="1" si="197"/>
        <v>-568549557904219.75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25">
      <c r="G5035" s="459"/>
      <c r="H5035" s="459">
        <v>5028</v>
      </c>
      <c r="I5035" s="444">
        <f t="shared" ca="1" si="198"/>
        <v>-568549557904219.75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-2368956491267.582</v>
      </c>
      <c r="L5035" s="444">
        <f t="shared" ca="1" si="197"/>
        <v>-570918514395487.38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25">
      <c r="G5036" s="459"/>
      <c r="H5036" s="459">
        <v>5029</v>
      </c>
      <c r="I5036" s="444">
        <f t="shared" ca="1" si="198"/>
        <v>-570918514395487.38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-2378827143314.5308</v>
      </c>
      <c r="L5036" s="444">
        <f t="shared" ca="1" si="197"/>
        <v>-573297341538801.88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25">
      <c r="G5037" s="459"/>
      <c r="H5037" s="459">
        <v>5030</v>
      </c>
      <c r="I5037" s="444">
        <f t="shared" ca="1" si="198"/>
        <v>-573297341538801.88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-2388738923078.3413</v>
      </c>
      <c r="L5037" s="444">
        <f t="shared" ca="1" si="197"/>
        <v>-575686080461880.25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25">
      <c r="G5038" s="459"/>
      <c r="H5038" s="459">
        <v>5031</v>
      </c>
      <c r="I5038" s="444">
        <f t="shared" ca="1" si="198"/>
        <v>-575686080461880.25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-2398692001924.501</v>
      </c>
      <c r="L5038" s="444">
        <f t="shared" ca="1" si="197"/>
        <v>-578084772463804.75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25">
      <c r="G5039" s="459"/>
      <c r="H5039" s="459">
        <v>5032</v>
      </c>
      <c r="I5039" s="444">
        <f t="shared" ca="1" si="198"/>
        <v>-578084772463804.75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-2408686551932.5195</v>
      </c>
      <c r="L5039" s="444">
        <f t="shared" ca="1" si="197"/>
        <v>-580493459015737.25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25">
      <c r="G5040" s="459"/>
      <c r="H5040" s="459">
        <v>5033</v>
      </c>
      <c r="I5040" s="444">
        <f t="shared" ca="1" si="198"/>
        <v>-580493459015737.25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-2418722745898.9053</v>
      </c>
      <c r="L5040" s="444">
        <f t="shared" ca="1" si="197"/>
        <v>-582912181761636.13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25">
      <c r="G5041" s="459"/>
      <c r="H5041" s="459">
        <v>5034</v>
      </c>
      <c r="I5041" s="444">
        <f t="shared" ca="1" si="198"/>
        <v>-582912181761636.13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-2428800757340.1504</v>
      </c>
      <c r="L5041" s="444">
        <f t="shared" ca="1" si="197"/>
        <v>-585340982518976.25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25">
      <c r="G5042" s="459"/>
      <c r="H5042" s="459">
        <v>5035</v>
      </c>
      <c r="I5042" s="444">
        <f t="shared" ca="1" si="198"/>
        <v>-585340982518976.25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-2438920760495.7344</v>
      </c>
      <c r="L5042" s="444">
        <f t="shared" ca="1" si="197"/>
        <v>-587779903279472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25">
      <c r="G5043" s="459"/>
      <c r="H5043" s="459">
        <v>5036</v>
      </c>
      <c r="I5043" s="444">
        <f t="shared" ca="1" si="198"/>
        <v>-587779903279472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-2449082930331.1333</v>
      </c>
      <c r="L5043" s="444">
        <f t="shared" ca="1" si="197"/>
        <v>-590228986209803.13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25">
      <c r="G5044" s="459"/>
      <c r="H5044" s="459">
        <v>5037</v>
      </c>
      <c r="I5044" s="444">
        <f t="shared" ca="1" si="198"/>
        <v>-590228986209803.13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-2459287442540.8462</v>
      </c>
      <c r="L5044" s="444">
        <f t="shared" ca="1" si="197"/>
        <v>-592688273652344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25">
      <c r="G5045" s="459"/>
      <c r="H5045" s="459">
        <v>5038</v>
      </c>
      <c r="I5045" s="444">
        <f t="shared" ca="1" si="198"/>
        <v>-592688273652344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-2469534473551.4331</v>
      </c>
      <c r="L5045" s="444">
        <f t="shared" ca="1" si="197"/>
        <v>-595157808125895.38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25">
      <c r="G5046" s="459"/>
      <c r="H5046" s="459">
        <v>5039</v>
      </c>
      <c r="I5046" s="444">
        <f t="shared" ca="1" si="198"/>
        <v>-595157808125895.38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-2479824200524.564</v>
      </c>
      <c r="L5046" s="444">
        <f t="shared" ca="1" si="197"/>
        <v>-597637632326420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25">
      <c r="G5047" s="459"/>
      <c r="H5047" s="459">
        <v>5040</v>
      </c>
      <c r="I5047" s="444">
        <f t="shared" ca="1" si="198"/>
        <v>-597637632326420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-2490156801360.0835</v>
      </c>
      <c r="L5047" s="444">
        <f t="shared" ca="1" si="197"/>
        <v>-600127789127780.13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25">
      <c r="G5048" s="459"/>
      <c r="H5048" s="459">
        <v>5041</v>
      </c>
      <c r="I5048" s="444">
        <f t="shared" ca="1" si="198"/>
        <v>-600127789127780.13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-2500532454699.084</v>
      </c>
      <c r="L5048" s="444">
        <f t="shared" ca="1" si="197"/>
        <v>-602628321582479.25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25">
      <c r="G5049" s="459"/>
      <c r="H5049" s="459">
        <v>5042</v>
      </c>
      <c r="I5049" s="444">
        <f t="shared" ca="1" si="198"/>
        <v>-602628321582479.25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-2510951339926.9971</v>
      </c>
      <c r="L5049" s="444">
        <f t="shared" ca="1" si="197"/>
        <v>-605139272922406.25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25">
      <c r="G5050" s="459"/>
      <c r="H5050" s="459">
        <v>5043</v>
      </c>
      <c r="I5050" s="444">
        <f t="shared" ca="1" si="198"/>
        <v>-605139272922406.25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-2521413637176.6929</v>
      </c>
      <c r="L5050" s="444">
        <f t="shared" ca="1" si="197"/>
        <v>-607660686559583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25">
      <c r="G5051" s="459"/>
      <c r="H5051" s="459">
        <v>5044</v>
      </c>
      <c r="I5051" s="444">
        <f t="shared" ca="1" si="198"/>
        <v>-607660686559583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-2531919527331.5957</v>
      </c>
      <c r="L5051" s="444">
        <f t="shared" ca="1" si="197"/>
        <v>-610192606086914.63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25">
      <c r="G5052" s="459"/>
      <c r="H5052" s="459">
        <v>5045</v>
      </c>
      <c r="I5052" s="444">
        <f t="shared" ca="1" si="198"/>
        <v>-610192606086914.63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-2542469192028.811</v>
      </c>
      <c r="L5052" s="444">
        <f t="shared" ca="1" si="197"/>
        <v>-612735075278943.38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25">
      <c r="G5053" s="459"/>
      <c r="H5053" s="459">
        <v>5046</v>
      </c>
      <c r="I5053" s="444">
        <f t="shared" ca="1" si="198"/>
        <v>-612735075278943.38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-2553062813662.2642</v>
      </c>
      <c r="L5053" s="444">
        <f t="shared" ca="1" si="197"/>
        <v>-615288138092605.63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25">
      <c r="G5054" s="459"/>
      <c r="H5054" s="459">
        <v>5047</v>
      </c>
      <c r="I5054" s="444">
        <f t="shared" ca="1" si="198"/>
        <v>-615288138092605.63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-2563700575385.8569</v>
      </c>
      <c r="L5054" s="444">
        <f t="shared" ca="1" si="197"/>
        <v>-617851838667991.5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25">
      <c r="G5055" s="459"/>
      <c r="H5055" s="459">
        <v>5048</v>
      </c>
      <c r="I5055" s="444">
        <f t="shared" ca="1" si="198"/>
        <v>-617851838667991.5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-2574382661116.6313</v>
      </c>
      <c r="L5055" s="444">
        <f t="shared" ca="1" si="197"/>
        <v>-620426221329108.13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25">
      <c r="G5056" s="459"/>
      <c r="H5056" s="459">
        <v>5049</v>
      </c>
      <c r="I5056" s="444">
        <f t="shared" ca="1" si="198"/>
        <v>-620426221329108.13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-2585109255537.9507</v>
      </c>
      <c r="L5056" s="444">
        <f t="shared" ca="1" si="197"/>
        <v>-623011330584646.13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25">
      <c r="G5057" s="459"/>
      <c r="H5057" s="459">
        <v>5050</v>
      </c>
      <c r="I5057" s="444">
        <f t="shared" ca="1" si="198"/>
        <v>-623011330584646.13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-2595880544102.6924</v>
      </c>
      <c r="L5057" s="444">
        <f t="shared" ca="1" si="197"/>
        <v>-625607211128748.88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25">
      <c r="G5058" s="459"/>
      <c r="H5058" s="459">
        <v>5051</v>
      </c>
      <c r="I5058" s="444">
        <f t="shared" ca="1" si="198"/>
        <v>-625607211128748.88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-2606696713036.4536</v>
      </c>
      <c r="L5058" s="444">
        <f t="shared" ca="1" si="197"/>
        <v>-628213907841785.38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25">
      <c r="G5059" s="459"/>
      <c r="H5059" s="459">
        <v>5052</v>
      </c>
      <c r="I5059" s="444">
        <f t="shared" ca="1" si="198"/>
        <v>-628213907841785.38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-2617557949340.7725</v>
      </c>
      <c r="L5059" s="444">
        <f t="shared" ca="1" si="197"/>
        <v>-630831465791126.13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25">
      <c r="G5060" s="459"/>
      <c r="H5060" s="459">
        <v>5053</v>
      </c>
      <c r="I5060" s="444">
        <f t="shared" ca="1" si="198"/>
        <v>-630831465791126.13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-2628464440796.3589</v>
      </c>
      <c r="L5060" s="444">
        <f t="shared" ca="1" si="197"/>
        <v>-633459930231922.5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25">
      <c r="G5061" s="459"/>
      <c r="H5061" s="459">
        <v>5054</v>
      </c>
      <c r="I5061" s="444">
        <f t="shared" ca="1" si="198"/>
        <v>-633459930231922.5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-2639416375966.3438</v>
      </c>
      <c r="L5061" s="444">
        <f t="shared" ca="1" si="197"/>
        <v>-636099346607888.88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25">
      <c r="G5062" s="459"/>
      <c r="H5062" s="459">
        <v>5055</v>
      </c>
      <c r="I5062" s="444">
        <f t="shared" ca="1" si="198"/>
        <v>-636099346607888.88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-2650413944199.5371</v>
      </c>
      <c r="L5062" s="444">
        <f t="shared" ca="1" si="197"/>
        <v>-638749760552088.38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25">
      <c r="G5063" s="459"/>
      <c r="H5063" s="459">
        <v>5056</v>
      </c>
      <c r="I5063" s="444">
        <f t="shared" ca="1" si="198"/>
        <v>-638749760552088.38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-2661457335633.7017</v>
      </c>
      <c r="L5063" s="444">
        <f t="shared" ca="1" si="197"/>
        <v>-641411217887722.13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25">
      <c r="G5064" s="459"/>
      <c r="H5064" s="459">
        <v>5057</v>
      </c>
      <c r="I5064" s="444">
        <f t="shared" ca="1" si="198"/>
        <v>-641411217887722.13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-2672546741198.8423</v>
      </c>
      <c r="L5064" s="444">
        <f t="shared" ca="1" si="197"/>
        <v>-644083764628921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25">
      <c r="G5065" s="459"/>
      <c r="H5065" s="459">
        <v>5058</v>
      </c>
      <c r="I5065" s="444">
        <f t="shared" ca="1" si="198"/>
        <v>-644083764628921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-2683682352620.5039</v>
      </c>
      <c r="L5065" s="444">
        <f t="shared" ca="1" si="197"/>
        <v>-646767446981541.5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25">
      <c r="G5066" s="459"/>
      <c r="H5066" s="459">
        <v>5059</v>
      </c>
      <c r="I5066" s="444">
        <f t="shared" ca="1" si="198"/>
        <v>-646767446981541.5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-2694864362423.0894</v>
      </c>
      <c r="L5066" s="444">
        <f t="shared" ca="1" si="197"/>
        <v>-649462311343964.63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25">
      <c r="G5067" s="459"/>
      <c r="H5067" s="459">
        <v>5060</v>
      </c>
      <c r="I5067" s="444">
        <f t="shared" ca="1" si="198"/>
        <v>-649462311343964.63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-2706092963933.186</v>
      </c>
      <c r="L5067" s="444">
        <f t="shared" ca="1" si="197"/>
        <v>-652168404307897.75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25">
      <c r="G5068" s="459"/>
      <c r="H5068" s="459">
        <v>5061</v>
      </c>
      <c r="I5068" s="444">
        <f t="shared" ca="1" si="198"/>
        <v>-652168404307897.75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-2717368351282.9072</v>
      </c>
      <c r="L5068" s="444">
        <f t="shared" ca="1" si="197"/>
        <v>-654885772659180.63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25">
      <c r="G5069" s="459"/>
      <c r="H5069" s="459">
        <v>5062</v>
      </c>
      <c r="I5069" s="444">
        <f t="shared" ca="1" si="198"/>
        <v>-654885772659180.63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-2728690719413.2524</v>
      </c>
      <c r="L5069" s="444">
        <f t="shared" ca="1" si="197"/>
        <v>-657614463378593.88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25">
      <c r="G5070" s="459"/>
      <c r="H5070" s="459">
        <v>5063</v>
      </c>
      <c r="I5070" s="444">
        <f t="shared" ca="1" si="198"/>
        <v>-657614463378593.88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-2740060264077.4746</v>
      </c>
      <c r="L5070" s="444">
        <f t="shared" ca="1" si="197"/>
        <v>-660354523642671.38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25">
      <c r="G5071" s="459"/>
      <c r="H5071" s="459">
        <v>5064</v>
      </c>
      <c r="I5071" s="444">
        <f t="shared" ca="1" si="198"/>
        <v>-660354523642671.38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-2751477181844.4639</v>
      </c>
      <c r="L5071" s="444">
        <f t="shared" ca="1" si="197"/>
        <v>-663106000824515.88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25">
      <c r="G5072" s="459"/>
      <c r="H5072" s="459">
        <v>5065</v>
      </c>
      <c r="I5072" s="444">
        <f t="shared" ca="1" si="198"/>
        <v>-663106000824515.88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-2762941670102.1494</v>
      </c>
      <c r="L5072" s="444">
        <f t="shared" ca="1" si="197"/>
        <v>-665868942494618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25">
      <c r="G5073" s="459"/>
      <c r="H5073" s="459">
        <v>5066</v>
      </c>
      <c r="I5073" s="444">
        <f t="shared" ca="1" si="198"/>
        <v>-665868942494618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-2774453927060.9082</v>
      </c>
      <c r="L5073" s="444">
        <f t="shared" ca="1" si="197"/>
        <v>-668643396421678.88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25">
      <c r="G5074" s="459"/>
      <c r="H5074" s="459">
        <v>5067</v>
      </c>
      <c r="I5074" s="444">
        <f t="shared" ca="1" si="198"/>
        <v>-668643396421678.88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-2786014151756.9951</v>
      </c>
      <c r="L5074" s="444">
        <f t="shared" ca="1" si="197"/>
        <v>-671429410573435.88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25">
      <c r="G5075" s="459"/>
      <c r="H5075" s="459">
        <v>5068</v>
      </c>
      <c r="I5075" s="444">
        <f t="shared" ca="1" si="198"/>
        <v>-671429410573435.88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-2797622544055.9829</v>
      </c>
      <c r="L5075" s="444">
        <f t="shared" ca="1" si="197"/>
        <v>-674227033117491.88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25">
      <c r="G5076" s="459"/>
      <c r="H5076" s="459">
        <v>5069</v>
      </c>
      <c r="I5076" s="444">
        <f t="shared" ca="1" si="198"/>
        <v>-674227033117491.88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-2809279304656.2163</v>
      </c>
      <c r="L5076" s="444">
        <f t="shared" ca="1" si="197"/>
        <v>-677036312422148.13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25">
      <c r="G5077" s="459"/>
      <c r="H5077" s="459">
        <v>5070</v>
      </c>
      <c r="I5077" s="444">
        <f t="shared" ca="1" si="198"/>
        <v>-677036312422148.13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-2820984635092.2837</v>
      </c>
      <c r="L5077" s="444">
        <f t="shared" ca="1" si="197"/>
        <v>-679857297057240.38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25">
      <c r="G5078" s="459"/>
      <c r="H5078" s="459">
        <v>5071</v>
      </c>
      <c r="I5078" s="444">
        <f t="shared" ca="1" si="198"/>
        <v>-679857297057240.38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-2832738737738.5015</v>
      </c>
      <c r="L5078" s="444">
        <f t="shared" ca="1" si="197"/>
        <v>-682690035794978.88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25">
      <c r="G5079" s="459"/>
      <c r="H5079" s="459">
        <v>5072</v>
      </c>
      <c r="I5079" s="444">
        <f t="shared" ca="1" si="198"/>
        <v>-682690035794978.88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-2844541815812.4121</v>
      </c>
      <c r="L5079" s="444">
        <f t="shared" ca="1" si="197"/>
        <v>-685534577610791.25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25">
      <c r="G5080" s="459"/>
      <c r="H5080" s="459">
        <v>5073</v>
      </c>
      <c r="I5080" s="444">
        <f t="shared" ca="1" si="198"/>
        <v>-685534577610791.25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-2856394073378.2969</v>
      </c>
      <c r="L5080" s="444">
        <f t="shared" ca="1" si="197"/>
        <v>-688390971684169.5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25">
      <c r="G5081" s="459"/>
      <c r="H5081" s="459">
        <v>5074</v>
      </c>
      <c r="I5081" s="444">
        <f t="shared" ca="1" si="198"/>
        <v>-688390971684169.5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-2868295715350.7061</v>
      </c>
      <c r="L5081" s="444">
        <f t="shared" ca="1" si="197"/>
        <v>-691259267399520.25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25">
      <c r="G5082" s="459"/>
      <c r="H5082" s="459">
        <v>5075</v>
      </c>
      <c r="I5082" s="444">
        <f t="shared" ca="1" si="198"/>
        <v>-691259267399520.25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-2880246947498.001</v>
      </c>
      <c r="L5082" s="444">
        <f t="shared" ca="1" si="197"/>
        <v>-694139514347018.25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25">
      <c r="G5083" s="459"/>
      <c r="H5083" s="459">
        <v>5076</v>
      </c>
      <c r="I5083" s="444">
        <f t="shared" ca="1" si="198"/>
        <v>-694139514347018.25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-2892247976445.9092</v>
      </c>
      <c r="L5083" s="444">
        <f t="shared" ca="1" si="197"/>
        <v>-697031762323464.13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25">
      <c r="G5084" s="459"/>
      <c r="H5084" s="459">
        <v>5077</v>
      </c>
      <c r="I5084" s="444">
        <f t="shared" ca="1" si="198"/>
        <v>-697031762323464.13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-2904299009681.1006</v>
      </c>
      <c r="L5084" s="444">
        <f t="shared" ca="1" si="197"/>
        <v>-699936061333145.25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25">
      <c r="G5085" s="459"/>
      <c r="H5085" s="459">
        <v>5078</v>
      </c>
      <c r="I5085" s="444">
        <f t="shared" ca="1" si="198"/>
        <v>-699936061333145.25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-2916400255554.772</v>
      </c>
      <c r="L5085" s="444">
        <f t="shared" ca="1" si="197"/>
        <v>-702852461588700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25">
      <c r="G5086" s="459"/>
      <c r="H5086" s="459">
        <v>5079</v>
      </c>
      <c r="I5086" s="444">
        <f t="shared" ca="1" si="198"/>
        <v>-702852461588700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-2928551923286.25</v>
      </c>
      <c r="L5086" s="444">
        <f t="shared" ca="1" si="197"/>
        <v>-705781013511986.25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25">
      <c r="G5087" s="459"/>
      <c r="H5087" s="459">
        <v>5080</v>
      </c>
      <c r="I5087" s="444">
        <f t="shared" ca="1" si="198"/>
        <v>-705781013511986.25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-2940754222966.6094</v>
      </c>
      <c r="L5087" s="444">
        <f t="shared" ca="1" si="197"/>
        <v>-708721767734952.88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25">
      <c r="G5088" s="459"/>
      <c r="H5088" s="459">
        <v>5081</v>
      </c>
      <c r="I5088" s="444">
        <f t="shared" ca="1" si="198"/>
        <v>-708721767734952.88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-2953007365562.3037</v>
      </c>
      <c r="L5088" s="444">
        <f t="shared" ca="1" si="197"/>
        <v>-711674775100515.13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25">
      <c r="G5089" s="459"/>
      <c r="H5089" s="459">
        <v>5082</v>
      </c>
      <c r="I5089" s="444">
        <f t="shared" ca="1" si="198"/>
        <v>-711674775100515.13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-2965311562918.813</v>
      </c>
      <c r="L5089" s="444">
        <f t="shared" ca="1" si="197"/>
        <v>-714640086663434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25">
      <c r="G5090" s="459"/>
      <c r="H5090" s="459">
        <v>5083</v>
      </c>
      <c r="I5090" s="444">
        <f t="shared" ca="1" si="198"/>
        <v>-714640086663434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-2977667027764.3081</v>
      </c>
      <c r="L5090" s="444">
        <f t="shared" ca="1" si="197"/>
        <v>-717617753691198.25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25">
      <c r="G5091" s="459"/>
      <c r="H5091" s="459">
        <v>5084</v>
      </c>
      <c r="I5091" s="444">
        <f t="shared" ca="1" si="198"/>
        <v>-717617753691198.25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-2990073973713.3262</v>
      </c>
      <c r="L5091" s="444">
        <f t="shared" ca="1" si="197"/>
        <v>-720607827664911.63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25">
      <c r="G5092" s="459"/>
      <c r="H5092" s="459">
        <v>5085</v>
      </c>
      <c r="I5092" s="444">
        <f t="shared" ca="1" si="198"/>
        <v>-720607827664911.63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-3002532615270.4648</v>
      </c>
      <c r="L5092" s="444">
        <f t="shared" ca="1" si="197"/>
        <v>-723610360280182.13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25">
      <c r="G5093" s="459"/>
      <c r="H5093" s="459">
        <v>5086</v>
      </c>
      <c r="I5093" s="444">
        <f t="shared" ca="1" si="198"/>
        <v>-723610360280182.13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-3015043167834.0923</v>
      </c>
      <c r="L5093" s="444">
        <f t="shared" ca="1" si="197"/>
        <v>-726625403448016.25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25">
      <c r="G5094" s="459"/>
      <c r="H5094" s="459">
        <v>5087</v>
      </c>
      <c r="I5094" s="444">
        <f t="shared" ca="1" si="198"/>
        <v>-726625403448016.25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-3027605847700.0679</v>
      </c>
      <c r="L5094" s="444">
        <f t="shared" ca="1" si="197"/>
        <v>-729653009295716.38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25">
      <c r="G5095" s="459"/>
      <c r="H5095" s="459">
        <v>5088</v>
      </c>
      <c r="I5095" s="444">
        <f t="shared" ca="1" si="198"/>
        <v>-729653009295716.38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-3040220872065.4849</v>
      </c>
      <c r="L5095" s="444">
        <f t="shared" ca="1" si="197"/>
        <v>-732693230167781.88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25">
      <c r="G5096" s="459"/>
      <c r="H5096" s="459">
        <v>5089</v>
      </c>
      <c r="I5096" s="444">
        <f t="shared" ca="1" si="198"/>
        <v>-732693230167781.88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-3052888459032.4243</v>
      </c>
      <c r="L5096" s="444">
        <f t="shared" ca="1" si="197"/>
        <v>-735746118626814.25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25">
      <c r="G5097" s="459"/>
      <c r="H5097" s="459">
        <v>5090</v>
      </c>
      <c r="I5097" s="444">
        <f t="shared" ca="1" si="198"/>
        <v>-735746118626814.25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-3065608827611.7261</v>
      </c>
      <c r="L5097" s="444">
        <f t="shared" ca="1" si="197"/>
        <v>-738811727454426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25">
      <c r="G5098" s="459"/>
      <c r="H5098" s="459">
        <v>5091</v>
      </c>
      <c r="I5098" s="444">
        <f t="shared" ca="1" si="198"/>
        <v>-738811727454426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-3078382197726.7749</v>
      </c>
      <c r="L5098" s="444">
        <f t="shared" ca="1" si="197"/>
        <v>-741890109652152.75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25">
      <c r="G5099" s="459"/>
      <c r="H5099" s="459">
        <v>5092</v>
      </c>
      <c r="I5099" s="444">
        <f t="shared" ca="1" si="198"/>
        <v>-741890109652152.75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-3091208790217.3032</v>
      </c>
      <c r="L5099" s="444">
        <f t="shared" ca="1" si="197"/>
        <v>-744981318442370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25">
      <c r="G5100" s="459"/>
      <c r="H5100" s="459">
        <v>5093</v>
      </c>
      <c r="I5100" s="444">
        <f t="shared" ca="1" si="198"/>
        <v>-744981318442370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-3104088826843.2085</v>
      </c>
      <c r="L5100" s="444">
        <f t="shared" ca="1" si="197"/>
        <v>-748085407269213.25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25">
      <c r="G5101" s="459"/>
      <c r="H5101" s="459">
        <v>5094</v>
      </c>
      <c r="I5101" s="444">
        <f t="shared" ca="1" si="198"/>
        <v>-748085407269213.25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-3117022530288.3887</v>
      </c>
      <c r="L5101" s="444">
        <f t="shared" ca="1" si="197"/>
        <v>-751202429799501.63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25">
      <c r="G5102" s="459"/>
      <c r="H5102" s="459">
        <v>5095</v>
      </c>
      <c r="I5102" s="444">
        <f t="shared" ca="1" si="198"/>
        <v>-751202429799501.63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-3130010124164.5898</v>
      </c>
      <c r="L5102" s="444">
        <f t="shared" ca="1" si="197"/>
        <v>-754332439923666.25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25">
      <c r="G5103" s="459"/>
      <c r="H5103" s="459">
        <v>5096</v>
      </c>
      <c r="I5103" s="444">
        <f t="shared" ca="1" si="198"/>
        <v>-754332439923666.25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-3143051833015.2759</v>
      </c>
      <c r="L5103" s="444">
        <f t="shared" ca="1" si="197"/>
        <v>-757475491756681.5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25">
      <c r="G5104" s="459"/>
      <c r="H5104" s="459">
        <v>5097</v>
      </c>
      <c r="I5104" s="444">
        <f t="shared" ca="1" si="198"/>
        <v>-757475491756681.5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-3156147882319.5063</v>
      </c>
      <c r="L5104" s="444">
        <f t="shared" ca="1" si="197"/>
        <v>-760631639639001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25">
      <c r="G5105" s="459"/>
      <c r="H5105" s="459">
        <v>5098</v>
      </c>
      <c r="I5105" s="444">
        <f t="shared" ca="1" si="198"/>
        <v>-760631639639001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-3169298498495.8374</v>
      </c>
      <c r="L5105" s="444">
        <f t="shared" ca="1" si="197"/>
        <v>-763800938137496.88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25">
      <c r="G5106" s="459"/>
      <c r="H5106" s="459">
        <v>5099</v>
      </c>
      <c r="I5106" s="444">
        <f t="shared" ca="1" si="198"/>
        <v>-763800938137496.88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-3182503908906.2368</v>
      </c>
      <c r="L5106" s="444">
        <f t="shared" ca="1" si="197"/>
        <v>-766983442046403.13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25">
      <c r="G5107" s="459"/>
      <c r="H5107" s="459">
        <v>5100</v>
      </c>
      <c r="I5107" s="444">
        <f t="shared" ca="1" si="198"/>
        <v>-766983442046403.13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-3195764341860.0132</v>
      </c>
      <c r="L5107" s="444">
        <f t="shared" ca="1" si="197"/>
        <v>-770179206388263.13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25">
      <c r="G5108" s="459"/>
      <c r="H5108" s="459">
        <v>5101</v>
      </c>
      <c r="I5108" s="444">
        <f t="shared" ca="1" si="198"/>
        <v>-770179206388263.13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-3209080026617.7632</v>
      </c>
      <c r="L5108" s="444">
        <f t="shared" ref="L5108:L5362" ca="1" si="202">I5108-J5108+K5108</f>
        <v>-773388286414880.88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25">
      <c r="G5109" s="459"/>
      <c r="H5109" s="459">
        <v>5102</v>
      </c>
      <c r="I5109" s="444">
        <f t="shared" ref="I5109:I5363" ca="1" si="203">L5108</f>
        <v>-773388286414880.88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-3222451193395.3369</v>
      </c>
      <c r="L5109" s="444">
        <f t="shared" ca="1" si="202"/>
        <v>-776610737608276.25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25">
      <c r="G5110" s="459"/>
      <c r="H5110" s="459">
        <v>5103</v>
      </c>
      <c r="I5110" s="444">
        <f t="shared" ca="1" si="203"/>
        <v>-776610737608276.25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-3235878073367.8179</v>
      </c>
      <c r="L5110" s="444">
        <f t="shared" ca="1" si="202"/>
        <v>-779846615681644.13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25">
      <c r="G5111" s="459"/>
      <c r="H5111" s="459">
        <v>5104</v>
      </c>
      <c r="I5111" s="444">
        <f t="shared" ca="1" si="203"/>
        <v>-779846615681644.13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-3249360898673.5171</v>
      </c>
      <c r="L5111" s="444">
        <f t="shared" ca="1" si="202"/>
        <v>-783095976580317.63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25">
      <c r="G5112" s="459"/>
      <c r="H5112" s="459">
        <v>5105</v>
      </c>
      <c r="I5112" s="444">
        <f t="shared" ca="1" si="203"/>
        <v>-783095976580317.63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-3262899902417.9902</v>
      </c>
      <c r="L5112" s="444">
        <f t="shared" ca="1" si="202"/>
        <v>-786358876482735.63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25">
      <c r="G5113" s="459"/>
      <c r="H5113" s="459">
        <v>5106</v>
      </c>
      <c r="I5113" s="444">
        <f t="shared" ca="1" si="203"/>
        <v>-786358876482735.63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-3276495318678.0649</v>
      </c>
      <c r="L5113" s="444">
        <f t="shared" ca="1" si="202"/>
        <v>-789635371801413.75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25">
      <c r="G5114" s="459"/>
      <c r="H5114" s="459">
        <v>5107</v>
      </c>
      <c r="I5114" s="444">
        <f t="shared" ca="1" si="203"/>
        <v>-789635371801413.75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-3290147382505.8906</v>
      </c>
      <c r="L5114" s="444">
        <f t="shared" ca="1" si="202"/>
        <v>-792925519183919.63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25">
      <c r="G5115" s="459"/>
      <c r="H5115" s="459">
        <v>5108</v>
      </c>
      <c r="I5115" s="444">
        <f t="shared" ca="1" si="203"/>
        <v>-792925519183919.63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-3303856329932.9985</v>
      </c>
      <c r="L5115" s="444">
        <f t="shared" ca="1" si="202"/>
        <v>-796229375513852.63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25">
      <c r="G5116" s="459"/>
      <c r="H5116" s="459">
        <v>5109</v>
      </c>
      <c r="I5116" s="444">
        <f t="shared" ca="1" si="203"/>
        <v>-796229375513852.63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-3317622397974.3857</v>
      </c>
      <c r="L5116" s="444">
        <f t="shared" ca="1" si="202"/>
        <v>-799546997911827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25">
      <c r="G5117" s="459"/>
      <c r="H5117" s="459">
        <v>5110</v>
      </c>
      <c r="I5117" s="444">
        <f t="shared" ca="1" si="203"/>
        <v>-799546997911827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-3331445824632.6123</v>
      </c>
      <c r="L5117" s="444">
        <f t="shared" ca="1" si="202"/>
        <v>-802878443736459.63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25">
      <c r="G5118" s="459"/>
      <c r="H5118" s="459">
        <v>5111</v>
      </c>
      <c r="I5118" s="444">
        <f t="shared" ca="1" si="203"/>
        <v>-802878443736459.63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-3345326848901.915</v>
      </c>
      <c r="L5118" s="444">
        <f t="shared" ca="1" si="202"/>
        <v>-806223770585361.5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25">
      <c r="G5119" s="459"/>
      <c r="H5119" s="459">
        <v>5112</v>
      </c>
      <c r="I5119" s="444">
        <f t="shared" ca="1" si="203"/>
        <v>-806223770585361.5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-3359265710772.3394</v>
      </c>
      <c r="L5119" s="444">
        <f t="shared" ca="1" si="202"/>
        <v>-809583036296133.88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25">
      <c r="G5120" s="459"/>
      <c r="H5120" s="459">
        <v>5113</v>
      </c>
      <c r="I5120" s="444">
        <f t="shared" ca="1" si="203"/>
        <v>-809583036296133.88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-3373262651233.8911</v>
      </c>
      <c r="L5120" s="444">
        <f t="shared" ca="1" si="202"/>
        <v>-812956298947367.75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25">
      <c r="G5121" s="459"/>
      <c r="H5121" s="459">
        <v>5114</v>
      </c>
      <c r="I5121" s="444">
        <f t="shared" ca="1" si="203"/>
        <v>-812956298947367.75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-3387317912280.6987</v>
      </c>
      <c r="L5121" s="444">
        <f t="shared" ca="1" si="202"/>
        <v>-816343616859648.5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25">
      <c r="G5122" s="459"/>
      <c r="H5122" s="459">
        <v>5115</v>
      </c>
      <c r="I5122" s="444">
        <f t="shared" ca="1" si="203"/>
        <v>-816343616859648.5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-3401431736915.2021</v>
      </c>
      <c r="L5122" s="444">
        <f t="shared" ca="1" si="202"/>
        <v>-819745048596563.75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25">
      <c r="G5123" s="459"/>
      <c r="H5123" s="459">
        <v>5116</v>
      </c>
      <c r="I5123" s="444">
        <f t="shared" ca="1" si="203"/>
        <v>-819745048596563.75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-3415604369152.3491</v>
      </c>
      <c r="L5123" s="444">
        <f t="shared" ca="1" si="202"/>
        <v>-823160652965716.13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25">
      <c r="G5124" s="459"/>
      <c r="H5124" s="459">
        <v>5117</v>
      </c>
      <c r="I5124" s="444">
        <f t="shared" ca="1" si="203"/>
        <v>-823160652965716.13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-3429836054023.8174</v>
      </c>
      <c r="L5124" s="444">
        <f t="shared" ca="1" si="202"/>
        <v>-826590489019740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25">
      <c r="G5125" s="459"/>
      <c r="H5125" s="459">
        <v>5118</v>
      </c>
      <c r="I5125" s="444">
        <f t="shared" ca="1" si="203"/>
        <v>-826590489019740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-3444127037582.25</v>
      </c>
      <c r="L5125" s="444">
        <f t="shared" ca="1" si="202"/>
        <v>-830034616057322.25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25">
      <c r="G5126" s="459"/>
      <c r="H5126" s="459">
        <v>5119</v>
      </c>
      <c r="I5126" s="444">
        <f t="shared" ca="1" si="203"/>
        <v>-830034616057322.25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-3458477566905.5093</v>
      </c>
      <c r="L5126" s="444">
        <f t="shared" ca="1" si="202"/>
        <v>-833493093624227.75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25">
      <c r="G5127" s="459"/>
      <c r="H5127" s="459">
        <v>5120</v>
      </c>
      <c r="I5127" s="444">
        <f t="shared" ca="1" si="203"/>
        <v>-833493093624227.75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-3472887890100.9487</v>
      </c>
      <c r="L5127" s="444">
        <f t="shared" ca="1" si="202"/>
        <v>-836965981514328.75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25">
      <c r="G5128" s="459"/>
      <c r="H5128" s="459">
        <v>5121</v>
      </c>
      <c r="I5128" s="444">
        <f t="shared" ca="1" si="203"/>
        <v>-836965981514328.75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-3487358256309.7031</v>
      </c>
      <c r="L5128" s="444">
        <f t="shared" ca="1" si="202"/>
        <v>-840453339770638.5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25">
      <c r="G5129" s="459"/>
      <c r="H5129" s="459">
        <v>5122</v>
      </c>
      <c r="I5129" s="444">
        <f t="shared" ca="1" si="203"/>
        <v>-840453339770638.5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-3501888915710.9937</v>
      </c>
      <c r="L5129" s="444">
        <f t="shared" ca="1" si="202"/>
        <v>-843955228686349.5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25">
      <c r="G5130" s="459"/>
      <c r="H5130" s="459">
        <v>5123</v>
      </c>
      <c r="I5130" s="444">
        <f t="shared" ca="1" si="203"/>
        <v>-843955228686349.5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-3516480119526.4561</v>
      </c>
      <c r="L5130" s="444">
        <f t="shared" ca="1" si="202"/>
        <v>-847471708805876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25">
      <c r="G5131" s="459"/>
      <c r="H5131" s="459">
        <v>5124</v>
      </c>
      <c r="I5131" s="444">
        <f t="shared" ca="1" si="203"/>
        <v>-847471708805876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-3531132120024.4834</v>
      </c>
      <c r="L5131" s="444">
        <f t="shared" ca="1" si="202"/>
        <v>-851002840925900.5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25">
      <c r="G5132" s="459"/>
      <c r="H5132" s="459">
        <v>5125</v>
      </c>
      <c r="I5132" s="444">
        <f t="shared" ca="1" si="203"/>
        <v>-851002840925900.5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-3545845170524.5854</v>
      </c>
      <c r="L5132" s="444">
        <f t="shared" ca="1" si="202"/>
        <v>-854548686096425.13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25">
      <c r="G5133" s="459"/>
      <c r="H5133" s="459">
        <v>5126</v>
      </c>
      <c r="I5133" s="444">
        <f t="shared" ca="1" si="203"/>
        <v>-854548686096425.13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-3560619525401.7715</v>
      </c>
      <c r="L5133" s="444">
        <f t="shared" ca="1" si="202"/>
        <v>-858109305621826.88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25">
      <c r="G5134" s="459"/>
      <c r="H5134" s="459">
        <v>5127</v>
      </c>
      <c r="I5134" s="444">
        <f t="shared" ca="1" si="203"/>
        <v>-858109305621826.88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-3575455440090.9453</v>
      </c>
      <c r="L5134" s="444">
        <f t="shared" ca="1" si="202"/>
        <v>-861684761061917.88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25">
      <c r="G5135" s="459"/>
      <c r="H5135" s="459">
        <v>5128</v>
      </c>
      <c r="I5135" s="444">
        <f t="shared" ca="1" si="203"/>
        <v>-861684761061917.88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-3590353171091.3242</v>
      </c>
      <c r="L5135" s="444">
        <f t="shared" ca="1" si="202"/>
        <v>-865275114233009.25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25">
      <c r="G5136" s="459"/>
      <c r="H5136" s="459">
        <v>5129</v>
      </c>
      <c r="I5136" s="444">
        <f t="shared" ca="1" si="203"/>
        <v>-865275114233009.25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-3605312975970.8716</v>
      </c>
      <c r="L5136" s="444">
        <f t="shared" ca="1" si="202"/>
        <v>-868880427208980.13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25">
      <c r="G5137" s="459"/>
      <c r="H5137" s="459">
        <v>5130</v>
      </c>
      <c r="I5137" s="444">
        <f t="shared" ca="1" si="203"/>
        <v>-868880427208980.13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-3620335113370.7505</v>
      </c>
      <c r="L5137" s="444">
        <f t="shared" ca="1" si="202"/>
        <v>-872500762322350.88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25">
      <c r="G5138" s="459"/>
      <c r="H5138" s="459">
        <v>5131</v>
      </c>
      <c r="I5138" s="444">
        <f t="shared" ca="1" si="203"/>
        <v>-872500762322350.88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-3635419843009.7954</v>
      </c>
      <c r="L5138" s="444">
        <f t="shared" ca="1" si="202"/>
        <v>-876136182165360.63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25">
      <c r="G5139" s="459"/>
      <c r="H5139" s="459">
        <v>5132</v>
      </c>
      <c r="I5139" s="444">
        <f t="shared" ca="1" si="203"/>
        <v>-876136182165360.63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-3650567425689.0024</v>
      </c>
      <c r="L5139" s="444">
        <f t="shared" ca="1" si="202"/>
        <v>-879786749591049.63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25">
      <c r="G5140" s="459"/>
      <c r="H5140" s="459">
        <v>5133</v>
      </c>
      <c r="I5140" s="444">
        <f t="shared" ca="1" si="203"/>
        <v>-879786749591049.63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-3665778123296.04</v>
      </c>
      <c r="L5140" s="444">
        <f t="shared" ca="1" si="202"/>
        <v>-883452527714345.63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25">
      <c r="G5141" s="459"/>
      <c r="H5141" s="459">
        <v>5134</v>
      </c>
      <c r="I5141" s="444">
        <f t="shared" ca="1" si="203"/>
        <v>-883452527714345.63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-3681052198809.7734</v>
      </c>
      <c r="L5141" s="444">
        <f t="shared" ca="1" si="202"/>
        <v>-887133579913155.38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25">
      <c r="G5142" s="459"/>
      <c r="H5142" s="459">
        <v>5135</v>
      </c>
      <c r="I5142" s="444">
        <f t="shared" ca="1" si="203"/>
        <v>-887133579913155.38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-3696389916304.814</v>
      </c>
      <c r="L5142" s="444">
        <f t="shared" ca="1" si="202"/>
        <v>-890829969829460.25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25">
      <c r="G5143" s="459"/>
      <c r="H5143" s="459">
        <v>5136</v>
      </c>
      <c r="I5143" s="444">
        <f t="shared" ca="1" si="203"/>
        <v>-890829969829460.25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-3711791540956.084</v>
      </c>
      <c r="L5143" s="444">
        <f t="shared" ca="1" si="202"/>
        <v>-894541761370416.38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25">
      <c r="G5144" s="459"/>
      <c r="H5144" s="459">
        <v>5137</v>
      </c>
      <c r="I5144" s="444">
        <f t="shared" ca="1" si="203"/>
        <v>-894541761370416.38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-3727257339043.4014</v>
      </c>
      <c r="L5144" s="444">
        <f t="shared" ca="1" si="202"/>
        <v>-898269018709459.75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25">
      <c r="G5145" s="459"/>
      <c r="H5145" s="459">
        <v>5138</v>
      </c>
      <c r="I5145" s="444">
        <f t="shared" ca="1" si="203"/>
        <v>-898269018709459.75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-3742787577956.082</v>
      </c>
      <c r="L5145" s="444">
        <f t="shared" ca="1" si="202"/>
        <v>-902011806287415.88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25">
      <c r="G5146" s="459"/>
      <c r="H5146" s="459">
        <v>5139</v>
      </c>
      <c r="I5146" s="444">
        <f t="shared" ca="1" si="203"/>
        <v>-902011806287415.88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-3758382526197.5659</v>
      </c>
      <c r="L5146" s="444">
        <f t="shared" ca="1" si="202"/>
        <v>-905770188813613.5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25">
      <c r="G5147" s="459"/>
      <c r="H5147" s="459">
        <v>5140</v>
      </c>
      <c r="I5147" s="444">
        <f t="shared" ca="1" si="203"/>
        <v>-905770188813613.5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-3774042453390.0562</v>
      </c>
      <c r="L5147" s="444">
        <f t="shared" ca="1" si="202"/>
        <v>-909544231267003.5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25">
      <c r="G5148" s="459"/>
      <c r="H5148" s="459">
        <v>5141</v>
      </c>
      <c r="I5148" s="444">
        <f t="shared" ca="1" si="203"/>
        <v>-909544231267003.5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-3789767630279.1812</v>
      </c>
      <c r="L5148" s="444">
        <f t="shared" ca="1" si="202"/>
        <v>-913333998897282.63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25">
      <c r="G5149" s="459"/>
      <c r="H5149" s="459">
        <v>5142</v>
      </c>
      <c r="I5149" s="444">
        <f t="shared" ca="1" si="203"/>
        <v>-913333998897282.63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-3805558328738.6777</v>
      </c>
      <c r="L5149" s="444">
        <f t="shared" ca="1" si="202"/>
        <v>-917139557226021.25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25">
      <c r="G5150" s="459"/>
      <c r="H5150" s="459">
        <v>5143</v>
      </c>
      <c r="I5150" s="444">
        <f t="shared" ca="1" si="203"/>
        <v>-917139557226021.25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-3821414821775.0884</v>
      </c>
      <c r="L5150" s="444">
        <f t="shared" ca="1" si="202"/>
        <v>-920960972047796.38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25">
      <c r="G5151" s="459"/>
      <c r="H5151" s="459">
        <v>5144</v>
      </c>
      <c r="I5151" s="444">
        <f t="shared" ca="1" si="203"/>
        <v>-920960972047796.38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-3837337383532.4849</v>
      </c>
      <c r="L5151" s="444">
        <f t="shared" ca="1" si="202"/>
        <v>-924798309431328.88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25">
      <c r="G5152" s="459"/>
      <c r="H5152" s="459">
        <v>5145</v>
      </c>
      <c r="I5152" s="444">
        <f t="shared" ca="1" si="203"/>
        <v>-924798309431328.88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-3853326289297.2041</v>
      </c>
      <c r="L5152" s="444">
        <f t="shared" ca="1" si="202"/>
        <v>-928651635720626.13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25">
      <c r="G5153" s="459"/>
      <c r="H5153" s="459">
        <v>5146</v>
      </c>
      <c r="I5153" s="444">
        <f t="shared" ca="1" si="203"/>
        <v>-928651635720626.13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-3869381815502.6089</v>
      </c>
      <c r="L5153" s="444">
        <f t="shared" ca="1" si="202"/>
        <v>-932521017536128.75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25">
      <c r="G5154" s="459"/>
      <c r="H5154" s="459">
        <v>5147</v>
      </c>
      <c r="I5154" s="444">
        <f t="shared" ca="1" si="203"/>
        <v>-932521017536128.75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-3885504239733.8696</v>
      </c>
      <c r="L5154" s="444">
        <f t="shared" ca="1" si="202"/>
        <v>-936406521775862.63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25">
      <c r="G5155" s="459"/>
      <c r="H5155" s="459">
        <v>5148</v>
      </c>
      <c r="I5155" s="444">
        <f t="shared" ca="1" si="203"/>
        <v>-936406521775862.63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-3901693840732.7603</v>
      </c>
      <c r="L5155" s="444">
        <f t="shared" ca="1" si="202"/>
        <v>-940308215616595.38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25">
      <c r="G5156" s="459"/>
      <c r="H5156" s="459">
        <v>5149</v>
      </c>
      <c r="I5156" s="444">
        <f t="shared" ca="1" si="203"/>
        <v>-940308215616595.38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-3917950898402.4805</v>
      </c>
      <c r="L5156" s="444">
        <f t="shared" ca="1" si="202"/>
        <v>-944226166514997.88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25">
      <c r="G5157" s="459"/>
      <c r="H5157" s="459">
        <v>5150</v>
      </c>
      <c r="I5157" s="444">
        <f t="shared" ca="1" si="203"/>
        <v>-944226166514997.88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-3934275693812.4912</v>
      </c>
      <c r="L5157" s="444">
        <f t="shared" ca="1" si="202"/>
        <v>-948160442208810.38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25">
      <c r="G5158" s="459"/>
      <c r="H5158" s="459">
        <v>5151</v>
      </c>
      <c r="I5158" s="444">
        <f t="shared" ca="1" si="203"/>
        <v>-948160442208810.38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-3950668509203.376</v>
      </c>
      <c r="L5158" s="444">
        <f t="shared" ca="1" si="202"/>
        <v>-952111110718013.75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25">
      <c r="G5159" s="459"/>
      <c r="H5159" s="459">
        <v>5152</v>
      </c>
      <c r="I5159" s="444">
        <f t="shared" ca="1" si="203"/>
        <v>-952111110718013.75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-3967129627991.7231</v>
      </c>
      <c r="L5159" s="444">
        <f t="shared" ca="1" si="202"/>
        <v>-956078240346005.5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25">
      <c r="G5160" s="459"/>
      <c r="H5160" s="459">
        <v>5153</v>
      </c>
      <c r="I5160" s="444">
        <f t="shared" ca="1" si="203"/>
        <v>-956078240346005.5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-3983659334775.0229</v>
      </c>
      <c r="L5160" s="444">
        <f t="shared" ca="1" si="202"/>
        <v>-960061899680780.5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25">
      <c r="G5161" s="459"/>
      <c r="H5161" s="459">
        <v>5154</v>
      </c>
      <c r="I5161" s="444">
        <f t="shared" ca="1" si="203"/>
        <v>-960061899680780.5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-4000257915336.585</v>
      </c>
      <c r="L5161" s="444">
        <f t="shared" ca="1" si="202"/>
        <v>-964062157596117.13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25">
      <c r="G5162" s="459"/>
      <c r="H5162" s="459">
        <v>5155</v>
      </c>
      <c r="I5162" s="444">
        <f t="shared" ca="1" si="203"/>
        <v>-964062157596117.13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-4016925656650.4873</v>
      </c>
      <c r="L5162" s="444">
        <f t="shared" ca="1" si="202"/>
        <v>-968079083252767.63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25">
      <c r="G5163" s="459"/>
      <c r="H5163" s="459">
        <v>5156</v>
      </c>
      <c r="I5163" s="444">
        <f t="shared" ca="1" si="203"/>
        <v>-968079083252767.63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-4033662846886.5322</v>
      </c>
      <c r="L5163" s="444">
        <f t="shared" ca="1" si="202"/>
        <v>-972112746099654.13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25">
      <c r="G5164" s="459"/>
      <c r="H5164" s="459">
        <v>5157</v>
      </c>
      <c r="I5164" s="444">
        <f t="shared" ca="1" si="203"/>
        <v>-972112746099654.13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-4050469775415.2261</v>
      </c>
      <c r="L5164" s="444">
        <f t="shared" ca="1" si="202"/>
        <v>-976163215875069.38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25">
      <c r="G5165" s="459"/>
      <c r="H5165" s="459">
        <v>5158</v>
      </c>
      <c r="I5165" s="444">
        <f t="shared" ca="1" si="203"/>
        <v>-976163215875069.38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-4067346732812.7896</v>
      </c>
      <c r="L5165" s="444">
        <f t="shared" ca="1" si="202"/>
        <v>-980230562607882.13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25">
      <c r="G5166" s="459"/>
      <c r="H5166" s="459">
        <v>5159</v>
      </c>
      <c r="I5166" s="444">
        <f t="shared" ca="1" si="203"/>
        <v>-980230562607882.13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-4084294010866.1748</v>
      </c>
      <c r="L5166" s="444">
        <f t="shared" ca="1" si="202"/>
        <v>-984314856618748.25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25">
      <c r="G5167" s="459"/>
      <c r="H5167" s="459">
        <v>5160</v>
      </c>
      <c r="I5167" s="444">
        <f t="shared" ca="1" si="203"/>
        <v>-984314856618748.25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-4101311902578.1172</v>
      </c>
      <c r="L5167" s="444">
        <f t="shared" ca="1" si="202"/>
        <v>-988416168521326.38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25">
      <c r="G5168" s="459"/>
      <c r="H5168" s="459">
        <v>5161</v>
      </c>
      <c r="I5168" s="444">
        <f t="shared" ca="1" si="203"/>
        <v>-988416168521326.38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-4118400702172.1934</v>
      </c>
      <c r="L5168" s="444">
        <f t="shared" ca="1" si="202"/>
        <v>-992534569223498.63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25">
      <c r="G5169" s="459"/>
      <c r="H5169" s="459">
        <v>5162</v>
      </c>
      <c r="I5169" s="444">
        <f t="shared" ca="1" si="203"/>
        <v>-992534569223498.63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-4135560705097.9116</v>
      </c>
      <c r="L5169" s="444">
        <f t="shared" ca="1" si="202"/>
        <v>-996670129928596.5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25">
      <c r="G5170" s="459"/>
      <c r="H5170" s="459">
        <v>5163</v>
      </c>
      <c r="I5170" s="444">
        <f t="shared" ca="1" si="203"/>
        <v>-996670129928596.5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-4152792208035.8193</v>
      </c>
      <c r="L5170" s="444">
        <f t="shared" ca="1" si="202"/>
        <v>-1000822922136632.4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25">
      <c r="G5171" s="459"/>
      <c r="H5171" s="459">
        <v>5164</v>
      </c>
      <c r="I5171" s="444">
        <f t="shared" ca="1" si="203"/>
        <v>-1000822922136632.4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-4170095508902.6348</v>
      </c>
      <c r="L5171" s="444">
        <f t="shared" ca="1" si="202"/>
        <v>-1004993017645535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25">
      <c r="G5172" s="459"/>
      <c r="H5172" s="459">
        <v>5165</v>
      </c>
      <c r="I5172" s="444">
        <f t="shared" ca="1" si="203"/>
        <v>-1004993017645535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-4187470906856.396</v>
      </c>
      <c r="L5172" s="444">
        <f t="shared" ca="1" si="202"/>
        <v>-1009180488552391.4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25">
      <c r="G5173" s="459"/>
      <c r="H5173" s="459">
        <v>5166</v>
      </c>
      <c r="I5173" s="444">
        <f t="shared" ca="1" si="203"/>
        <v>-1009180488552391.4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-4204918702301.6309</v>
      </c>
      <c r="L5173" s="444">
        <f t="shared" ca="1" si="202"/>
        <v>-1013385407254693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25">
      <c r="G5174" s="459"/>
      <c r="H5174" s="459">
        <v>5167</v>
      </c>
      <c r="I5174" s="444">
        <f t="shared" ca="1" si="203"/>
        <v>-1013385407254693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-4222439196894.5547</v>
      </c>
      <c r="L5174" s="444">
        <f t="shared" ca="1" si="202"/>
        <v>-1017607846451587.5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25">
      <c r="G5175" s="459"/>
      <c r="H5175" s="459">
        <v>5168</v>
      </c>
      <c r="I5175" s="444">
        <f t="shared" ca="1" si="203"/>
        <v>-1017607846451587.5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-4240032693548.2813</v>
      </c>
      <c r="L5175" s="444">
        <f t="shared" ca="1" si="202"/>
        <v>-1021847879145135.8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25">
      <c r="G5176" s="459"/>
      <c r="H5176" s="459">
        <v>5169</v>
      </c>
      <c r="I5176" s="444">
        <f t="shared" ca="1" si="203"/>
        <v>-1021847879145135.8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-4257699496438.0654</v>
      </c>
      <c r="L5176" s="444">
        <f t="shared" ca="1" si="202"/>
        <v>-1026105578641573.9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25">
      <c r="G5177" s="459"/>
      <c r="H5177" s="459">
        <v>5170</v>
      </c>
      <c r="I5177" s="444">
        <f t="shared" ca="1" si="203"/>
        <v>-1026105578641573.9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-4275439911006.5576</v>
      </c>
      <c r="L5177" s="444">
        <f t="shared" ca="1" si="202"/>
        <v>-1030381018552580.4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25">
      <c r="G5178" s="459"/>
      <c r="H5178" s="459">
        <v>5171</v>
      </c>
      <c r="I5178" s="444">
        <f t="shared" ca="1" si="203"/>
        <v>-1030381018552580.4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-4293254243969.085</v>
      </c>
      <c r="L5178" s="444">
        <f t="shared" ca="1" si="202"/>
        <v>-1034674272796549.5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25">
      <c r="G5179" s="459"/>
      <c r="H5179" s="459">
        <v>5172</v>
      </c>
      <c r="I5179" s="444">
        <f t="shared" ca="1" si="203"/>
        <v>-1034674272796549.5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-4311142803318.9561</v>
      </c>
      <c r="L5179" s="444">
        <f t="shared" ca="1" si="202"/>
        <v>-1038985415599868.5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25">
      <c r="G5180" s="459"/>
      <c r="H5180" s="459">
        <v>5173</v>
      </c>
      <c r="I5180" s="444">
        <f t="shared" ca="1" si="203"/>
        <v>-1038985415599868.5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-4329105898332.7856</v>
      </c>
      <c r="L5180" s="444">
        <f t="shared" ca="1" si="202"/>
        <v>-1043314521498201.3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25">
      <c r="G5181" s="459"/>
      <c r="H5181" s="459">
        <v>5174</v>
      </c>
      <c r="I5181" s="444">
        <f t="shared" ca="1" si="203"/>
        <v>-1043314521498201.3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-4347143839575.8389</v>
      </c>
      <c r="L5181" s="444">
        <f t="shared" ca="1" si="202"/>
        <v>-1047661665337777.1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25">
      <c r="G5182" s="459"/>
      <c r="H5182" s="459">
        <v>5175</v>
      </c>
      <c r="I5182" s="444">
        <f t="shared" ca="1" si="203"/>
        <v>-1047661665337777.1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-4365256938907.4048</v>
      </c>
      <c r="L5182" s="444">
        <f t="shared" ca="1" si="202"/>
        <v>-1052026922276684.5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25">
      <c r="G5183" s="459"/>
      <c r="H5183" s="459">
        <v>5176</v>
      </c>
      <c r="I5183" s="444">
        <f t="shared" ca="1" si="203"/>
        <v>-1052026922276684.5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-4383445509486.186</v>
      </c>
      <c r="L5183" s="444">
        <f t="shared" ca="1" si="202"/>
        <v>-1056410367786170.6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25">
      <c r="G5184" s="459"/>
      <c r="H5184" s="459">
        <v>5177</v>
      </c>
      <c r="I5184" s="444">
        <f t="shared" ca="1" si="203"/>
        <v>-1056410367786170.6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-4401709865775.7109</v>
      </c>
      <c r="L5184" s="444">
        <f t="shared" ca="1" si="202"/>
        <v>-1060812077651946.4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25">
      <c r="G5185" s="459"/>
      <c r="H5185" s="459">
        <v>5178</v>
      </c>
      <c r="I5185" s="444">
        <f t="shared" ca="1" si="203"/>
        <v>-1060812077651946.4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-4420050323549.7773</v>
      </c>
      <c r="L5185" s="444">
        <f t="shared" ca="1" si="202"/>
        <v>-1065232127975496.1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25">
      <c r="G5186" s="459"/>
      <c r="H5186" s="459">
        <v>5179</v>
      </c>
      <c r="I5186" s="444">
        <f t="shared" ca="1" si="203"/>
        <v>-1065232127975496.1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-4438467199897.9004</v>
      </c>
      <c r="L5186" s="444">
        <f t="shared" ca="1" si="202"/>
        <v>-1069670595175394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25">
      <c r="G5187" s="459"/>
      <c r="H5187" s="459">
        <v>5180</v>
      </c>
      <c r="I5187" s="444">
        <f t="shared" ca="1" si="203"/>
        <v>-1069670595175394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-4456960813230.8086</v>
      </c>
      <c r="L5187" s="444">
        <f t="shared" ca="1" si="202"/>
        <v>-1074127555988624.8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25">
      <c r="G5188" s="459"/>
      <c r="H5188" s="459">
        <v>5181</v>
      </c>
      <c r="I5188" s="444">
        <f t="shared" ca="1" si="203"/>
        <v>-1074127555988624.8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-4475531483285.9365</v>
      </c>
      <c r="L5188" s="444">
        <f t="shared" ca="1" si="202"/>
        <v>-1078603087471910.6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25">
      <c r="G5189" s="459"/>
      <c r="H5189" s="459">
        <v>5182</v>
      </c>
      <c r="I5189" s="444">
        <f t="shared" ca="1" si="203"/>
        <v>-1078603087471910.6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-4494179531132.96</v>
      </c>
      <c r="L5189" s="444">
        <f t="shared" ca="1" si="202"/>
        <v>-1083097267003043.6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25">
      <c r="G5190" s="459"/>
      <c r="H5190" s="459">
        <v>5183</v>
      </c>
      <c r="I5190" s="444">
        <f t="shared" ca="1" si="203"/>
        <v>-1083097267003043.6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-4512905279179.3486</v>
      </c>
      <c r="L5190" s="444">
        <f t="shared" ca="1" si="202"/>
        <v>-1087610172282223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25">
      <c r="G5191" s="459"/>
      <c r="H5191" s="459">
        <v>5184</v>
      </c>
      <c r="I5191" s="444">
        <f t="shared" ca="1" si="203"/>
        <v>-1087610172282223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-4531709051175.9287</v>
      </c>
      <c r="L5191" s="444">
        <f t="shared" ca="1" si="202"/>
        <v>-1092141881333398.9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25">
      <c r="G5192" s="459"/>
      <c r="H5192" s="459">
        <v>5185</v>
      </c>
      <c r="I5192" s="444">
        <f t="shared" ca="1" si="203"/>
        <v>-1092141881333398.9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-4550591172222.4951</v>
      </c>
      <c r="L5192" s="444">
        <f t="shared" ca="1" si="202"/>
        <v>-1096692472505621.4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25">
      <c r="G5193" s="459"/>
      <c r="H5193" s="459">
        <v>5186</v>
      </c>
      <c r="I5193" s="444">
        <f t="shared" ca="1" si="203"/>
        <v>-1096692472505621.4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-4569551968773.4219</v>
      </c>
      <c r="L5193" s="444">
        <f t="shared" ca="1" si="202"/>
        <v>-1101262024474394.8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25">
      <c r="G5194" s="459"/>
      <c r="H5194" s="459">
        <v>5187</v>
      </c>
      <c r="I5194" s="444">
        <f t="shared" ca="1" si="203"/>
        <v>-1101262024474394.8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-4588591768643.3105</v>
      </c>
      <c r="L5194" s="444">
        <f t="shared" ca="1" si="202"/>
        <v>-1105850616243038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25">
      <c r="G5195" s="459"/>
      <c r="H5195" s="459">
        <v>5188</v>
      </c>
      <c r="I5195" s="444">
        <f t="shared" ca="1" si="203"/>
        <v>-1105850616243038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-4607710901012.6592</v>
      </c>
      <c r="L5195" s="444">
        <f t="shared" ca="1" si="202"/>
        <v>-1110458327144050.6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25">
      <c r="G5196" s="459"/>
      <c r="H5196" s="459">
        <v>5189</v>
      </c>
      <c r="I5196" s="444">
        <f t="shared" ca="1" si="203"/>
        <v>-1110458327144050.6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-4626909696433.5439</v>
      </c>
      <c r="L5196" s="444">
        <f t="shared" ca="1" si="202"/>
        <v>-1115085236840484.1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25">
      <c r="G5197" s="459"/>
      <c r="H5197" s="459">
        <v>5190</v>
      </c>
      <c r="I5197" s="444">
        <f t="shared" ca="1" si="203"/>
        <v>-1115085236840484.1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-4646188486835.3506</v>
      </c>
      <c r="L5197" s="444">
        <f t="shared" ca="1" si="202"/>
        <v>-1119731425327319.5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25">
      <c r="G5198" s="459"/>
      <c r="H5198" s="459">
        <v>5191</v>
      </c>
      <c r="I5198" s="444">
        <f t="shared" ca="1" si="203"/>
        <v>-1119731425327319.5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-4665547605530.498</v>
      </c>
      <c r="L5198" s="444">
        <f t="shared" ca="1" si="202"/>
        <v>-1124396972932850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25">
      <c r="G5199" s="459"/>
      <c r="H5199" s="459">
        <v>5192</v>
      </c>
      <c r="I5199" s="444">
        <f t="shared" ca="1" si="203"/>
        <v>-1124396972932850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-4684987387220.208</v>
      </c>
      <c r="L5199" s="444">
        <f t="shared" ca="1" si="202"/>
        <v>-1129081960320070.3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25">
      <c r="G5200" s="459"/>
      <c r="H5200" s="459">
        <v>5193</v>
      </c>
      <c r="I5200" s="444">
        <f t="shared" ca="1" si="203"/>
        <v>-1129081960320070.3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-4704508168000.293</v>
      </c>
      <c r="L5200" s="444">
        <f t="shared" ca="1" si="202"/>
        <v>-1133786468488070.5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25">
      <c r="G5201" s="459"/>
      <c r="H5201" s="459">
        <v>5194</v>
      </c>
      <c r="I5201" s="444">
        <f t="shared" ca="1" si="203"/>
        <v>-1133786468488070.5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-4724110285366.96</v>
      </c>
      <c r="L5201" s="444">
        <f t="shared" ca="1" si="202"/>
        <v>-1138510578773437.5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25">
      <c r="G5202" s="459"/>
      <c r="H5202" s="459">
        <v>5195</v>
      </c>
      <c r="I5202" s="444">
        <f t="shared" ca="1" si="203"/>
        <v>-1138510578773437.5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-4743794078222.6563</v>
      </c>
      <c r="L5202" s="444">
        <f t="shared" ca="1" si="202"/>
        <v>-1143254372851660.3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25">
      <c r="G5203" s="459"/>
      <c r="H5203" s="459">
        <v>5196</v>
      </c>
      <c r="I5203" s="444">
        <f t="shared" ca="1" si="203"/>
        <v>-1143254372851660.3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-4763559886881.918</v>
      </c>
      <c r="L5203" s="444">
        <f t="shared" ca="1" si="202"/>
        <v>-1148017932738542.3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25">
      <c r="G5204" s="459"/>
      <c r="H5204" s="459">
        <v>5197</v>
      </c>
      <c r="I5204" s="444">
        <f t="shared" ca="1" si="203"/>
        <v>-1148017932738542.3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-4783408053077.2598</v>
      </c>
      <c r="L5204" s="444">
        <f t="shared" ca="1" si="202"/>
        <v>-1152801340791619.5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25">
      <c r="G5205" s="459"/>
      <c r="H5205" s="459">
        <v>5198</v>
      </c>
      <c r="I5205" s="444">
        <f t="shared" ca="1" si="203"/>
        <v>-1152801340791619.5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-4803338919965.0811</v>
      </c>
      <c r="L5205" s="444">
        <f t="shared" ca="1" si="202"/>
        <v>-1157604679711584.5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25">
      <c r="G5206" s="459"/>
      <c r="H5206" s="459">
        <v>5199</v>
      </c>
      <c r="I5206" s="444">
        <f t="shared" ca="1" si="203"/>
        <v>-1157604679711584.5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-4823352832131.6016</v>
      </c>
      <c r="L5206" s="444">
        <f t="shared" ca="1" si="202"/>
        <v>-1162428032543716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25">
      <c r="G5207" s="459"/>
      <c r="H5207" s="459">
        <v>5200</v>
      </c>
      <c r="I5207" s="444">
        <f t="shared" ca="1" si="203"/>
        <v>-1162428032543716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-4843450135598.8164</v>
      </c>
      <c r="L5207" s="444">
        <f t="shared" ca="1" si="202"/>
        <v>-1167271482679314.8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25">
      <c r="G5208" s="459"/>
      <c r="H5208" s="459">
        <v>5201</v>
      </c>
      <c r="I5208" s="444">
        <f t="shared" ca="1" si="203"/>
        <v>-1167271482679314.8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-4863631177830.4785</v>
      </c>
      <c r="L5208" s="444">
        <f t="shared" ca="1" si="202"/>
        <v>-1172135113857145.3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25">
      <c r="G5209" s="459"/>
      <c r="H5209" s="459">
        <v>5202</v>
      </c>
      <c r="I5209" s="444">
        <f t="shared" ca="1" si="203"/>
        <v>-1172135113857145.3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-4883896307738.1055</v>
      </c>
      <c r="L5209" s="444">
        <f t="shared" ca="1" si="202"/>
        <v>-1177019010164883.3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25">
      <c r="G5210" s="459"/>
      <c r="H5210" s="459">
        <v>5203</v>
      </c>
      <c r="I5210" s="444">
        <f t="shared" ca="1" si="203"/>
        <v>-1177019010164883.3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-4904245875687.0137</v>
      </c>
      <c r="L5210" s="444">
        <f t="shared" ca="1" si="202"/>
        <v>-1181923256040570.3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25">
      <c r="G5211" s="459"/>
      <c r="H5211" s="459">
        <v>5204</v>
      </c>
      <c r="I5211" s="444">
        <f t="shared" ca="1" si="203"/>
        <v>-1181923256040570.3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-4924680233502.376</v>
      </c>
      <c r="L5211" s="444">
        <f t="shared" ca="1" si="202"/>
        <v>-1186847936274072.8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25">
      <c r="G5212" s="459"/>
      <c r="H5212" s="459">
        <v>5205</v>
      </c>
      <c r="I5212" s="444">
        <f t="shared" ca="1" si="203"/>
        <v>-1186847936274072.8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-4945199734475.3027</v>
      </c>
      <c r="L5212" s="444">
        <f t="shared" ca="1" si="202"/>
        <v>-1191793136008548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25">
      <c r="G5213" s="459"/>
      <c r="H5213" s="459">
        <v>5206</v>
      </c>
      <c r="I5213" s="444">
        <f t="shared" ca="1" si="203"/>
        <v>-1191793136008548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-4965804733368.9502</v>
      </c>
      <c r="L5213" s="444">
        <f t="shared" ca="1" si="202"/>
        <v>-1196758940741917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25">
      <c r="G5214" s="459"/>
      <c r="H5214" s="459">
        <v>5207</v>
      </c>
      <c r="I5214" s="444">
        <f t="shared" ca="1" si="203"/>
        <v>-1196758940741917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-4986495586424.6543</v>
      </c>
      <c r="L5214" s="444">
        <f t="shared" ca="1" si="202"/>
        <v>-1201745436328341.8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25">
      <c r="G5215" s="459"/>
      <c r="H5215" s="459">
        <v>5208</v>
      </c>
      <c r="I5215" s="444">
        <f t="shared" ca="1" si="203"/>
        <v>-1201745436328341.8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-5007272651368.0908</v>
      </c>
      <c r="L5215" s="444">
        <f t="shared" ca="1" si="202"/>
        <v>-1206752708979709.8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25">
      <c r="G5216" s="459"/>
      <c r="H5216" s="459">
        <v>5209</v>
      </c>
      <c r="I5216" s="444">
        <f t="shared" ca="1" si="203"/>
        <v>-1206752708979709.8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-5028136287415.457</v>
      </c>
      <c r="L5216" s="444">
        <f t="shared" ca="1" si="202"/>
        <v>-1211780845267125.3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25">
      <c r="G5217" s="459"/>
      <c r="H5217" s="459">
        <v>5210</v>
      </c>
      <c r="I5217" s="444">
        <f t="shared" ca="1" si="203"/>
        <v>-1211780845267125.3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-5049086855279.6885</v>
      </c>
      <c r="L5217" s="444">
        <f t="shared" ca="1" si="202"/>
        <v>-1216829932122405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25">
      <c r="G5218" s="459"/>
      <c r="H5218" s="459">
        <v>5211</v>
      </c>
      <c r="I5218" s="444">
        <f t="shared" ca="1" si="203"/>
        <v>-1216829932122405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-5070124717176.6875</v>
      </c>
      <c r="L5218" s="444">
        <f t="shared" ca="1" si="202"/>
        <v>-1221900056839581.8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25">
      <c r="G5219" s="459"/>
      <c r="H5219" s="459">
        <v>5212</v>
      </c>
      <c r="I5219" s="444">
        <f t="shared" ca="1" si="203"/>
        <v>-1221900056839581.8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-5091250236831.5908</v>
      </c>
      <c r="L5219" s="444">
        <f t="shared" ca="1" si="202"/>
        <v>-1226991307076413.3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25">
      <c r="G5220" s="459"/>
      <c r="H5220" s="459">
        <v>5213</v>
      </c>
      <c r="I5220" s="444">
        <f t="shared" ca="1" si="203"/>
        <v>-1226991307076413.3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-5112463779485.0547</v>
      </c>
      <c r="L5220" s="444">
        <f t="shared" ca="1" si="202"/>
        <v>-1232103770855898.3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25">
      <c r="G5221" s="459"/>
      <c r="H5221" s="459">
        <v>5214</v>
      </c>
      <c r="I5221" s="444">
        <f t="shared" ca="1" si="203"/>
        <v>-1232103770855898.3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-5133765711899.5762</v>
      </c>
      <c r="L5221" s="444">
        <f t="shared" ca="1" si="202"/>
        <v>-1237237536567797.8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25">
      <c r="G5222" s="459"/>
      <c r="H5222" s="459">
        <v>5215</v>
      </c>
      <c r="I5222" s="444">
        <f t="shared" ca="1" si="203"/>
        <v>-1237237536567797.8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-5155156402365.8242</v>
      </c>
      <c r="L5222" s="444">
        <f t="shared" ca="1" si="202"/>
        <v>-1242392692970163.5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25">
      <c r="G5223" s="459"/>
      <c r="H5223" s="459">
        <v>5216</v>
      </c>
      <c r="I5223" s="444">
        <f t="shared" ca="1" si="203"/>
        <v>-1242392692970163.5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-5176636220709.0146</v>
      </c>
      <c r="L5223" s="444">
        <f t="shared" ca="1" si="202"/>
        <v>-1247569329190872.5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25">
      <c r="G5224" s="459"/>
      <c r="H5224" s="459">
        <v>5217</v>
      </c>
      <c r="I5224" s="444">
        <f t="shared" ca="1" si="203"/>
        <v>-1247569329190872.5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-5198205538295.3018</v>
      </c>
      <c r="L5224" s="444">
        <f t="shared" ca="1" si="202"/>
        <v>-1252767534729167.8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25">
      <c r="G5225" s="459"/>
      <c r="H5225" s="459">
        <v>5218</v>
      </c>
      <c r="I5225" s="444">
        <f t="shared" ca="1" si="203"/>
        <v>-1252767534729167.8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-5219864728038.1992</v>
      </c>
      <c r="L5225" s="444">
        <f t="shared" ca="1" si="202"/>
        <v>-1257987399457206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25">
      <c r="G5226" s="459"/>
      <c r="H5226" s="459">
        <v>5219</v>
      </c>
      <c r="I5226" s="444">
        <f t="shared" ca="1" si="203"/>
        <v>-1257987399457206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-5241614164405.0254</v>
      </c>
      <c r="L5226" s="444">
        <f t="shared" ca="1" si="202"/>
        <v>-1263229013621611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25">
      <c r="G5227" s="459"/>
      <c r="H5227" s="459">
        <v>5220</v>
      </c>
      <c r="I5227" s="444">
        <f t="shared" ca="1" si="203"/>
        <v>-1263229013621611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-5263454223423.3789</v>
      </c>
      <c r="L5227" s="444">
        <f t="shared" ca="1" si="202"/>
        <v>-1268492467845034.5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25">
      <c r="G5228" s="459"/>
      <c r="H5228" s="459">
        <v>5221</v>
      </c>
      <c r="I5228" s="444">
        <f t="shared" ca="1" si="203"/>
        <v>-1268492467845034.5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-5285385282687.6436</v>
      </c>
      <c r="L5228" s="444">
        <f t="shared" ca="1" si="202"/>
        <v>-1273777853127722.3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25">
      <c r="G5229" s="459"/>
      <c r="H5229" s="459">
        <v>5222</v>
      </c>
      <c r="I5229" s="444">
        <f t="shared" ca="1" si="203"/>
        <v>-1273777853127722.3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-5307407721365.5098</v>
      </c>
      <c r="L5229" s="444">
        <f t="shared" ca="1" si="202"/>
        <v>-1279085260849087.8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25">
      <c r="G5230" s="459"/>
      <c r="H5230" s="459">
        <v>5223</v>
      </c>
      <c r="I5230" s="444">
        <f t="shared" ca="1" si="203"/>
        <v>-1279085260849087.8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-5329521920204.5322</v>
      </c>
      <c r="L5230" s="444">
        <f t="shared" ca="1" si="202"/>
        <v>-1284414782769292.3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25">
      <c r="G5231" s="459"/>
      <c r="H5231" s="459">
        <v>5224</v>
      </c>
      <c r="I5231" s="444">
        <f t="shared" ca="1" si="203"/>
        <v>-1284414782769292.3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-5351728261538.7178</v>
      </c>
      <c r="L5231" s="444">
        <f t="shared" ca="1" si="202"/>
        <v>-1289766511030831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25">
      <c r="G5232" s="459"/>
      <c r="H5232" s="459">
        <v>5225</v>
      </c>
      <c r="I5232" s="444">
        <f t="shared" ca="1" si="203"/>
        <v>-1289766511030831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-5374027129295.1289</v>
      </c>
      <c r="L5232" s="444">
        <f t="shared" ca="1" si="202"/>
        <v>-1295140538160126.3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25">
      <c r="G5233" s="459"/>
      <c r="H5233" s="459">
        <v>5226</v>
      </c>
      <c r="I5233" s="444">
        <f t="shared" ca="1" si="203"/>
        <v>-1295140538160126.3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-5396418909000.5264</v>
      </c>
      <c r="L5233" s="444">
        <f t="shared" ca="1" si="202"/>
        <v>-1300536957069126.8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25">
      <c r="G5234" s="459"/>
      <c r="H5234" s="459">
        <v>5227</v>
      </c>
      <c r="I5234" s="444">
        <f t="shared" ca="1" si="203"/>
        <v>-1300536957069126.8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-5418903987788.0283</v>
      </c>
      <c r="L5234" s="444">
        <f t="shared" ca="1" si="202"/>
        <v>-1305955861056914.8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25">
      <c r="G5235" s="459"/>
      <c r="H5235" s="459">
        <v>5228</v>
      </c>
      <c r="I5235" s="444">
        <f t="shared" ca="1" si="203"/>
        <v>-1305955861056914.8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-5441482754403.8115</v>
      </c>
      <c r="L5235" s="444">
        <f t="shared" ca="1" si="202"/>
        <v>-1311397343811318.5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25">
      <c r="G5236" s="459"/>
      <c r="H5236" s="459">
        <v>5229</v>
      </c>
      <c r="I5236" s="444">
        <f t="shared" ca="1" si="203"/>
        <v>-1311397343811318.5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-5464155599213.8271</v>
      </c>
      <c r="L5236" s="444">
        <f t="shared" ca="1" si="202"/>
        <v>-1316861499410532.3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25">
      <c r="G5237" s="459"/>
      <c r="H5237" s="459">
        <v>5230</v>
      </c>
      <c r="I5237" s="444">
        <f t="shared" ca="1" si="203"/>
        <v>-1316861499410532.3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-5486922914210.5508</v>
      </c>
      <c r="L5237" s="444">
        <f t="shared" ca="1" si="202"/>
        <v>-1322348422324742.8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25">
      <c r="G5238" s="459"/>
      <c r="H5238" s="459">
        <v>5231</v>
      </c>
      <c r="I5238" s="444">
        <f t="shared" ca="1" si="203"/>
        <v>-1322348422324742.8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-5509785093019.7617</v>
      </c>
      <c r="L5238" s="444">
        <f t="shared" ca="1" si="202"/>
        <v>-1327858207417762.5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25">
      <c r="G5239" s="459"/>
      <c r="H5239" s="459">
        <v>5232</v>
      </c>
      <c r="I5239" s="444">
        <f t="shared" ca="1" si="203"/>
        <v>-1327858207417762.5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-5532742530907.3438</v>
      </c>
      <c r="L5239" s="444">
        <f t="shared" ca="1" si="202"/>
        <v>-1333390949948669.8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25">
      <c r="G5240" s="459"/>
      <c r="H5240" s="459">
        <v>5233</v>
      </c>
      <c r="I5240" s="444">
        <f t="shared" ca="1" si="203"/>
        <v>-1333390949948669.8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-5555795624786.124</v>
      </c>
      <c r="L5240" s="444">
        <f t="shared" ca="1" si="202"/>
        <v>-1338946745573455.8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25">
      <c r="G5241" s="459"/>
      <c r="H5241" s="459">
        <v>5234</v>
      </c>
      <c r="I5241" s="444">
        <f t="shared" ca="1" si="203"/>
        <v>-1338946745573455.8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-5578944773222.7324</v>
      </c>
      <c r="L5241" s="444">
        <f t="shared" ca="1" si="202"/>
        <v>-1344525690346678.5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25">
      <c r="G5242" s="459"/>
      <c r="H5242" s="459">
        <v>5235</v>
      </c>
      <c r="I5242" s="444">
        <f t="shared" ca="1" si="203"/>
        <v>-1344525690346678.5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-5602190376444.4941</v>
      </c>
      <c r="L5242" s="444">
        <f t="shared" ca="1" si="202"/>
        <v>-1350127880723123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25">
      <c r="G5243" s="459"/>
      <c r="H5243" s="459">
        <v>5236</v>
      </c>
      <c r="I5243" s="444">
        <f t="shared" ca="1" si="203"/>
        <v>-1350127880723123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-5625532836346.3457</v>
      </c>
      <c r="L5243" s="444">
        <f t="shared" ca="1" si="202"/>
        <v>-1355753413559469.3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25">
      <c r="G5244" s="459"/>
      <c r="H5244" s="459">
        <v>5237</v>
      </c>
      <c r="I5244" s="444">
        <f t="shared" ca="1" si="203"/>
        <v>-1355753413559469.3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-5648972556497.7881</v>
      </c>
      <c r="L5244" s="444">
        <f t="shared" ca="1" si="202"/>
        <v>-1361402386115967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25">
      <c r="G5245" s="459"/>
      <c r="H5245" s="459">
        <v>5238</v>
      </c>
      <c r="I5245" s="444">
        <f t="shared" ca="1" si="203"/>
        <v>-1361402386115967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-5672509942149.8623</v>
      </c>
      <c r="L5245" s="444">
        <f t="shared" ca="1" si="202"/>
        <v>-1367074896058116.8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25">
      <c r="G5246" s="459"/>
      <c r="H5246" s="459">
        <v>5239</v>
      </c>
      <c r="I5246" s="444">
        <f t="shared" ca="1" si="203"/>
        <v>-1367074896058116.8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-5696145400242.1533</v>
      </c>
      <c r="L5246" s="444">
        <f t="shared" ca="1" si="202"/>
        <v>-1372771041458359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25">
      <c r="G5247" s="459"/>
      <c r="H5247" s="459">
        <v>5240</v>
      </c>
      <c r="I5247" s="444">
        <f t="shared" ca="1" si="203"/>
        <v>-1372771041458359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-5719879339409.8291</v>
      </c>
      <c r="L5247" s="444">
        <f t="shared" ca="1" si="202"/>
        <v>-1378490920797768.8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25">
      <c r="G5248" s="459"/>
      <c r="H5248" s="459">
        <v>5241</v>
      </c>
      <c r="I5248" s="444">
        <f t="shared" ca="1" si="203"/>
        <v>-1378490920797768.8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-5743712169990.7031</v>
      </c>
      <c r="L5248" s="444">
        <f t="shared" ca="1" si="202"/>
        <v>-1384234632967759.5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25">
      <c r="G5249" s="459"/>
      <c r="H5249" s="459">
        <v>5242</v>
      </c>
      <c r="I5249" s="444">
        <f t="shared" ca="1" si="203"/>
        <v>-1384234632967759.5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-5767644304032.3311</v>
      </c>
      <c r="L5249" s="444">
        <f t="shared" ca="1" si="202"/>
        <v>-1390002277271791.8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25">
      <c r="G5250" s="459"/>
      <c r="H5250" s="459">
        <v>5243</v>
      </c>
      <c r="I5250" s="444">
        <f t="shared" ca="1" si="203"/>
        <v>-1390002277271791.8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-5791676155299.1318</v>
      </c>
      <c r="L5250" s="444">
        <f t="shared" ca="1" si="202"/>
        <v>-1395793953427091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25">
      <c r="G5251" s="459"/>
      <c r="H5251" s="459">
        <v>5244</v>
      </c>
      <c r="I5251" s="444">
        <f t="shared" ca="1" si="203"/>
        <v>-1395793953427091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-5815808139279.5459</v>
      </c>
      <c r="L5251" s="444">
        <f t="shared" ca="1" si="202"/>
        <v>-1401609761566370.5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25">
      <c r="G5252" s="459"/>
      <c r="H5252" s="459">
        <v>5245</v>
      </c>
      <c r="I5252" s="444">
        <f t="shared" ca="1" si="203"/>
        <v>-1401609761566370.5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-5840040673193.21</v>
      </c>
      <c r="L5252" s="444">
        <f t="shared" ca="1" si="202"/>
        <v>-1407449802239563.8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25">
      <c r="G5253" s="459"/>
      <c r="H5253" s="459">
        <v>5246</v>
      </c>
      <c r="I5253" s="444">
        <f t="shared" ca="1" si="203"/>
        <v>-1407449802239563.8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-5864374175998.1826</v>
      </c>
      <c r="L5253" s="444">
        <f t="shared" ca="1" si="202"/>
        <v>-1413314176415562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25">
      <c r="G5254" s="459"/>
      <c r="H5254" s="459">
        <v>5247</v>
      </c>
      <c r="I5254" s="444">
        <f t="shared" ca="1" si="203"/>
        <v>-1413314176415562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-5888809068398.1748</v>
      </c>
      <c r="L5254" s="444">
        <f t="shared" ca="1" si="202"/>
        <v>-1419202985483960.3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25">
      <c r="G5255" s="459"/>
      <c r="H5255" s="459">
        <v>5248</v>
      </c>
      <c r="I5255" s="444">
        <f t="shared" ca="1" si="203"/>
        <v>-1419202985483960.3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-5913345772849.834</v>
      </c>
      <c r="L5255" s="444">
        <f t="shared" ca="1" si="202"/>
        <v>-1425116331256810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25">
      <c r="G5256" s="459"/>
      <c r="H5256" s="459">
        <v>5249</v>
      </c>
      <c r="I5256" s="444">
        <f t="shared" ca="1" si="203"/>
        <v>-1425116331256810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-5937984713570.042</v>
      </c>
      <c r="L5256" s="444">
        <f t="shared" ca="1" si="202"/>
        <v>-1431054315970380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25">
      <c r="G5257" s="459"/>
      <c r="H5257" s="459">
        <v>5250</v>
      </c>
      <c r="I5257" s="444">
        <f t="shared" ca="1" si="203"/>
        <v>-1431054315970380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-5962726316543.25</v>
      </c>
      <c r="L5257" s="444">
        <f t="shared" ca="1" si="202"/>
        <v>-1437017042286923.3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25">
      <c r="G5258" s="459"/>
      <c r="H5258" s="459">
        <v>5251</v>
      </c>
      <c r="I5258" s="444">
        <f t="shared" ca="1" si="203"/>
        <v>-1437017042286923.3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-5987571009528.8467</v>
      </c>
      <c r="L5258" s="444">
        <f t="shared" ca="1" si="202"/>
        <v>-1443004613296452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25">
      <c r="G5259" s="459"/>
      <c r="H5259" s="459">
        <v>5252</v>
      </c>
      <c r="I5259" s="444">
        <f t="shared" ca="1" si="203"/>
        <v>-1443004613296452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-6012519222068.5498</v>
      </c>
      <c r="L5259" s="444">
        <f t="shared" ca="1" si="202"/>
        <v>-1449017132518520.5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25">
      <c r="G5260" s="459"/>
      <c r="H5260" s="459">
        <v>5253</v>
      </c>
      <c r="I5260" s="444">
        <f t="shared" ca="1" si="203"/>
        <v>-1449017132518520.5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-6037571385493.835</v>
      </c>
      <c r="L5260" s="444">
        <f t="shared" ca="1" si="202"/>
        <v>-1455054703904014.3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25">
      <c r="G5261" s="459"/>
      <c r="H5261" s="459">
        <v>5254</v>
      </c>
      <c r="I5261" s="444">
        <f t="shared" ca="1" si="203"/>
        <v>-1455054703904014.3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-6062727932933.3926</v>
      </c>
      <c r="L5261" s="444">
        <f t="shared" ca="1" si="202"/>
        <v>-1461117431836947.8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25">
      <c r="G5262" s="459"/>
      <c r="H5262" s="459">
        <v>5255</v>
      </c>
      <c r="I5262" s="444">
        <f t="shared" ca="1" si="203"/>
        <v>-1461117431836947.8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-6087989299320.6152</v>
      </c>
      <c r="L5262" s="444">
        <f t="shared" ca="1" si="202"/>
        <v>-1467205421136268.3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25">
      <c r="G5263" s="459"/>
      <c r="H5263" s="459">
        <v>5256</v>
      </c>
      <c r="I5263" s="444">
        <f t="shared" ca="1" si="203"/>
        <v>-1467205421136268.3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-6113355921401.1172</v>
      </c>
      <c r="L5263" s="444">
        <f t="shared" ca="1" si="202"/>
        <v>-1473318777057669.3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25">
      <c r="G5264" s="459"/>
      <c r="H5264" s="459">
        <v>5257</v>
      </c>
      <c r="I5264" s="444">
        <f t="shared" ca="1" si="203"/>
        <v>-1473318777057669.3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-6138828237740.2881</v>
      </c>
      <c r="L5264" s="444">
        <f t="shared" ca="1" si="202"/>
        <v>-1479457605295409.5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25">
      <c r="G5265" s="459"/>
      <c r="H5265" s="459">
        <v>5258</v>
      </c>
      <c r="I5265" s="444">
        <f t="shared" ca="1" si="203"/>
        <v>-1479457605295409.5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-6164406688730.873</v>
      </c>
      <c r="L5265" s="444">
        <f t="shared" ca="1" si="202"/>
        <v>-1485622011984140.3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25">
      <c r="G5266" s="459"/>
      <c r="H5266" s="459">
        <v>5259</v>
      </c>
      <c r="I5266" s="444">
        <f t="shared" ca="1" si="203"/>
        <v>-1485622011984140.3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-6190091716600.584</v>
      </c>
      <c r="L5266" s="444">
        <f t="shared" ca="1" si="202"/>
        <v>-1491812103700740.8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25">
      <c r="G5267" s="459"/>
      <c r="H5267" s="459">
        <v>5260</v>
      </c>
      <c r="I5267" s="444">
        <f t="shared" ca="1" si="203"/>
        <v>-1491812103700740.8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-6215883765419.7529</v>
      </c>
      <c r="L5267" s="444">
        <f t="shared" ca="1" si="202"/>
        <v>-1498027987466160.5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25">
      <c r="G5268" s="459"/>
      <c r="H5268" s="459">
        <v>5261</v>
      </c>
      <c r="I5268" s="444">
        <f t="shared" ca="1" si="203"/>
        <v>-1498027987466160.5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-6241783281109.002</v>
      </c>
      <c r="L5268" s="444">
        <f t="shared" ca="1" si="202"/>
        <v>-1504269770747269.5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25">
      <c r="G5269" s="459"/>
      <c r="H5269" s="459">
        <v>5262</v>
      </c>
      <c r="I5269" s="444">
        <f t="shared" ca="1" si="203"/>
        <v>-1504269770747269.5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-6267790711446.9561</v>
      </c>
      <c r="L5269" s="444">
        <f t="shared" ca="1" si="202"/>
        <v>-1510537561458716.5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25">
      <c r="G5270" s="459"/>
      <c r="H5270" s="459">
        <v>5263</v>
      </c>
      <c r="I5270" s="444">
        <f t="shared" ca="1" si="203"/>
        <v>-1510537561458716.5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-6293906506077.9854</v>
      </c>
      <c r="L5270" s="444">
        <f t="shared" ca="1" si="202"/>
        <v>-1516831467964794.5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25">
      <c r="G5271" s="459"/>
      <c r="H5271" s="459">
        <v>5264</v>
      </c>
      <c r="I5271" s="444">
        <f t="shared" ca="1" si="203"/>
        <v>-1516831467964794.5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-6320131116519.9766</v>
      </c>
      <c r="L5271" s="444">
        <f t="shared" ca="1" si="202"/>
        <v>-1523151599081314.5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25">
      <c r="G5272" s="459"/>
      <c r="H5272" s="459">
        <v>5265</v>
      </c>
      <c r="I5272" s="444">
        <f t="shared" ca="1" si="203"/>
        <v>-1523151599081314.5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-6346464996172.1436</v>
      </c>
      <c r="L5272" s="444">
        <f t="shared" ca="1" si="202"/>
        <v>-1529498064077486.8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25">
      <c r="G5273" s="459"/>
      <c r="H5273" s="459">
        <v>5266</v>
      </c>
      <c r="I5273" s="444">
        <f t="shared" ca="1" si="203"/>
        <v>-1529498064077486.8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-6372908600322.8613</v>
      </c>
      <c r="L5273" s="444">
        <f t="shared" ca="1" si="202"/>
        <v>-1535870972677809.5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25">
      <c r="G5274" s="459"/>
      <c r="H5274" s="459">
        <v>5267</v>
      </c>
      <c r="I5274" s="444">
        <f t="shared" ca="1" si="203"/>
        <v>-1535870972677809.5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-6399462386157.5391</v>
      </c>
      <c r="L5274" s="444">
        <f t="shared" ca="1" si="202"/>
        <v>-1542270435063967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25">
      <c r="G5275" s="459"/>
      <c r="H5275" s="459">
        <v>5268</v>
      </c>
      <c r="I5275" s="444">
        <f t="shared" ca="1" si="203"/>
        <v>-1542270435063967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-6426126812766.5293</v>
      </c>
      <c r="L5275" s="444">
        <f t="shared" ca="1" si="202"/>
        <v>-1548696561876733.5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25">
      <c r="G5276" s="459"/>
      <c r="H5276" s="459">
        <v>5269</v>
      </c>
      <c r="I5276" s="444">
        <f t="shared" ca="1" si="203"/>
        <v>-1548696561876733.5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-6452902341153.0566</v>
      </c>
      <c r="L5276" s="444">
        <f t="shared" ca="1" si="202"/>
        <v>-1555149464217886.5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25">
      <c r="G5277" s="459"/>
      <c r="H5277" s="459">
        <v>5270</v>
      </c>
      <c r="I5277" s="444">
        <f t="shared" ca="1" si="203"/>
        <v>-1555149464217886.5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-6479789434241.1934</v>
      </c>
      <c r="L5277" s="444">
        <f t="shared" ca="1" si="202"/>
        <v>-1561629253652127.8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25">
      <c r="G5278" s="459"/>
      <c r="H5278" s="459">
        <v>5271</v>
      </c>
      <c r="I5278" s="444">
        <f t="shared" ca="1" si="203"/>
        <v>-1561629253652127.8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-6506788556883.8652</v>
      </c>
      <c r="L5278" s="444">
        <f t="shared" ca="1" si="202"/>
        <v>-1568136042209011.5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25">
      <c r="G5279" s="459"/>
      <c r="H5279" s="459">
        <v>5272</v>
      </c>
      <c r="I5279" s="444">
        <f t="shared" ca="1" si="203"/>
        <v>-1568136042209011.5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-6533900175870.8809</v>
      </c>
      <c r="L5279" s="444">
        <f t="shared" ca="1" si="202"/>
        <v>-1574669942384882.5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25">
      <c r="G5280" s="459"/>
      <c r="H5280" s="459">
        <v>5273</v>
      </c>
      <c r="I5280" s="444">
        <f t="shared" ca="1" si="203"/>
        <v>-1574669942384882.5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-6561124759937.0107</v>
      </c>
      <c r="L5280" s="444">
        <f t="shared" ca="1" si="202"/>
        <v>-1581231067144819.5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25">
      <c r="G5281" s="459"/>
      <c r="H5281" s="459">
        <v>5274</v>
      </c>
      <c r="I5281" s="444">
        <f t="shared" ca="1" si="203"/>
        <v>-1581231067144819.5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-6588462779770.0811</v>
      </c>
      <c r="L5281" s="444">
        <f t="shared" ca="1" si="202"/>
        <v>-1587819529924589.5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25">
      <c r="G5282" s="459"/>
      <c r="H5282" s="459">
        <v>5275</v>
      </c>
      <c r="I5282" s="444">
        <f t="shared" ca="1" si="203"/>
        <v>-1587819529924589.5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-6615914708019.123</v>
      </c>
      <c r="L5282" s="444">
        <f t="shared" ca="1" si="202"/>
        <v>-1594435444632608.5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25">
      <c r="G5283" s="459"/>
      <c r="H5283" s="459">
        <v>5276</v>
      </c>
      <c r="I5283" s="444">
        <f t="shared" ca="1" si="203"/>
        <v>-1594435444632608.5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-6643481019302.5352</v>
      </c>
      <c r="L5283" s="444">
        <f t="shared" ca="1" si="202"/>
        <v>-1601078925651911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25">
      <c r="G5284" s="459"/>
      <c r="H5284" s="459">
        <v>5277</v>
      </c>
      <c r="I5284" s="444">
        <f t="shared" ca="1" si="203"/>
        <v>-1601078925651911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-6671162190216.2959</v>
      </c>
      <c r="L5284" s="444">
        <f t="shared" ca="1" si="202"/>
        <v>-1607750087842127.3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25">
      <c r="G5285" s="459"/>
      <c r="H5285" s="459">
        <v>5278</v>
      </c>
      <c r="I5285" s="444">
        <f t="shared" ca="1" si="203"/>
        <v>-1607750087842127.3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-6698958699342.1973</v>
      </c>
      <c r="L5285" s="444">
        <f t="shared" ca="1" si="202"/>
        <v>-1614449046541469.5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25">
      <c r="G5286" s="459"/>
      <c r="H5286" s="459">
        <v>5279</v>
      </c>
      <c r="I5286" s="444">
        <f t="shared" ca="1" si="203"/>
        <v>-1614449046541469.5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-6726871027256.123</v>
      </c>
      <c r="L5286" s="444">
        <f t="shared" ca="1" si="202"/>
        <v>-1621175917568725.5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25">
      <c r="G5287" s="459"/>
      <c r="H5287" s="459">
        <v>5280</v>
      </c>
      <c r="I5287" s="444">
        <f t="shared" ca="1" si="203"/>
        <v>-1621175917568725.5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-6754899656536.3564</v>
      </c>
      <c r="L5287" s="444">
        <f t="shared" ca="1" si="202"/>
        <v>-1627930817225261.8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25">
      <c r="G5288" s="459"/>
      <c r="H5288" s="459">
        <v>5281</v>
      </c>
      <c r="I5288" s="444">
        <f t="shared" ca="1" si="203"/>
        <v>-1627930817225261.8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-6783045071771.9238</v>
      </c>
      <c r="L5288" s="444">
        <f t="shared" ca="1" si="202"/>
        <v>-1634713862297033.8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25">
      <c r="G5289" s="459"/>
      <c r="H5289" s="459">
        <v>5282</v>
      </c>
      <c r="I5289" s="444">
        <f t="shared" ca="1" si="203"/>
        <v>-1634713862297033.8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-6811307759570.9736</v>
      </c>
      <c r="L5289" s="444">
        <f t="shared" ca="1" si="202"/>
        <v>-1641525170056604.8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25">
      <c r="G5290" s="459"/>
      <c r="H5290" s="459">
        <v>5283</v>
      </c>
      <c r="I5290" s="444">
        <f t="shared" ca="1" si="203"/>
        <v>-1641525170056604.8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-6839688208569.1865</v>
      </c>
      <c r="L5290" s="444">
        <f t="shared" ca="1" si="202"/>
        <v>-1648364858265174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25">
      <c r="G5291" s="459"/>
      <c r="H5291" s="459">
        <v>5284</v>
      </c>
      <c r="I5291" s="444">
        <f t="shared" ca="1" si="203"/>
        <v>-1648364858265174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-6868186909438.2246</v>
      </c>
      <c r="L5291" s="444">
        <f t="shared" ca="1" si="202"/>
        <v>-1655233045174612.3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25">
      <c r="G5292" s="459"/>
      <c r="H5292" s="459">
        <v>5285</v>
      </c>
      <c r="I5292" s="444">
        <f t="shared" ca="1" si="203"/>
        <v>-1655233045174612.3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-6896804354894.2178</v>
      </c>
      <c r="L5292" s="444">
        <f t="shared" ca="1" si="202"/>
        <v>-1662129849529506.5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25">
      <c r="G5293" s="459"/>
      <c r="H5293" s="459">
        <v>5286</v>
      </c>
      <c r="I5293" s="444">
        <f t="shared" ca="1" si="203"/>
        <v>-1662129849529506.5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-6925541039706.2773</v>
      </c>
      <c r="L5293" s="444">
        <f t="shared" ca="1" si="202"/>
        <v>-1669055390569212.8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25">
      <c r="G5294" s="459"/>
      <c r="H5294" s="459">
        <v>5287</v>
      </c>
      <c r="I5294" s="444">
        <f t="shared" ca="1" si="203"/>
        <v>-1669055390569212.8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-6954397460705.0527</v>
      </c>
      <c r="L5294" s="444">
        <f t="shared" ca="1" si="202"/>
        <v>-1676009788029917.8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25">
      <c r="G5295" s="459"/>
      <c r="H5295" s="459">
        <v>5288</v>
      </c>
      <c r="I5295" s="444">
        <f t="shared" ca="1" si="203"/>
        <v>-1676009788029917.8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-6983374116791.3242</v>
      </c>
      <c r="L5295" s="444">
        <f t="shared" ca="1" si="202"/>
        <v>-1682993162146709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25">
      <c r="G5296" s="459"/>
      <c r="H5296" s="459">
        <v>5289</v>
      </c>
      <c r="I5296" s="444">
        <f t="shared" ca="1" si="203"/>
        <v>-1682993162146709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-7012471508944.6211</v>
      </c>
      <c r="L5296" s="444">
        <f t="shared" ca="1" si="202"/>
        <v>-1690005633655653.5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25">
      <c r="G5297" s="459"/>
      <c r="H5297" s="459">
        <v>5290</v>
      </c>
      <c r="I5297" s="444">
        <f t="shared" ca="1" si="203"/>
        <v>-1690005633655653.5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-7041690140231.8896</v>
      </c>
      <c r="L5297" s="444">
        <f t="shared" ca="1" si="202"/>
        <v>-1697047323795885.5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25">
      <c r="G5298" s="459"/>
      <c r="H5298" s="459">
        <v>5291</v>
      </c>
      <c r="I5298" s="444">
        <f t="shared" ca="1" si="203"/>
        <v>-1697047323795885.5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-7071030515816.1895</v>
      </c>
      <c r="L5298" s="444">
        <f t="shared" ca="1" si="202"/>
        <v>-1704118354311701.8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25">
      <c r="G5299" s="459"/>
      <c r="H5299" s="459">
        <v>5292</v>
      </c>
      <c r="I5299" s="444">
        <f t="shared" ca="1" si="203"/>
        <v>-1704118354311701.8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-7100493142965.4238</v>
      </c>
      <c r="L5299" s="444">
        <f t="shared" ca="1" si="202"/>
        <v>-1711218847454667.3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25">
      <c r="G5300" s="459"/>
      <c r="H5300" s="459">
        <v>5293</v>
      </c>
      <c r="I5300" s="444">
        <f t="shared" ca="1" si="203"/>
        <v>-1711218847454667.3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-7130078531061.1133</v>
      </c>
      <c r="L5300" s="444">
        <f t="shared" ca="1" si="202"/>
        <v>-1718348925985728.3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25">
      <c r="G5301" s="459"/>
      <c r="H5301" s="459">
        <v>5294</v>
      </c>
      <c r="I5301" s="444">
        <f t="shared" ca="1" si="203"/>
        <v>-1718348925985728.3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-7159787191607.2012</v>
      </c>
      <c r="L5301" s="444">
        <f t="shared" ca="1" si="202"/>
        <v>-1725508713177335.5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25">
      <c r="G5302" s="459"/>
      <c r="H5302" s="459">
        <v>5295</v>
      </c>
      <c r="I5302" s="444">
        <f t="shared" ca="1" si="203"/>
        <v>-1725508713177335.5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-7189619638238.8975</v>
      </c>
      <c r="L5302" s="444">
        <f t="shared" ca="1" si="202"/>
        <v>-1732698332815574.5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25">
      <c r="G5303" s="459"/>
      <c r="H5303" s="459">
        <v>5296</v>
      </c>
      <c r="I5303" s="444">
        <f t="shared" ca="1" si="203"/>
        <v>-1732698332815574.5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-7219576386731.5605</v>
      </c>
      <c r="L5303" s="444">
        <f t="shared" ca="1" si="202"/>
        <v>-1739917909202306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25">
      <c r="G5304" s="459"/>
      <c r="H5304" s="459">
        <v>5297</v>
      </c>
      <c r="I5304" s="444">
        <f t="shared" ca="1" si="203"/>
        <v>-1739917909202306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-7249657955009.6084</v>
      </c>
      <c r="L5304" s="444">
        <f t="shared" ca="1" si="202"/>
        <v>-1747167567157315.5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25">
      <c r="G5305" s="459"/>
      <c r="H5305" s="459">
        <v>5298</v>
      </c>
      <c r="I5305" s="444">
        <f t="shared" ca="1" si="203"/>
        <v>-1747167567157315.5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-7279864863155.4814</v>
      </c>
      <c r="L5305" s="444">
        <f t="shared" ca="1" si="202"/>
        <v>-1754447432020471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25">
      <c r="G5306" s="459"/>
      <c r="H5306" s="459">
        <v>5299</v>
      </c>
      <c r="I5306" s="444">
        <f t="shared" ca="1" si="203"/>
        <v>-1754447432020471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-7310197633418.6289</v>
      </c>
      <c r="L5306" s="444">
        <f t="shared" ca="1" si="202"/>
        <v>-1761757629653889.8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25">
      <c r="G5307" s="459"/>
      <c r="H5307" s="459">
        <v>5300</v>
      </c>
      <c r="I5307" s="444">
        <f t="shared" ca="1" si="203"/>
        <v>-1761757629653889.8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-7340656790224.542</v>
      </c>
      <c r="L5307" s="444">
        <f t="shared" ca="1" si="202"/>
        <v>-1769098286444114.3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25">
      <c r="G5308" s="459"/>
      <c r="H5308" s="459">
        <v>5301</v>
      </c>
      <c r="I5308" s="444">
        <f t="shared" ca="1" si="203"/>
        <v>-1769098286444114.3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-7371242860183.8086</v>
      </c>
      <c r="L5308" s="444">
        <f t="shared" ca="1" si="202"/>
        <v>-1776469529304298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25">
      <c r="G5309" s="459"/>
      <c r="H5309" s="459">
        <v>5302</v>
      </c>
      <c r="I5309" s="444">
        <f t="shared" ca="1" si="203"/>
        <v>-1776469529304298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-7401956372101.2412</v>
      </c>
      <c r="L5309" s="444">
        <f t="shared" ca="1" si="202"/>
        <v>-1783871485676399.3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25">
      <c r="G5310" s="459"/>
      <c r="H5310" s="459">
        <v>5303</v>
      </c>
      <c r="I5310" s="444">
        <f t="shared" ca="1" si="203"/>
        <v>-1783871485676399.3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-7432797856984.998</v>
      </c>
      <c r="L5310" s="444">
        <f t="shared" ca="1" si="202"/>
        <v>-1791304283533384.3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25">
      <c r="G5311" s="459"/>
      <c r="H5311" s="459">
        <v>5304</v>
      </c>
      <c r="I5311" s="444">
        <f t="shared" ca="1" si="203"/>
        <v>-1791304283533384.3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-7463767848055.7686</v>
      </c>
      <c r="L5311" s="444">
        <f t="shared" ca="1" si="202"/>
        <v>-1798768051381440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25">
      <c r="G5312" s="459"/>
      <c r="H5312" s="459">
        <v>5305</v>
      </c>
      <c r="I5312" s="444">
        <f t="shared" ca="1" si="203"/>
        <v>-1798768051381440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-7494866880756</v>
      </c>
      <c r="L5312" s="444">
        <f t="shared" ca="1" si="202"/>
        <v>-1806262918262196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25">
      <c r="G5313" s="459"/>
      <c r="H5313" s="459">
        <v>5306</v>
      </c>
      <c r="I5313" s="444">
        <f t="shared" ca="1" si="203"/>
        <v>-1806262918262196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-7526095492759.1494</v>
      </c>
      <c r="L5313" s="444">
        <f t="shared" ca="1" si="202"/>
        <v>-1813789013754955.3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25">
      <c r="G5314" s="459"/>
      <c r="H5314" s="459">
        <v>5307</v>
      </c>
      <c r="I5314" s="444">
        <f t="shared" ca="1" si="203"/>
        <v>-1813789013754955.3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-7557454223978.9814</v>
      </c>
      <c r="L5314" s="444">
        <f t="shared" ca="1" si="202"/>
        <v>-1821346467978934.3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25">
      <c r="G5315" s="459"/>
      <c r="H5315" s="459">
        <v>5308</v>
      </c>
      <c r="I5315" s="444">
        <f t="shared" ca="1" si="203"/>
        <v>-1821346467978934.3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-7588943616578.8926</v>
      </c>
      <c r="L5315" s="444">
        <f t="shared" ca="1" si="202"/>
        <v>-1828935411595513.3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25">
      <c r="G5316" s="459"/>
      <c r="H5316" s="459">
        <v>5309</v>
      </c>
      <c r="I5316" s="444">
        <f t="shared" ca="1" si="203"/>
        <v>-1828935411595513.3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-7620564214981.3047</v>
      </c>
      <c r="L5316" s="444">
        <f t="shared" ca="1" si="202"/>
        <v>-1836555975810494.5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25">
      <c r="G5317" s="459"/>
      <c r="H5317" s="459">
        <v>5310</v>
      </c>
      <c r="I5317" s="444">
        <f t="shared" ca="1" si="203"/>
        <v>-1836555975810494.5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-7652316565877.0615</v>
      </c>
      <c r="L5317" s="444">
        <f t="shared" ca="1" si="202"/>
        <v>-1844208292376371.5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25">
      <c r="G5318" s="459"/>
      <c r="H5318" s="459">
        <v>5311</v>
      </c>
      <c r="I5318" s="444">
        <f t="shared" ca="1" si="203"/>
        <v>-1844208292376371.5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-7684201218234.8818</v>
      </c>
      <c r="L5318" s="444">
        <f t="shared" ca="1" si="202"/>
        <v>-1851892493594606.5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25">
      <c r="G5319" s="459"/>
      <c r="H5319" s="459">
        <v>5312</v>
      </c>
      <c r="I5319" s="444">
        <f t="shared" ca="1" si="203"/>
        <v>-1851892493594606.5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-7716218723310.8604</v>
      </c>
      <c r="L5319" s="444">
        <f t="shared" ca="1" si="202"/>
        <v>-1859608712317917.3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25">
      <c r="G5320" s="459"/>
      <c r="H5320" s="459">
        <v>5313</v>
      </c>
      <c r="I5320" s="444">
        <f t="shared" ca="1" si="203"/>
        <v>-1859608712317917.3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-7748369634657.9883</v>
      </c>
      <c r="L5320" s="444">
        <f t="shared" ca="1" si="202"/>
        <v>-1867357081952575.3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25">
      <c r="G5321" s="459"/>
      <c r="H5321" s="459">
        <v>5314</v>
      </c>
      <c r="I5321" s="444">
        <f t="shared" ca="1" si="203"/>
        <v>-1867357081952575.3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-7780654508135.7305</v>
      </c>
      <c r="L5321" s="444">
        <f t="shared" ca="1" si="202"/>
        <v>-1875137736460711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25">
      <c r="G5322" s="459"/>
      <c r="H5322" s="459">
        <v>5315</v>
      </c>
      <c r="I5322" s="444">
        <f t="shared" ca="1" si="203"/>
        <v>-1875137736460711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-7813073901919.6289</v>
      </c>
      <c r="L5322" s="444">
        <f t="shared" ca="1" si="202"/>
        <v>-1882950810362630.8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25">
      <c r="G5323" s="459"/>
      <c r="H5323" s="459">
        <v>5316</v>
      </c>
      <c r="I5323" s="444">
        <f t="shared" ca="1" si="203"/>
        <v>-1882950810362630.8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-7845628376510.9609</v>
      </c>
      <c r="L5323" s="444">
        <f t="shared" ca="1" si="202"/>
        <v>-1890796438739141.8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25">
      <c r="G5324" s="459"/>
      <c r="H5324" s="459">
        <v>5317</v>
      </c>
      <c r="I5324" s="444">
        <f t="shared" ca="1" si="203"/>
        <v>-1890796438739141.8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-7878318494746.4229</v>
      </c>
      <c r="L5324" s="444">
        <f t="shared" ca="1" si="202"/>
        <v>-1898674757233888.3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25">
      <c r="G5325" s="459"/>
      <c r="H5325" s="459">
        <v>5318</v>
      </c>
      <c r="I5325" s="444">
        <f t="shared" ca="1" si="203"/>
        <v>-1898674757233888.3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-7911144821807.8672</v>
      </c>
      <c r="L5325" s="444">
        <f t="shared" ca="1" si="202"/>
        <v>-1906585902055696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25">
      <c r="G5326" s="459"/>
      <c r="H5326" s="459">
        <v>5319</v>
      </c>
      <c r="I5326" s="444">
        <f t="shared" ca="1" si="203"/>
        <v>-1906585902055696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-7944107925232.0664</v>
      </c>
      <c r="L5326" s="444">
        <f t="shared" ca="1" si="202"/>
        <v>-1914530009980928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25">
      <c r="G5327" s="459"/>
      <c r="H5327" s="459">
        <v>5320</v>
      </c>
      <c r="I5327" s="444">
        <f t="shared" ca="1" si="203"/>
        <v>-1914530009980928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-7977208374920.5342</v>
      </c>
      <c r="L5327" s="444">
        <f t="shared" ca="1" si="202"/>
        <v>-1922507218355848.5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25">
      <c r="G5328" s="459"/>
      <c r="H5328" s="459">
        <v>5321</v>
      </c>
      <c r="I5328" s="444">
        <f t="shared" ca="1" si="203"/>
        <v>-1922507218355848.5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-8010446743149.3682</v>
      </c>
      <c r="L5328" s="444">
        <f t="shared" ca="1" si="202"/>
        <v>-1930517665098997.8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25">
      <c r="G5329" s="459"/>
      <c r="H5329" s="459">
        <v>5322</v>
      </c>
      <c r="I5329" s="444">
        <f t="shared" ca="1" si="203"/>
        <v>-1930517665098997.8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-8043823604579.1572</v>
      </c>
      <c r="L5329" s="444">
        <f t="shared" ca="1" si="202"/>
        <v>-1938561488703577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25">
      <c r="G5330" s="459"/>
      <c r="H5330" s="459">
        <v>5323</v>
      </c>
      <c r="I5330" s="444">
        <f t="shared" ca="1" si="203"/>
        <v>-1938561488703577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-8077339536264.9043</v>
      </c>
      <c r="L5330" s="444">
        <f t="shared" ca="1" si="202"/>
        <v>-1946638828239842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25">
      <c r="G5331" s="459"/>
      <c r="H5331" s="459">
        <v>5324</v>
      </c>
      <c r="I5331" s="444">
        <f t="shared" ca="1" si="203"/>
        <v>-1946638828239842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-8110995117666.0078</v>
      </c>
      <c r="L5331" s="444">
        <f t="shared" ca="1" si="202"/>
        <v>-1954749823357508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25">
      <c r="G5332" s="459"/>
      <c r="H5332" s="459">
        <v>5325</v>
      </c>
      <c r="I5332" s="444">
        <f t="shared" ca="1" si="203"/>
        <v>-1954749823357508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-8144790930656.2832</v>
      </c>
      <c r="L5332" s="444">
        <f t="shared" ca="1" si="202"/>
        <v>-1962894614288164.3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25">
      <c r="G5333" s="459"/>
      <c r="H5333" s="459">
        <v>5326</v>
      </c>
      <c r="I5333" s="444">
        <f t="shared" ca="1" si="203"/>
        <v>-1962894614288164.3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-8178727559534.0176</v>
      </c>
      <c r="L5333" s="444">
        <f t="shared" ca="1" si="202"/>
        <v>-1971073341847698.3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25">
      <c r="G5334" s="459"/>
      <c r="H5334" s="459">
        <v>5327</v>
      </c>
      <c r="I5334" s="444">
        <f t="shared" ca="1" si="203"/>
        <v>-1971073341847698.3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-8212805591032.0762</v>
      </c>
      <c r="L5334" s="444">
        <f t="shared" ca="1" si="202"/>
        <v>-1979286147438730.3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25">
      <c r="G5335" s="459"/>
      <c r="H5335" s="459">
        <v>5328</v>
      </c>
      <c r="I5335" s="444">
        <f t="shared" ca="1" si="203"/>
        <v>-1979286147438730.3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-8247025614328.043</v>
      </c>
      <c r="L5335" s="444">
        <f t="shared" ca="1" si="202"/>
        <v>-1987533173053058.3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25">
      <c r="G5336" s="459"/>
      <c r="H5336" s="459">
        <v>5329</v>
      </c>
      <c r="I5336" s="444">
        <f t="shared" ca="1" si="203"/>
        <v>-1987533173053058.3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-8281388221054.4092</v>
      </c>
      <c r="L5336" s="444">
        <f t="shared" ca="1" si="202"/>
        <v>-1995814561274112.8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25">
      <c r="G5337" s="459"/>
      <c r="H5337" s="459">
        <v>5330</v>
      </c>
      <c r="I5337" s="444">
        <f t="shared" ca="1" si="203"/>
        <v>-1995814561274112.8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-8315894005308.8037</v>
      </c>
      <c r="L5337" s="444">
        <f t="shared" ca="1" si="202"/>
        <v>-2004130455279421.5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25">
      <c r="G5338" s="459"/>
      <c r="H5338" s="459">
        <v>5331</v>
      </c>
      <c r="I5338" s="444">
        <f t="shared" ca="1" si="203"/>
        <v>-2004130455279421.5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-8350543563664.2549</v>
      </c>
      <c r="L5338" s="444">
        <f t="shared" ca="1" si="202"/>
        <v>-2012480998843085.8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25">
      <c r="G5339" s="459"/>
      <c r="H5339" s="459">
        <v>5332</v>
      </c>
      <c r="I5339" s="444">
        <f t="shared" ca="1" si="203"/>
        <v>-2012480998843085.8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-8385337495179.5234</v>
      </c>
      <c r="L5339" s="444">
        <f t="shared" ca="1" si="202"/>
        <v>-2020866336338265.3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25">
      <c r="G5340" s="459"/>
      <c r="H5340" s="459">
        <v>5333</v>
      </c>
      <c r="I5340" s="444">
        <f t="shared" ca="1" si="203"/>
        <v>-2020866336338265.3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-8420276401409.4385</v>
      </c>
      <c r="L5340" s="444">
        <f t="shared" ca="1" si="202"/>
        <v>-2029286612739674.8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25">
      <c r="G5341" s="459"/>
      <c r="H5341" s="459">
        <v>5334</v>
      </c>
      <c r="I5341" s="444">
        <f t="shared" ca="1" si="203"/>
        <v>-2029286612739674.8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-8455360886415.3125</v>
      </c>
      <c r="L5341" s="444">
        <f t="shared" ca="1" si="202"/>
        <v>-2037741973626090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25">
      <c r="G5342" s="459"/>
      <c r="H5342" s="459">
        <v>5335</v>
      </c>
      <c r="I5342" s="444">
        <f t="shared" ca="1" si="203"/>
        <v>-2037741973626090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-8490591556775.375</v>
      </c>
      <c r="L5342" s="444">
        <f t="shared" ca="1" si="202"/>
        <v>-2046232565182865.5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25">
      <c r="G5343" s="459"/>
      <c r="H5343" s="459">
        <v>5336</v>
      </c>
      <c r="I5343" s="444">
        <f t="shared" ca="1" si="203"/>
        <v>-2046232565182865.5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-8525969021595.2725</v>
      </c>
      <c r="L5343" s="444">
        <f t="shared" ca="1" si="202"/>
        <v>-2054758534204460.8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25">
      <c r="G5344" s="459"/>
      <c r="H5344" s="459">
        <v>5337</v>
      </c>
      <c r="I5344" s="444">
        <f t="shared" ca="1" si="203"/>
        <v>-2054758534204460.8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-8561493892518.5869</v>
      </c>
      <c r="L5344" s="444">
        <f t="shared" ca="1" si="202"/>
        <v>-2063320028096979.3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25">
      <c r="G5345" s="459"/>
      <c r="H5345" s="459">
        <v>5338</v>
      </c>
      <c r="I5345" s="444">
        <f t="shared" ca="1" si="203"/>
        <v>-2063320028096979.3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-8597166783737.4131</v>
      </c>
      <c r="L5345" s="444">
        <f t="shared" ca="1" si="202"/>
        <v>-2071917194880716.8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25">
      <c r="G5346" s="459"/>
      <c r="H5346" s="459">
        <v>5339</v>
      </c>
      <c r="I5346" s="444">
        <f t="shared" ca="1" si="203"/>
        <v>-2071917194880716.8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-8632988312002.9863</v>
      </c>
      <c r="L5346" s="444">
        <f t="shared" ca="1" si="202"/>
        <v>-2080550183192719.8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25">
      <c r="G5347" s="459"/>
      <c r="H5347" s="459">
        <v>5340</v>
      </c>
      <c r="I5347" s="444">
        <f t="shared" ca="1" si="203"/>
        <v>-2080550183192719.8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-8668959096636.332</v>
      </c>
      <c r="L5347" s="444">
        <f t="shared" ca="1" si="202"/>
        <v>-2089219142289356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25">
      <c r="G5348" s="459"/>
      <c r="H5348" s="459">
        <v>5341</v>
      </c>
      <c r="I5348" s="444">
        <f t="shared" ca="1" si="203"/>
        <v>-2089219142289356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-8705079759538.9834</v>
      </c>
      <c r="L5348" s="444">
        <f t="shared" ca="1" si="202"/>
        <v>-2097924222048895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25">
      <c r="G5349" s="459"/>
      <c r="H5349" s="459">
        <v>5342</v>
      </c>
      <c r="I5349" s="444">
        <f t="shared" ca="1" si="203"/>
        <v>-2097924222048895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-8741350925203.7275</v>
      </c>
      <c r="L5349" s="444">
        <f t="shared" ca="1" si="202"/>
        <v>-2106665572974098.8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25">
      <c r="G5350" s="459"/>
      <c r="H5350" s="459">
        <v>5343</v>
      </c>
      <c r="I5350" s="444">
        <f t="shared" ca="1" si="203"/>
        <v>-2106665572974098.8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-8777773220725.4111</v>
      </c>
      <c r="L5350" s="444">
        <f t="shared" ca="1" si="202"/>
        <v>-2115443346194824.3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25">
      <c r="G5351" s="459"/>
      <c r="H5351" s="459">
        <v>5344</v>
      </c>
      <c r="I5351" s="444">
        <f t="shared" ca="1" si="203"/>
        <v>-2115443346194824.3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-8814347275811.7656</v>
      </c>
      <c r="L5351" s="444">
        <f t="shared" ca="1" si="202"/>
        <v>-2124257693470636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25">
      <c r="G5352" s="459"/>
      <c r="H5352" s="459">
        <v>5345</v>
      </c>
      <c r="I5352" s="444">
        <f t="shared" ca="1" si="203"/>
        <v>-2124257693470636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-8851073722794.3164</v>
      </c>
      <c r="L5352" s="444">
        <f t="shared" ca="1" si="202"/>
        <v>-2133108767193430.3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25">
      <c r="G5353" s="459"/>
      <c r="H5353" s="459">
        <v>5346</v>
      </c>
      <c r="I5353" s="444">
        <f t="shared" ca="1" si="203"/>
        <v>-2133108767193430.3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-8887953196639.291</v>
      </c>
      <c r="L5353" s="444">
        <f t="shared" ca="1" si="202"/>
        <v>-2141996720390069.5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25">
      <c r="G5354" s="459"/>
      <c r="H5354" s="459">
        <v>5347</v>
      </c>
      <c r="I5354" s="444">
        <f t="shared" ca="1" si="203"/>
        <v>-2141996720390069.5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-8924986334958.623</v>
      </c>
      <c r="L5354" s="444">
        <f t="shared" ca="1" si="202"/>
        <v>-2150921706725028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25">
      <c r="G5355" s="459"/>
      <c r="H5355" s="459">
        <v>5348</v>
      </c>
      <c r="I5355" s="444">
        <f t="shared" ca="1" si="203"/>
        <v>-2150921706725028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-8962173778020.9492</v>
      </c>
      <c r="L5355" s="444">
        <f t="shared" ca="1" si="202"/>
        <v>-2159883880503049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25">
      <c r="G5356" s="459"/>
      <c r="H5356" s="459">
        <v>5349</v>
      </c>
      <c r="I5356" s="444">
        <f t="shared" ca="1" si="203"/>
        <v>-2159883880503049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-8999516168762.7031</v>
      </c>
      <c r="L5356" s="444">
        <f t="shared" ca="1" si="202"/>
        <v>-2168883396671811.8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25">
      <c r="G5357" s="459"/>
      <c r="H5357" s="459">
        <v>5350</v>
      </c>
      <c r="I5357" s="444">
        <f t="shared" ca="1" si="203"/>
        <v>-2168883396671811.8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-9037014152799.2168</v>
      </c>
      <c r="L5357" s="444">
        <f t="shared" ca="1" si="202"/>
        <v>-2177920410824611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25">
      <c r="G5358" s="459"/>
      <c r="H5358" s="459">
        <v>5351</v>
      </c>
      <c r="I5358" s="444">
        <f t="shared" ca="1" si="203"/>
        <v>-2177920410824611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-9074668378435.8789</v>
      </c>
      <c r="L5358" s="444">
        <f t="shared" ca="1" si="202"/>
        <v>-2186995079203047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25">
      <c r="G5359" s="459"/>
      <c r="H5359" s="459">
        <v>5352</v>
      </c>
      <c r="I5359" s="444">
        <f t="shared" ca="1" si="203"/>
        <v>-2186995079203047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-9112479496679.3633</v>
      </c>
      <c r="L5359" s="444">
        <f t="shared" ca="1" si="202"/>
        <v>-2196107558699726.3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25">
      <c r="G5360" s="459"/>
      <c r="H5360" s="459">
        <v>5353</v>
      </c>
      <c r="I5360" s="444">
        <f t="shared" ca="1" si="203"/>
        <v>-2196107558699726.3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-9150448161248.8594</v>
      </c>
      <c r="L5360" s="444">
        <f t="shared" ca="1" si="202"/>
        <v>-2205258006860975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25">
      <c r="G5361" s="459"/>
      <c r="H5361" s="459">
        <v>5354</v>
      </c>
      <c r="I5361" s="444">
        <f t="shared" ca="1" si="203"/>
        <v>-2205258006860975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-9188575028587.3965</v>
      </c>
      <c r="L5361" s="444">
        <f t="shared" ca="1" si="202"/>
        <v>-2214446581889562.5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25">
      <c r="G5362" s="459"/>
      <c r="H5362" s="459">
        <v>5355</v>
      </c>
      <c r="I5362" s="444">
        <f t="shared" ca="1" si="203"/>
        <v>-2214446581889562.5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-9226860757873.1777</v>
      </c>
      <c r="L5362" s="444">
        <f t="shared" ca="1" si="202"/>
        <v>-2223673442647435.8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25">
      <c r="G5363" s="459"/>
      <c r="H5363" s="459">
        <v>5356</v>
      </c>
      <c r="I5363" s="444">
        <f t="shared" ca="1" si="203"/>
        <v>-2223673442647435.8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-9265306011030.9824</v>
      </c>
      <c r="L5363" s="444">
        <f t="shared" ref="L5363:L5617" ca="1" si="207">I5363-J5363+K5363</f>
        <v>-2232938748658466.8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25">
      <c r="G5364" s="459"/>
      <c r="H5364" s="459">
        <v>5357</v>
      </c>
      <c r="I5364" s="444">
        <f t="shared" ref="I5364:I5618" ca="1" si="208">L5363</f>
        <v>-2232938748658466.8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-9303911452743.6113</v>
      </c>
      <c r="L5364" s="444">
        <f t="shared" ca="1" si="207"/>
        <v>-2242242660111210.3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25">
      <c r="G5365" s="459"/>
      <c r="H5365" s="459">
        <v>5358</v>
      </c>
      <c r="I5365" s="444">
        <f t="shared" ca="1" si="208"/>
        <v>-2242242660111210.3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-9342677750463.375</v>
      </c>
      <c r="L5365" s="444">
        <f t="shared" ca="1" si="207"/>
        <v>-2251585337861673.5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25">
      <c r="G5366" s="459"/>
      <c r="H5366" s="459">
        <v>5359</v>
      </c>
      <c r="I5366" s="444">
        <f t="shared" ca="1" si="208"/>
        <v>-2251585337861673.5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-9381605574423.6387</v>
      </c>
      <c r="L5366" s="444">
        <f t="shared" ca="1" si="207"/>
        <v>-2260966943436097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25">
      <c r="G5367" s="459"/>
      <c r="H5367" s="459">
        <v>5360</v>
      </c>
      <c r="I5367" s="444">
        <f t="shared" ca="1" si="208"/>
        <v>-2260966943436097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-9420695597650.4043</v>
      </c>
      <c r="L5367" s="444">
        <f t="shared" ca="1" si="207"/>
        <v>-2270387639033747.5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25">
      <c r="G5368" s="459"/>
      <c r="H5368" s="459">
        <v>5361</v>
      </c>
      <c r="I5368" s="444">
        <f t="shared" ca="1" si="208"/>
        <v>-2270387639033747.5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-9459948495973.9473</v>
      </c>
      <c r="L5368" s="444">
        <f t="shared" ca="1" si="207"/>
        <v>-2279847587529721.5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25">
      <c r="G5369" s="459"/>
      <c r="H5369" s="459">
        <v>5362</v>
      </c>
      <c r="I5369" s="444">
        <f t="shared" ca="1" si="208"/>
        <v>-2279847587529721.5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-9499364948040.5059</v>
      </c>
      <c r="L5369" s="444">
        <f t="shared" ca="1" si="207"/>
        <v>-2289346952477762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25">
      <c r="G5370" s="459"/>
      <c r="H5370" s="459">
        <v>5363</v>
      </c>
      <c r="I5370" s="444">
        <f t="shared" ca="1" si="208"/>
        <v>-2289346952477762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-9538945635324.0078</v>
      </c>
      <c r="L5370" s="444">
        <f t="shared" ca="1" si="207"/>
        <v>-2298885898113086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25">
      <c r="G5371" s="459"/>
      <c r="H5371" s="459">
        <v>5364</v>
      </c>
      <c r="I5371" s="444">
        <f t="shared" ca="1" si="208"/>
        <v>-2298885898113086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-9578691242137.8574</v>
      </c>
      <c r="L5371" s="444">
        <f t="shared" ca="1" si="207"/>
        <v>-2308464589355224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25">
      <c r="G5372" s="459"/>
      <c r="H5372" s="459">
        <v>5365</v>
      </c>
      <c r="I5372" s="444">
        <f t="shared" ca="1" si="208"/>
        <v>-2308464589355224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-9618602455646.7656</v>
      </c>
      <c r="L5372" s="444">
        <f t="shared" ca="1" si="207"/>
        <v>-2318083191810871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25">
      <c r="G5373" s="459"/>
      <c r="H5373" s="459">
        <v>5366</v>
      </c>
      <c r="I5373" s="444">
        <f t="shared" ca="1" si="208"/>
        <v>-2318083191810871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-9658679965878.6289</v>
      </c>
      <c r="L5373" s="444">
        <f t="shared" ca="1" si="207"/>
        <v>-2327741871776749.5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25">
      <c r="G5374" s="459"/>
      <c r="H5374" s="459">
        <v>5367</v>
      </c>
      <c r="I5374" s="444">
        <f t="shared" ca="1" si="208"/>
        <v>-2327741871776749.5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-9698924465736.457</v>
      </c>
      <c r="L5374" s="444">
        <f t="shared" ca="1" si="207"/>
        <v>-2337440796242486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25">
      <c r="G5375" s="459"/>
      <c r="H5375" s="459">
        <v>5368</v>
      </c>
      <c r="I5375" s="444">
        <f t="shared" ca="1" si="208"/>
        <v>-2337440796242486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-9739336651010.3574</v>
      </c>
      <c r="L5375" s="444">
        <f t="shared" ca="1" si="207"/>
        <v>-2347180132893496.5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25">
      <c r="G5376" s="459"/>
      <c r="H5376" s="459">
        <v>5369</v>
      </c>
      <c r="I5376" s="444">
        <f t="shared" ca="1" si="208"/>
        <v>-2347180132893496.5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-9779917220389.5684</v>
      </c>
      <c r="L5376" s="444">
        <f t="shared" ca="1" si="207"/>
        <v>-2356960050113886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25">
      <c r="G5377" s="459"/>
      <c r="H5377" s="459">
        <v>5370</v>
      </c>
      <c r="I5377" s="444">
        <f t="shared" ca="1" si="208"/>
        <v>-2356960050113886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-9820666875474.5254</v>
      </c>
      <c r="L5377" s="444">
        <f t="shared" ca="1" si="207"/>
        <v>-2366780716989360.5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25">
      <c r="G5378" s="459"/>
      <c r="H5378" s="459">
        <v>5371</v>
      </c>
      <c r="I5378" s="444">
        <f t="shared" ca="1" si="208"/>
        <v>-2366780716989360.5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-9861586320789.002</v>
      </c>
      <c r="L5378" s="444">
        <f t="shared" ca="1" si="207"/>
        <v>-2376642303310149.5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25">
      <c r="G5379" s="459"/>
      <c r="H5379" s="459">
        <v>5372</v>
      </c>
      <c r="I5379" s="444">
        <f t="shared" ca="1" si="208"/>
        <v>-2376642303310149.5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-9902676263792.2891</v>
      </c>
      <c r="L5379" s="444">
        <f t="shared" ca="1" si="207"/>
        <v>-2386544979573942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25">
      <c r="G5380" s="459"/>
      <c r="H5380" s="459">
        <v>5373</v>
      </c>
      <c r="I5380" s="444">
        <f t="shared" ca="1" si="208"/>
        <v>-2386544979573942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-9943937414891.4258</v>
      </c>
      <c r="L5380" s="444">
        <f t="shared" ca="1" si="207"/>
        <v>-2396488916988833.5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25">
      <c r="G5381" s="459"/>
      <c r="H5381" s="459">
        <v>5374</v>
      </c>
      <c r="I5381" s="444">
        <f t="shared" ca="1" si="208"/>
        <v>-2396488916988833.5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-9985370487453.4727</v>
      </c>
      <c r="L5381" s="444">
        <f t="shared" ca="1" si="207"/>
        <v>-2406474287476287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25">
      <c r="G5382" s="459"/>
      <c r="H5382" s="459">
        <v>5375</v>
      </c>
      <c r="I5382" s="444">
        <f t="shared" ca="1" si="208"/>
        <v>-2406474287476287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-10026976197817.863</v>
      </c>
      <c r="L5382" s="444">
        <f t="shared" ca="1" si="207"/>
        <v>-2416501263674105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25">
      <c r="G5383" s="459"/>
      <c r="H5383" s="459">
        <v>5376</v>
      </c>
      <c r="I5383" s="444">
        <f t="shared" ca="1" si="208"/>
        <v>-2416501263674105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-10068755265308.771</v>
      </c>
      <c r="L5383" s="444">
        <f t="shared" ca="1" si="207"/>
        <v>-2426570018939414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25">
      <c r="G5384" s="459"/>
      <c r="H5384" s="459">
        <v>5377</v>
      </c>
      <c r="I5384" s="444">
        <f t="shared" ca="1" si="208"/>
        <v>-2426570018939414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-10110708412247.559</v>
      </c>
      <c r="L5384" s="444">
        <f t="shared" ca="1" si="207"/>
        <v>-2436680727351661.5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25">
      <c r="G5385" s="459"/>
      <c r="H5385" s="459">
        <v>5378</v>
      </c>
      <c r="I5385" s="444">
        <f t="shared" ca="1" si="208"/>
        <v>-2436680727351661.5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-10152836363965.256</v>
      </c>
      <c r="L5385" s="444">
        <f t="shared" ca="1" si="207"/>
        <v>-2446833563715627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25">
      <c r="G5386" s="459"/>
      <c r="H5386" s="459">
        <v>5379</v>
      </c>
      <c r="I5386" s="444">
        <f t="shared" ca="1" si="208"/>
        <v>-2446833563715627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-10195139848815.113</v>
      </c>
      <c r="L5386" s="444">
        <f t="shared" ca="1" si="207"/>
        <v>-2457028703564442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25">
      <c r="G5387" s="459"/>
      <c r="H5387" s="459">
        <v>5380</v>
      </c>
      <c r="I5387" s="444">
        <f t="shared" ca="1" si="208"/>
        <v>-2457028703564442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-10237619598185.176</v>
      </c>
      <c r="L5387" s="444">
        <f t="shared" ca="1" si="207"/>
        <v>-2467266323162627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25">
      <c r="G5388" s="459"/>
      <c r="H5388" s="459">
        <v>5381</v>
      </c>
      <c r="I5388" s="444">
        <f t="shared" ca="1" si="208"/>
        <v>-2467266323162627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-10280276346510.945</v>
      </c>
      <c r="L5388" s="444">
        <f t="shared" ca="1" si="207"/>
        <v>-2477546599509138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25">
      <c r="G5389" s="459"/>
      <c r="H5389" s="459">
        <v>5382</v>
      </c>
      <c r="I5389" s="444">
        <f t="shared" ca="1" si="208"/>
        <v>-2477546599509138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-10323110831288.074</v>
      </c>
      <c r="L5389" s="444">
        <f t="shared" ca="1" si="207"/>
        <v>-2487869710340426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25">
      <c r="G5390" s="459"/>
      <c r="H5390" s="459">
        <v>5383</v>
      </c>
      <c r="I5390" s="444">
        <f t="shared" ca="1" si="208"/>
        <v>-2487869710340426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-10366123793085.107</v>
      </c>
      <c r="L5390" s="444">
        <f t="shared" ca="1" si="207"/>
        <v>-2498235834133511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25">
      <c r="G5391" s="459"/>
      <c r="H5391" s="459">
        <v>5384</v>
      </c>
      <c r="I5391" s="444">
        <f t="shared" ca="1" si="208"/>
        <v>-2498235834133511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-10409315975556.295</v>
      </c>
      <c r="L5391" s="444">
        <f t="shared" ca="1" si="207"/>
        <v>-2508645150109067.5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25">
      <c r="G5392" s="459"/>
      <c r="H5392" s="459">
        <v>5385</v>
      </c>
      <c r="I5392" s="444">
        <f t="shared" ca="1" si="208"/>
        <v>-2508645150109067.5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-10452688125454.447</v>
      </c>
      <c r="L5392" s="444">
        <f t="shared" ca="1" si="207"/>
        <v>-2519097838234522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25">
      <c r="G5393" s="459"/>
      <c r="H5393" s="459">
        <v>5386</v>
      </c>
      <c r="I5393" s="444">
        <f t="shared" ca="1" si="208"/>
        <v>-2519097838234522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-10496240992643.842</v>
      </c>
      <c r="L5393" s="444">
        <f t="shared" ca="1" si="207"/>
        <v>-2529594079227166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25">
      <c r="G5394" s="459"/>
      <c r="H5394" s="459">
        <v>5387</v>
      </c>
      <c r="I5394" s="444">
        <f t="shared" ca="1" si="208"/>
        <v>-2529594079227166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-10539975330113.191</v>
      </c>
      <c r="L5394" s="444">
        <f t="shared" ca="1" si="207"/>
        <v>-2540134054557279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25">
      <c r="G5395" s="459"/>
      <c r="H5395" s="459">
        <v>5388</v>
      </c>
      <c r="I5395" s="444">
        <f t="shared" ca="1" si="208"/>
        <v>-2540134054557279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-10583891893988.662</v>
      </c>
      <c r="L5395" s="444">
        <f t="shared" ca="1" si="207"/>
        <v>-2550717946451267.5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25">
      <c r="G5396" s="459"/>
      <c r="H5396" s="459">
        <v>5389</v>
      </c>
      <c r="I5396" s="444">
        <f t="shared" ca="1" si="208"/>
        <v>-2550717946451267.5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-10627991443546.947</v>
      </c>
      <c r="L5396" s="444">
        <f t="shared" ca="1" si="207"/>
        <v>-2561345937894814.5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25">
      <c r="G5397" s="459"/>
      <c r="H5397" s="459">
        <v>5390</v>
      </c>
      <c r="I5397" s="444">
        <f t="shared" ca="1" si="208"/>
        <v>-2561345937894814.5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-10672274741228.395</v>
      </c>
      <c r="L5397" s="444">
        <f t="shared" ca="1" si="207"/>
        <v>-2572018212636043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25">
      <c r="G5398" s="459"/>
      <c r="H5398" s="459">
        <v>5391</v>
      </c>
      <c r="I5398" s="444">
        <f t="shared" ca="1" si="208"/>
        <v>-2572018212636043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-10716742552650.18</v>
      </c>
      <c r="L5398" s="444">
        <f t="shared" ca="1" si="207"/>
        <v>-2582734955188693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25">
      <c r="G5399" s="459"/>
      <c r="H5399" s="459">
        <v>5392</v>
      </c>
      <c r="I5399" s="444">
        <f t="shared" ca="1" si="208"/>
        <v>-2582734955188693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-10761395646619.555</v>
      </c>
      <c r="L5399" s="444">
        <f t="shared" ca="1" si="207"/>
        <v>-2593496350835312.5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25">
      <c r="G5400" s="459"/>
      <c r="H5400" s="459">
        <v>5393</v>
      </c>
      <c r="I5400" s="444">
        <f t="shared" ca="1" si="208"/>
        <v>-2593496350835312.5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-10806234795147.135</v>
      </c>
      <c r="L5400" s="444">
        <f t="shared" ca="1" si="207"/>
        <v>-2604302585630459.5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25">
      <c r="G5401" s="459"/>
      <c r="H5401" s="459">
        <v>5394</v>
      </c>
      <c r="I5401" s="444">
        <f t="shared" ca="1" si="208"/>
        <v>-2604302585630459.5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-10851260773460.248</v>
      </c>
      <c r="L5401" s="444">
        <f t="shared" ca="1" si="207"/>
        <v>-2615153846403919.5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25">
      <c r="G5402" s="459"/>
      <c r="H5402" s="459">
        <v>5395</v>
      </c>
      <c r="I5402" s="444">
        <f t="shared" ca="1" si="208"/>
        <v>-2615153846403919.5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-10896474360016.332</v>
      </c>
      <c r="L5402" s="444">
        <f t="shared" ca="1" si="207"/>
        <v>-2626050320763936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25">
      <c r="G5403" s="459"/>
      <c r="H5403" s="459">
        <v>5396</v>
      </c>
      <c r="I5403" s="444">
        <f t="shared" ca="1" si="208"/>
        <v>-2626050320763936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-10941876336516.4</v>
      </c>
      <c r="L5403" s="444">
        <f t="shared" ca="1" si="207"/>
        <v>-2636992197100452.5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25">
      <c r="G5404" s="459"/>
      <c r="H5404" s="459">
        <v>5397</v>
      </c>
      <c r="I5404" s="444">
        <f t="shared" ca="1" si="208"/>
        <v>-2636992197100452.5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-10987467487918.553</v>
      </c>
      <c r="L5404" s="444">
        <f t="shared" ca="1" si="207"/>
        <v>-2647979664588371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25">
      <c r="G5405" s="459"/>
      <c r="H5405" s="459">
        <v>5398</v>
      </c>
      <c r="I5405" s="444">
        <f t="shared" ca="1" si="208"/>
        <v>-2647979664588371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-11033248602451.545</v>
      </c>
      <c r="L5405" s="444">
        <f t="shared" ca="1" si="207"/>
        <v>-2659012913190822.5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25">
      <c r="G5406" s="459"/>
      <c r="H5406" s="459">
        <v>5399</v>
      </c>
      <c r="I5406" s="444">
        <f t="shared" ca="1" si="208"/>
        <v>-2659012913190822.5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-11079220471628.428</v>
      </c>
      <c r="L5406" s="444">
        <f t="shared" ca="1" si="207"/>
        <v>-2670092133662451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25">
      <c r="G5407" s="459"/>
      <c r="H5407" s="459">
        <v>5400</v>
      </c>
      <c r="I5407" s="444">
        <f t="shared" ca="1" si="208"/>
        <v>-2670092133662451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-11125383890260.213</v>
      </c>
      <c r="L5407" s="444">
        <f t="shared" ca="1" si="207"/>
        <v>-2681217517552711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25">
      <c r="G5408" s="459"/>
      <c r="H5408" s="459">
        <v>5401</v>
      </c>
      <c r="I5408" s="444">
        <f t="shared" ca="1" si="208"/>
        <v>-2681217517552711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-11171739656469.629</v>
      </c>
      <c r="L5408" s="444">
        <f t="shared" ca="1" si="207"/>
        <v>-2692389257209180.5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25">
      <c r="G5409" s="459"/>
      <c r="H5409" s="459">
        <v>5402</v>
      </c>
      <c r="I5409" s="444">
        <f t="shared" ca="1" si="208"/>
        <v>-2692389257209180.5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-11218288571704.918</v>
      </c>
      <c r="L5409" s="444">
        <f t="shared" ca="1" si="207"/>
        <v>-2703607545780885.5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25">
      <c r="G5410" s="459"/>
      <c r="H5410" s="459">
        <v>5403</v>
      </c>
      <c r="I5410" s="444">
        <f t="shared" ca="1" si="208"/>
        <v>-2703607545780885.5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-11265031440753.689</v>
      </c>
      <c r="L5410" s="444">
        <f t="shared" ca="1" si="207"/>
        <v>-2714872577221639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25">
      <c r="G5411" s="459"/>
      <c r="H5411" s="459">
        <v>5404</v>
      </c>
      <c r="I5411" s="444">
        <f t="shared" ca="1" si="208"/>
        <v>-2714872577221639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-11311969071756.828</v>
      </c>
      <c r="L5411" s="444">
        <f t="shared" ca="1" si="207"/>
        <v>-2726184546293396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25">
      <c r="G5412" s="459"/>
      <c r="H5412" s="459">
        <v>5405</v>
      </c>
      <c r="I5412" s="444">
        <f t="shared" ca="1" si="208"/>
        <v>-2726184546293396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-11359102276222.482</v>
      </c>
      <c r="L5412" s="444">
        <f t="shared" ca="1" si="207"/>
        <v>-2737543648569618.5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25">
      <c r="G5413" s="459"/>
      <c r="H5413" s="459">
        <v>5406</v>
      </c>
      <c r="I5413" s="444">
        <f t="shared" ca="1" si="208"/>
        <v>-2737543648569618.5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-11406431869040.076</v>
      </c>
      <c r="L5413" s="444">
        <f t="shared" ca="1" si="207"/>
        <v>-2748950080438658.5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25">
      <c r="G5414" s="459"/>
      <c r="H5414" s="459">
        <v>5407</v>
      </c>
      <c r="I5414" s="444">
        <f t="shared" ca="1" si="208"/>
        <v>-2748950080438658.5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-11453958668494.41</v>
      </c>
      <c r="L5414" s="444">
        <f t="shared" ca="1" si="207"/>
        <v>-2760404039107153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25">
      <c r="G5415" s="459"/>
      <c r="H5415" s="459">
        <v>5408</v>
      </c>
      <c r="I5415" s="444">
        <f t="shared" ca="1" si="208"/>
        <v>-2760404039107153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-11501683496279.805</v>
      </c>
      <c r="L5415" s="444">
        <f t="shared" ca="1" si="207"/>
        <v>-2771905722603433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25">
      <c r="G5416" s="459"/>
      <c r="H5416" s="459">
        <v>5409</v>
      </c>
      <c r="I5416" s="444">
        <f t="shared" ca="1" si="208"/>
        <v>-2771905722603433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-11549607177514.305</v>
      </c>
      <c r="L5416" s="444">
        <f t="shared" ca="1" si="207"/>
        <v>-2783455329780947.5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25">
      <c r="G5417" s="459"/>
      <c r="H5417" s="459">
        <v>5410</v>
      </c>
      <c r="I5417" s="444">
        <f t="shared" ca="1" si="208"/>
        <v>-2783455329780947.5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-11597730540753.947</v>
      </c>
      <c r="L5417" s="444">
        <f t="shared" ca="1" si="207"/>
        <v>-2795053060321701.5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25">
      <c r="G5418" s="459"/>
      <c r="H5418" s="459">
        <v>5411</v>
      </c>
      <c r="I5418" s="444">
        <f t="shared" ca="1" si="208"/>
        <v>-2795053060321701.5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-11646054418007.09</v>
      </c>
      <c r="L5418" s="444">
        <f t="shared" ca="1" si="207"/>
        <v>-2806699114739708.5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25">
      <c r="G5419" s="459"/>
      <c r="H5419" s="459">
        <v>5412</v>
      </c>
      <c r="I5419" s="444">
        <f t="shared" ca="1" si="208"/>
        <v>-2806699114739708.5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-11694579644748.785</v>
      </c>
      <c r="L5419" s="444">
        <f t="shared" ca="1" si="207"/>
        <v>-2818393694384457.5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25">
      <c r="G5420" s="459"/>
      <c r="H5420" s="459">
        <v>5413</v>
      </c>
      <c r="I5420" s="444">
        <f t="shared" ca="1" si="208"/>
        <v>-2818393694384457.5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-11743307059935.24</v>
      </c>
      <c r="L5420" s="444">
        <f t="shared" ca="1" si="207"/>
        <v>-2830137001444392.5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25">
      <c r="G5421" s="459"/>
      <c r="H5421" s="459">
        <v>5414</v>
      </c>
      <c r="I5421" s="444">
        <f t="shared" ca="1" si="208"/>
        <v>-2830137001444392.5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-11792237506018.303</v>
      </c>
      <c r="L5421" s="444">
        <f t="shared" ca="1" si="207"/>
        <v>-2841929238950411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25">
      <c r="G5422" s="459"/>
      <c r="H5422" s="459">
        <v>5415</v>
      </c>
      <c r="I5422" s="444">
        <f t="shared" ca="1" si="208"/>
        <v>-2841929238950411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-11841371828960.045</v>
      </c>
      <c r="L5422" s="444">
        <f t="shared" ca="1" si="207"/>
        <v>-2853770610779371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25">
      <c r="G5423" s="459"/>
      <c r="H5423" s="459">
        <v>5416</v>
      </c>
      <c r="I5423" s="444">
        <f t="shared" ca="1" si="208"/>
        <v>-2853770610779371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-11890710878247.379</v>
      </c>
      <c r="L5423" s="444">
        <f t="shared" ca="1" si="207"/>
        <v>-2865661321657618.5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25">
      <c r="G5424" s="459"/>
      <c r="H5424" s="459">
        <v>5417</v>
      </c>
      <c r="I5424" s="444">
        <f t="shared" ca="1" si="208"/>
        <v>-2865661321657618.5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-11940255506906.744</v>
      </c>
      <c r="L5424" s="444">
        <f t="shared" ca="1" si="207"/>
        <v>-2877601577164525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25">
      <c r="G5425" s="459"/>
      <c r="H5425" s="459">
        <v>5418</v>
      </c>
      <c r="I5425" s="444">
        <f t="shared" ca="1" si="208"/>
        <v>-2877601577164525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-11990006571518.854</v>
      </c>
      <c r="L5425" s="444">
        <f t="shared" ca="1" si="207"/>
        <v>-2889591583736044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25">
      <c r="G5426" s="459"/>
      <c r="H5426" s="459">
        <v>5419</v>
      </c>
      <c r="I5426" s="444">
        <f t="shared" ca="1" si="208"/>
        <v>-2889591583736044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-12039964932233.516</v>
      </c>
      <c r="L5426" s="444">
        <f t="shared" ca="1" si="207"/>
        <v>-2901631548668277.5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25">
      <c r="G5427" s="459"/>
      <c r="H5427" s="459">
        <v>5420</v>
      </c>
      <c r="I5427" s="444">
        <f t="shared" ca="1" si="208"/>
        <v>-2901631548668277.5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-12090131452784.49</v>
      </c>
      <c r="L5427" s="444">
        <f t="shared" ca="1" si="207"/>
        <v>-2913721680121062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25">
      <c r="G5428" s="459"/>
      <c r="H5428" s="459">
        <v>5421</v>
      </c>
      <c r="I5428" s="444">
        <f t="shared" ca="1" si="208"/>
        <v>-2913721680121062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-12140507000504.426</v>
      </c>
      <c r="L5428" s="444">
        <f t="shared" ca="1" si="207"/>
        <v>-2925862187121566.5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25">
      <c r="G5429" s="459"/>
      <c r="H5429" s="459">
        <v>5422</v>
      </c>
      <c r="I5429" s="444">
        <f t="shared" ca="1" si="208"/>
        <v>-2925862187121566.5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-12191092446339.859</v>
      </c>
      <c r="L5429" s="444">
        <f t="shared" ca="1" si="207"/>
        <v>-2938053279567906.5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25">
      <c r="G5430" s="459"/>
      <c r="H5430" s="459">
        <v>5423</v>
      </c>
      <c r="I5430" s="444">
        <f t="shared" ca="1" si="208"/>
        <v>-2938053279567906.5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-12241888664866.277</v>
      </c>
      <c r="L5430" s="444">
        <f t="shared" ca="1" si="207"/>
        <v>-2950295168232773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25">
      <c r="G5431" s="459"/>
      <c r="H5431" s="459">
        <v>5424</v>
      </c>
      <c r="I5431" s="444">
        <f t="shared" ca="1" si="208"/>
        <v>-2950295168232773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-12292896534303.221</v>
      </c>
      <c r="L5431" s="444">
        <f t="shared" ca="1" si="207"/>
        <v>-2962588064767076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25">
      <c r="G5432" s="459"/>
      <c r="H5432" s="459">
        <v>5425</v>
      </c>
      <c r="I5432" s="444">
        <f t="shared" ca="1" si="208"/>
        <v>-2962588064767076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-12344116936529.482</v>
      </c>
      <c r="L5432" s="444">
        <f t="shared" ca="1" si="207"/>
        <v>-2974932181703605.5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25">
      <c r="G5433" s="459"/>
      <c r="H5433" s="459">
        <v>5426</v>
      </c>
      <c r="I5433" s="444">
        <f t="shared" ca="1" si="208"/>
        <v>-2974932181703605.5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-12395550757098.355</v>
      </c>
      <c r="L5433" s="444">
        <f t="shared" ca="1" si="207"/>
        <v>-2987327732460704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25">
      <c r="G5434" s="459"/>
      <c r="H5434" s="459">
        <v>5427</v>
      </c>
      <c r="I5434" s="444">
        <f t="shared" ca="1" si="208"/>
        <v>-2987327732460704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-12447198885252.934</v>
      </c>
      <c r="L5434" s="444">
        <f t="shared" ca="1" si="207"/>
        <v>-2999774931345957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25">
      <c r="G5435" s="459"/>
      <c r="H5435" s="459">
        <v>5428</v>
      </c>
      <c r="I5435" s="444">
        <f t="shared" ca="1" si="208"/>
        <v>-2999774931345957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-12499062213941.488</v>
      </c>
      <c r="L5435" s="444">
        <f t="shared" ca="1" si="207"/>
        <v>-3012273993559898.5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25">
      <c r="G5436" s="459"/>
      <c r="H5436" s="459">
        <v>5429</v>
      </c>
      <c r="I5436" s="444">
        <f t="shared" ca="1" si="208"/>
        <v>-3012273993559898.5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-12551141639832.91</v>
      </c>
      <c r="L5436" s="444">
        <f t="shared" ca="1" si="207"/>
        <v>-3024825135199731.5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25">
      <c r="G5437" s="459"/>
      <c r="H5437" s="459">
        <v>5430</v>
      </c>
      <c r="I5437" s="444">
        <f t="shared" ca="1" si="208"/>
        <v>-3024825135199731.5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-12603438063332.215</v>
      </c>
      <c r="L5437" s="444">
        <f t="shared" ca="1" si="207"/>
        <v>-3037428573263063.5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25">
      <c r="G5438" s="459"/>
      <c r="H5438" s="459">
        <v>5431</v>
      </c>
      <c r="I5438" s="444">
        <f t="shared" ca="1" si="208"/>
        <v>-3037428573263063.5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-12655952388596.098</v>
      </c>
      <c r="L5438" s="444">
        <f t="shared" ca="1" si="207"/>
        <v>-3050084525651659.5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25">
      <c r="G5439" s="459"/>
      <c r="H5439" s="459">
        <v>5432</v>
      </c>
      <c r="I5439" s="444">
        <f t="shared" ca="1" si="208"/>
        <v>-3050084525651659.5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-12708685523548.582</v>
      </c>
      <c r="L5439" s="444">
        <f t="shared" ca="1" si="207"/>
        <v>-3062793211175208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25">
      <c r="G5440" s="459"/>
      <c r="H5440" s="459">
        <v>5433</v>
      </c>
      <c r="I5440" s="444">
        <f t="shared" ca="1" si="208"/>
        <v>-3062793211175208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-12761638379896.699</v>
      </c>
      <c r="L5440" s="444">
        <f t="shared" ca="1" si="207"/>
        <v>-3075554849555104.5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25">
      <c r="G5441" s="459"/>
      <c r="H5441" s="459">
        <v>5434</v>
      </c>
      <c r="I5441" s="444">
        <f t="shared" ca="1" si="208"/>
        <v>-3075554849555104.5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-12814811873146.27</v>
      </c>
      <c r="L5441" s="444">
        <f t="shared" ca="1" si="207"/>
        <v>-3088369661428251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25">
      <c r="G5442" s="459"/>
      <c r="H5442" s="459">
        <v>5435</v>
      </c>
      <c r="I5442" s="444">
        <f t="shared" ca="1" si="208"/>
        <v>-3088369661428251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-12868206922617.713</v>
      </c>
      <c r="L5442" s="444">
        <f t="shared" ca="1" si="207"/>
        <v>-3101237868350868.5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25">
      <c r="G5443" s="459"/>
      <c r="H5443" s="459">
        <v>5436</v>
      </c>
      <c r="I5443" s="444">
        <f t="shared" ca="1" si="208"/>
        <v>-3101237868350868.5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-12921824451461.951</v>
      </c>
      <c r="L5443" s="444">
        <f t="shared" ca="1" si="207"/>
        <v>-3114159692802330.5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25">
      <c r="G5444" s="459"/>
      <c r="H5444" s="459">
        <v>5437</v>
      </c>
      <c r="I5444" s="444">
        <f t="shared" ca="1" si="208"/>
        <v>-3114159692802330.5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-12975665386676.377</v>
      </c>
      <c r="L5444" s="444">
        <f t="shared" ca="1" si="207"/>
        <v>-3127135358189007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25">
      <c r="G5445" s="459"/>
      <c r="H5445" s="459">
        <v>5438</v>
      </c>
      <c r="I5445" s="444">
        <f t="shared" ca="1" si="208"/>
        <v>-3127135358189007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-13029730659120.863</v>
      </c>
      <c r="L5445" s="444">
        <f t="shared" ca="1" si="207"/>
        <v>-3140165088848128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25">
      <c r="G5446" s="459"/>
      <c r="H5446" s="459">
        <v>5439</v>
      </c>
      <c r="I5446" s="444">
        <f t="shared" ca="1" si="208"/>
        <v>-3140165088848128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-13084021203533.867</v>
      </c>
      <c r="L5446" s="444">
        <f t="shared" ca="1" si="207"/>
        <v>-3153249110051662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25">
      <c r="G5447" s="459"/>
      <c r="H5447" s="459">
        <v>5440</v>
      </c>
      <c r="I5447" s="444">
        <f t="shared" ca="1" si="208"/>
        <v>-3153249110051662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-13138537958548.592</v>
      </c>
      <c r="L5447" s="444">
        <f t="shared" ca="1" si="207"/>
        <v>-3166387648010210.5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25">
      <c r="G5448" s="459"/>
      <c r="H5448" s="459">
        <v>5441</v>
      </c>
      <c r="I5448" s="444">
        <f t="shared" ca="1" si="208"/>
        <v>-3166387648010210.5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-13193281866709.211</v>
      </c>
      <c r="L5448" s="444">
        <f t="shared" ca="1" si="207"/>
        <v>-3179580929876919.5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25">
      <c r="G5449" s="459"/>
      <c r="H5449" s="459">
        <v>5442</v>
      </c>
      <c r="I5449" s="444">
        <f t="shared" ca="1" si="208"/>
        <v>-3179580929876919.5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-13248253874487.164</v>
      </c>
      <c r="L5449" s="444">
        <f t="shared" ca="1" si="207"/>
        <v>-3192829183751406.5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25">
      <c r="G5450" s="459"/>
      <c r="H5450" s="459">
        <v>5443</v>
      </c>
      <c r="I5450" s="444">
        <f t="shared" ca="1" si="208"/>
        <v>-3192829183751406.5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-13303454932297.527</v>
      </c>
      <c r="L5450" s="444">
        <f t="shared" ca="1" si="207"/>
        <v>-3206132638683704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25">
      <c r="G5451" s="459"/>
      <c r="H5451" s="459">
        <v>5444</v>
      </c>
      <c r="I5451" s="444">
        <f t="shared" ca="1" si="208"/>
        <v>-3206132638683704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-13358885994515.434</v>
      </c>
      <c r="L5451" s="444">
        <f t="shared" ca="1" si="207"/>
        <v>-3219491524678219.5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25">
      <c r="G5452" s="459"/>
      <c r="H5452" s="459">
        <v>5445</v>
      </c>
      <c r="I5452" s="444">
        <f t="shared" ca="1" si="208"/>
        <v>-3219491524678219.5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-13414548019492.582</v>
      </c>
      <c r="L5452" s="444">
        <f t="shared" ca="1" si="207"/>
        <v>-3232906072697712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25">
      <c r="G5453" s="459"/>
      <c r="H5453" s="459">
        <v>5446</v>
      </c>
      <c r="I5453" s="444">
        <f t="shared" ca="1" si="208"/>
        <v>-3232906072697712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-13470441969573.801</v>
      </c>
      <c r="L5453" s="444">
        <f t="shared" ca="1" si="207"/>
        <v>-3246376514667286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25">
      <c r="G5454" s="459"/>
      <c r="H5454" s="459">
        <v>5447</v>
      </c>
      <c r="I5454" s="444">
        <f t="shared" ca="1" si="208"/>
        <v>-3246376514667286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-13526568811113.691</v>
      </c>
      <c r="L5454" s="444">
        <f t="shared" ca="1" si="207"/>
        <v>-3259903083478399.5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25">
      <c r="G5455" s="459"/>
      <c r="H5455" s="459">
        <v>5448</v>
      </c>
      <c r="I5455" s="444">
        <f t="shared" ca="1" si="208"/>
        <v>-3259903083478399.5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-13582929514493.332</v>
      </c>
      <c r="L5455" s="444">
        <f t="shared" ca="1" si="207"/>
        <v>-3273486012992893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25">
      <c r="G5456" s="459"/>
      <c r="H5456" s="459">
        <v>5449</v>
      </c>
      <c r="I5456" s="444">
        <f t="shared" ca="1" si="208"/>
        <v>-3273486012992893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-13639525054137.055</v>
      </c>
      <c r="L5456" s="444">
        <f t="shared" ca="1" si="207"/>
        <v>-3287125538047030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25">
      <c r="G5457" s="459"/>
      <c r="H5457" s="459">
        <v>5450</v>
      </c>
      <c r="I5457" s="444">
        <f t="shared" ca="1" si="208"/>
        <v>-3287125538047030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-13696356408529.291</v>
      </c>
      <c r="L5457" s="444">
        <f t="shared" ca="1" si="207"/>
        <v>-3300821894455559.5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25">
      <c r="G5458" s="459"/>
      <c r="H5458" s="459">
        <v>5451</v>
      </c>
      <c r="I5458" s="444">
        <f t="shared" ca="1" si="208"/>
        <v>-3300821894455559.5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-13753424560231.498</v>
      </c>
      <c r="L5458" s="444">
        <f t="shared" ca="1" si="207"/>
        <v>-3314575319015791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25">
      <c r="G5459" s="459"/>
      <c r="H5459" s="459">
        <v>5452</v>
      </c>
      <c r="I5459" s="444">
        <f t="shared" ca="1" si="208"/>
        <v>-3314575319015791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-13810730495899.129</v>
      </c>
      <c r="L5459" s="444">
        <f t="shared" ca="1" si="207"/>
        <v>-3328386049511690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25">
      <c r="G5460" s="459"/>
      <c r="H5460" s="459">
        <v>5453</v>
      </c>
      <c r="I5460" s="444">
        <f t="shared" ca="1" si="208"/>
        <v>-3328386049511690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-13868275206298.709</v>
      </c>
      <c r="L5460" s="444">
        <f t="shared" ca="1" si="207"/>
        <v>-3342254324717988.5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25">
      <c r="G5461" s="459"/>
      <c r="H5461" s="459">
        <v>5454</v>
      </c>
      <c r="I5461" s="444">
        <f t="shared" ca="1" si="208"/>
        <v>-3342254324717988.5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-13926059686324.951</v>
      </c>
      <c r="L5461" s="444">
        <f t="shared" ca="1" si="207"/>
        <v>-3356180384404313.5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25">
      <c r="G5462" s="459"/>
      <c r="H5462" s="459">
        <v>5455</v>
      </c>
      <c r="I5462" s="444">
        <f t="shared" ca="1" si="208"/>
        <v>-3356180384404313.5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-13984084935017.973</v>
      </c>
      <c r="L5462" s="444">
        <f t="shared" ca="1" si="207"/>
        <v>-3370164469339331.5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25">
      <c r="G5463" s="459"/>
      <c r="H5463" s="459">
        <v>5456</v>
      </c>
      <c r="I5463" s="444">
        <f t="shared" ca="1" si="208"/>
        <v>-3370164469339331.5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-14042351955580.547</v>
      </c>
      <c r="L5463" s="444">
        <f t="shared" ca="1" si="207"/>
        <v>-3384206821294912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25">
      <c r="G5464" s="459"/>
      <c r="H5464" s="459">
        <v>5457</v>
      </c>
      <c r="I5464" s="444">
        <f t="shared" ca="1" si="208"/>
        <v>-3384206821294912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-14100861755395.467</v>
      </c>
      <c r="L5464" s="444">
        <f t="shared" ca="1" si="207"/>
        <v>-3398307683050307.5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25">
      <c r="G5465" s="459"/>
      <c r="H5465" s="459">
        <v>5458</v>
      </c>
      <c r="I5465" s="444">
        <f t="shared" ca="1" si="208"/>
        <v>-3398307683050307.5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-14159615346042.947</v>
      </c>
      <c r="L5465" s="444">
        <f t="shared" ca="1" si="207"/>
        <v>-3412467298396350.5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25">
      <c r="G5466" s="459"/>
      <c r="H5466" s="459">
        <v>5459</v>
      </c>
      <c r="I5466" s="444">
        <f t="shared" ca="1" si="208"/>
        <v>-3412467298396350.5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-14218613743318.127</v>
      </c>
      <c r="L5466" s="444">
        <f t="shared" ca="1" si="207"/>
        <v>-3426685912139668.5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25">
      <c r="G5467" s="459"/>
      <c r="H5467" s="459">
        <v>5460</v>
      </c>
      <c r="I5467" s="444">
        <f t="shared" ca="1" si="208"/>
        <v>-3426685912139668.5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-14277857967248.619</v>
      </c>
      <c r="L5467" s="444">
        <f t="shared" ca="1" si="207"/>
        <v>-3440963770106917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25">
      <c r="G5468" s="459"/>
      <c r="H5468" s="459">
        <v>5461</v>
      </c>
      <c r="I5468" s="444">
        <f t="shared" ca="1" si="208"/>
        <v>-3440963770106917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-14337349042112.154</v>
      </c>
      <c r="L5468" s="444">
        <f t="shared" ca="1" si="207"/>
        <v>-3455301119149029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25">
      <c r="G5469" s="459"/>
      <c r="H5469" s="459">
        <v>5462</v>
      </c>
      <c r="I5469" s="444">
        <f t="shared" ca="1" si="208"/>
        <v>-3455301119149029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-14397087996454.287</v>
      </c>
      <c r="L5469" s="444">
        <f t="shared" ca="1" si="207"/>
        <v>-3469698207145483.5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25">
      <c r="G5470" s="459"/>
      <c r="H5470" s="459">
        <v>5463</v>
      </c>
      <c r="I5470" s="444">
        <f t="shared" ca="1" si="208"/>
        <v>-3469698207145483.5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-14457075863106.182</v>
      </c>
      <c r="L5470" s="444">
        <f t="shared" ca="1" si="207"/>
        <v>-3484155283008589.5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25">
      <c r="G5471" s="459"/>
      <c r="H5471" s="459">
        <v>5464</v>
      </c>
      <c r="I5471" s="444">
        <f t="shared" ca="1" si="208"/>
        <v>-3484155283008589.5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-14517313679202.455</v>
      </c>
      <c r="L5471" s="444">
        <f t="shared" ca="1" si="207"/>
        <v>-3498672596687792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25">
      <c r="G5472" s="459"/>
      <c r="H5472" s="459">
        <v>5465</v>
      </c>
      <c r="I5472" s="444">
        <f t="shared" ca="1" si="208"/>
        <v>-3498672596687792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-14577802486199.133</v>
      </c>
      <c r="L5472" s="444">
        <f t="shared" ca="1" si="207"/>
        <v>-3513250399173991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25">
      <c r="G5473" s="459"/>
      <c r="H5473" s="459">
        <v>5466</v>
      </c>
      <c r="I5473" s="444">
        <f t="shared" ca="1" si="208"/>
        <v>-3513250399173991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-14638543329891.631</v>
      </c>
      <c r="L5473" s="444">
        <f t="shared" ca="1" si="207"/>
        <v>-3527888942503882.5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25">
      <c r="G5474" s="459"/>
      <c r="H5474" s="459">
        <v>5467</v>
      </c>
      <c r="I5474" s="444">
        <f t="shared" ca="1" si="208"/>
        <v>-3527888942503882.5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-14699537260432.844</v>
      </c>
      <c r="L5474" s="444">
        <f t="shared" ca="1" si="207"/>
        <v>-3542588479764315.5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25">
      <c r="G5475" s="459"/>
      <c r="H5475" s="459">
        <v>5468</v>
      </c>
      <c r="I5475" s="444">
        <f t="shared" ca="1" si="208"/>
        <v>-3542588479764315.5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-14760785332351.313</v>
      </c>
      <c r="L5475" s="444">
        <f t="shared" ca="1" si="207"/>
        <v>-3557349265096667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25">
      <c r="G5476" s="459"/>
      <c r="H5476" s="459">
        <v>5469</v>
      </c>
      <c r="I5476" s="444">
        <f t="shared" ca="1" si="208"/>
        <v>-3557349265096667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-14822288604569.445</v>
      </c>
      <c r="L5476" s="444">
        <f t="shared" ca="1" si="207"/>
        <v>-3572171553701236.5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25">
      <c r="G5477" s="459"/>
      <c r="H5477" s="459">
        <v>5470</v>
      </c>
      <c r="I5477" s="444">
        <f t="shared" ca="1" si="208"/>
        <v>-3572171553701236.5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-14884048140421.818</v>
      </c>
      <c r="L5477" s="444">
        <f t="shared" ca="1" si="207"/>
        <v>-3587055601841658.5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25">
      <c r="G5478" s="459"/>
      <c r="H5478" s="459">
        <v>5471</v>
      </c>
      <c r="I5478" s="444">
        <f t="shared" ca="1" si="208"/>
        <v>-3587055601841658.5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-14946065007673.578</v>
      </c>
      <c r="L5478" s="444">
        <f t="shared" ca="1" si="207"/>
        <v>-3602001666849332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25">
      <c r="G5479" s="459"/>
      <c r="H5479" s="459">
        <v>5472</v>
      </c>
      <c r="I5479" s="444">
        <f t="shared" ca="1" si="208"/>
        <v>-3602001666849332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-15008340278538.885</v>
      </c>
      <c r="L5479" s="444">
        <f t="shared" ca="1" si="207"/>
        <v>-3617010007127871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25">
      <c r="G5480" s="459"/>
      <c r="H5480" s="459">
        <v>5473</v>
      </c>
      <c r="I5480" s="444">
        <f t="shared" ca="1" si="208"/>
        <v>-3617010007127871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-15070875029699.463</v>
      </c>
      <c r="L5480" s="444">
        <f t="shared" ca="1" si="207"/>
        <v>-3632080882157570.5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25">
      <c r="G5481" s="459"/>
      <c r="H5481" s="459">
        <v>5474</v>
      </c>
      <c r="I5481" s="444">
        <f t="shared" ca="1" si="208"/>
        <v>-3632080882157570.5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-15133670342323.213</v>
      </c>
      <c r="L5481" s="444">
        <f t="shared" ca="1" si="207"/>
        <v>-3647214552499893.5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25">
      <c r="G5482" s="459"/>
      <c r="H5482" s="459">
        <v>5475</v>
      </c>
      <c r="I5482" s="444">
        <f t="shared" ca="1" si="208"/>
        <v>-3647214552499893.5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-15196727302082.889</v>
      </c>
      <c r="L5482" s="444">
        <f t="shared" ca="1" si="207"/>
        <v>-3662411279801976.5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25">
      <c r="G5483" s="459"/>
      <c r="H5483" s="459">
        <v>5476</v>
      </c>
      <c r="I5483" s="444">
        <f t="shared" ca="1" si="208"/>
        <v>-3662411279801976.5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-15260046999174.9</v>
      </c>
      <c r="L5483" s="444">
        <f t="shared" ca="1" si="207"/>
        <v>-3677671326801151.5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25">
      <c r="G5484" s="459"/>
      <c r="H5484" s="459">
        <v>5477</v>
      </c>
      <c r="I5484" s="444">
        <f t="shared" ca="1" si="208"/>
        <v>-3677671326801151.5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-15323630528338.131</v>
      </c>
      <c r="L5484" s="444">
        <f t="shared" ca="1" si="207"/>
        <v>-3692994957329489.5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25">
      <c r="G5485" s="459"/>
      <c r="H5485" s="459">
        <v>5478</v>
      </c>
      <c r="I5485" s="444">
        <f t="shared" ca="1" si="208"/>
        <v>-3692994957329489.5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-15387478988872.873</v>
      </c>
      <c r="L5485" s="444">
        <f t="shared" ca="1" si="207"/>
        <v>-3708382436318362.5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25">
      <c r="G5486" s="459"/>
      <c r="H5486" s="459">
        <v>5479</v>
      </c>
      <c r="I5486" s="444">
        <f t="shared" ca="1" si="208"/>
        <v>-3708382436318362.5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-15451593484659.844</v>
      </c>
      <c r="L5486" s="444">
        <f t="shared" ca="1" si="207"/>
        <v>-3723834029803022.5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25">
      <c r="G5487" s="459"/>
      <c r="H5487" s="459">
        <v>5480</v>
      </c>
      <c r="I5487" s="444">
        <f t="shared" ca="1" si="208"/>
        <v>-3723834029803022.5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-15515975124179.26</v>
      </c>
      <c r="L5487" s="444">
        <f t="shared" ca="1" si="207"/>
        <v>-3739350004927202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25">
      <c r="G5488" s="459"/>
      <c r="H5488" s="459">
        <v>5481</v>
      </c>
      <c r="I5488" s="444">
        <f t="shared" ca="1" si="208"/>
        <v>-3739350004927202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-15580625020530.008</v>
      </c>
      <c r="L5488" s="444">
        <f t="shared" ca="1" si="207"/>
        <v>-3754930629947732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25">
      <c r="G5489" s="459"/>
      <c r="H5489" s="459">
        <v>5482</v>
      </c>
      <c r="I5489" s="444">
        <f t="shared" ca="1" si="208"/>
        <v>-3754930629947732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-15645544291448.883</v>
      </c>
      <c r="L5489" s="444">
        <f t="shared" ca="1" si="207"/>
        <v>-3770576174239181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25">
      <c r="G5490" s="459"/>
      <c r="H5490" s="459">
        <v>5483</v>
      </c>
      <c r="I5490" s="444">
        <f t="shared" ca="1" si="208"/>
        <v>-3770576174239181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-15710734059329.92</v>
      </c>
      <c r="L5490" s="444">
        <f t="shared" ca="1" si="207"/>
        <v>-3786286908298511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25">
      <c r="G5491" s="459"/>
      <c r="H5491" s="459">
        <v>5484</v>
      </c>
      <c r="I5491" s="444">
        <f t="shared" ca="1" si="208"/>
        <v>-3786286908298511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-15776195451243.793</v>
      </c>
      <c r="L5491" s="444">
        <f t="shared" ca="1" si="207"/>
        <v>-3802063103749755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25">
      <c r="G5492" s="459"/>
      <c r="H5492" s="459">
        <v>5485</v>
      </c>
      <c r="I5492" s="444">
        <f t="shared" ca="1" si="208"/>
        <v>-3802063103749755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-15841929598957.311</v>
      </c>
      <c r="L5492" s="444">
        <f t="shared" ca="1" si="207"/>
        <v>-3817905033348712.5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25">
      <c r="G5493" s="459"/>
      <c r="H5493" s="459">
        <v>5486</v>
      </c>
      <c r="I5493" s="444">
        <f t="shared" ca="1" si="208"/>
        <v>-3817905033348712.5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-15907937638952.967</v>
      </c>
      <c r="L5493" s="444">
        <f t="shared" ca="1" si="207"/>
        <v>-3833812970987665.5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25">
      <c r="G5494" s="459"/>
      <c r="H5494" s="459">
        <v>5487</v>
      </c>
      <c r="I5494" s="444">
        <f t="shared" ca="1" si="208"/>
        <v>-3833812970987665.5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-15974220712448.607</v>
      </c>
      <c r="L5494" s="444">
        <f t="shared" ca="1" si="207"/>
        <v>-3849787191700114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25">
      <c r="G5495" s="459"/>
      <c r="H5495" s="459">
        <v>5488</v>
      </c>
      <c r="I5495" s="444">
        <f t="shared" ca="1" si="208"/>
        <v>-3849787191700114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-16040779965417.141</v>
      </c>
      <c r="L5495" s="444">
        <f t="shared" ca="1" si="207"/>
        <v>-3865827971665531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25">
      <c r="G5496" s="459"/>
      <c r="H5496" s="459">
        <v>5489</v>
      </c>
      <c r="I5496" s="444">
        <f t="shared" ca="1" si="208"/>
        <v>-3865827971665531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-16107616548606.381</v>
      </c>
      <c r="L5496" s="444">
        <f t="shared" ca="1" si="207"/>
        <v>-3881935588214137.5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25">
      <c r="G5497" s="459"/>
      <c r="H5497" s="459">
        <v>5490</v>
      </c>
      <c r="I5497" s="444">
        <f t="shared" ca="1" si="208"/>
        <v>-3881935588214137.5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-16174731617558.906</v>
      </c>
      <c r="L5497" s="444">
        <f t="shared" ca="1" si="207"/>
        <v>-3898110319831696.5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25">
      <c r="G5498" s="459"/>
      <c r="H5498" s="459">
        <v>5491</v>
      </c>
      <c r="I5498" s="444">
        <f t="shared" ca="1" si="208"/>
        <v>-3898110319831696.5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-16242126332632.068</v>
      </c>
      <c r="L5498" s="444">
        <f t="shared" ca="1" si="207"/>
        <v>-3914352446164328.5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25">
      <c r="G5499" s="459"/>
      <c r="H5499" s="459">
        <v>5492</v>
      </c>
      <c r="I5499" s="444">
        <f t="shared" ca="1" si="208"/>
        <v>-3914352446164328.5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-16309801859018.037</v>
      </c>
      <c r="L5499" s="444">
        <f t="shared" ca="1" si="207"/>
        <v>-3930662248023346.5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25">
      <c r="G5500" s="459"/>
      <c r="H5500" s="459">
        <v>5493</v>
      </c>
      <c r="I5500" s="444">
        <f t="shared" ca="1" si="208"/>
        <v>-3930662248023346.5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-16377759366763.945</v>
      </c>
      <c r="L5500" s="444">
        <f t="shared" ca="1" si="207"/>
        <v>-3947040007390110.5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25">
      <c r="G5501" s="459"/>
      <c r="H5501" s="459">
        <v>5494</v>
      </c>
      <c r="I5501" s="444">
        <f t="shared" ca="1" si="208"/>
        <v>-3947040007390110.5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-16446000030792.127</v>
      </c>
      <c r="L5501" s="444">
        <f t="shared" ca="1" si="207"/>
        <v>-3963486007420902.5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25">
      <c r="G5502" s="459"/>
      <c r="H5502" s="459">
        <v>5495</v>
      </c>
      <c r="I5502" s="444">
        <f t="shared" ca="1" si="208"/>
        <v>-3963486007420902.5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-16514525030920.428</v>
      </c>
      <c r="L5502" s="444">
        <f t="shared" ca="1" si="207"/>
        <v>-3980000532451823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25">
      <c r="G5503" s="459"/>
      <c r="H5503" s="459">
        <v>5496</v>
      </c>
      <c r="I5503" s="444">
        <f t="shared" ca="1" si="208"/>
        <v>-3980000532451823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-16583335551882.596</v>
      </c>
      <c r="L5503" s="444">
        <f t="shared" ca="1" si="207"/>
        <v>-3996583868003705.5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25">
      <c r="G5504" s="459"/>
      <c r="H5504" s="459">
        <v>5497</v>
      </c>
      <c r="I5504" s="444">
        <f t="shared" ca="1" si="208"/>
        <v>-3996583868003705.5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-16652432783348.773</v>
      </c>
      <c r="L5504" s="444">
        <f t="shared" ca="1" si="207"/>
        <v>-4013236300787054.5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25">
      <c r="G5505" s="459"/>
      <c r="H5505" s="459">
        <v>5498</v>
      </c>
      <c r="I5505" s="444">
        <f t="shared" ca="1" si="208"/>
        <v>-4013236300787054.5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-16721817919946.059</v>
      </c>
      <c r="L5505" s="444">
        <f t="shared" ca="1" si="207"/>
        <v>-4029958118707000.5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25">
      <c r="G5506" s="459"/>
      <c r="H5506" s="459">
        <v>5499</v>
      </c>
      <c r="I5506" s="444">
        <f t="shared" ca="1" si="208"/>
        <v>-4029958118707000.5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-16791492161279.168</v>
      </c>
      <c r="L5506" s="444">
        <f t="shared" ca="1" si="207"/>
        <v>-4046749610868279.5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25">
      <c r="G5507" s="459"/>
      <c r="H5507" s="459">
        <v>5500</v>
      </c>
      <c r="I5507" s="444">
        <f t="shared" ca="1" si="208"/>
        <v>-4046749610868279.5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-16861456711951.164</v>
      </c>
      <c r="L5507" s="444">
        <f t="shared" ca="1" si="207"/>
        <v>-4063611067580230.5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25">
      <c r="G5508" s="459"/>
      <c r="H5508" s="459">
        <v>5501</v>
      </c>
      <c r="I5508" s="444">
        <f t="shared" ca="1" si="208"/>
        <v>-4063611067580230.5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-16931712781584.293</v>
      </c>
      <c r="L5508" s="444">
        <f t="shared" ca="1" si="207"/>
        <v>-4080542780361815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25">
      <c r="G5509" s="459"/>
      <c r="H5509" s="459">
        <v>5502</v>
      </c>
      <c r="I5509" s="444">
        <f t="shared" ca="1" si="208"/>
        <v>-4080542780361815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-17002261584840.898</v>
      </c>
      <c r="L5509" s="444">
        <f t="shared" ca="1" si="207"/>
        <v>-4097545041946656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25">
      <c r="G5510" s="459"/>
      <c r="H5510" s="459">
        <v>5503</v>
      </c>
      <c r="I5510" s="444">
        <f t="shared" ca="1" si="208"/>
        <v>-4097545041946656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-17073104341444.4</v>
      </c>
      <c r="L5510" s="444">
        <f t="shared" ca="1" si="207"/>
        <v>-4114618146288100.5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25">
      <c r="G5511" s="459"/>
      <c r="H5511" s="459">
        <v>5504</v>
      </c>
      <c r="I5511" s="444">
        <f t="shared" ca="1" si="208"/>
        <v>-4114618146288100.5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-17144242276200.418</v>
      </c>
      <c r="L5511" s="444">
        <f t="shared" ca="1" si="207"/>
        <v>-4131762388564301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25">
      <c r="G5512" s="459"/>
      <c r="H5512" s="459">
        <v>5505</v>
      </c>
      <c r="I5512" s="444">
        <f t="shared" ca="1" si="208"/>
        <v>-4131762388564301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-17215676619017.922</v>
      </c>
      <c r="L5512" s="444">
        <f t="shared" ca="1" si="207"/>
        <v>-4148978065183319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25">
      <c r="G5513" s="459"/>
      <c r="H5513" s="459">
        <v>5506</v>
      </c>
      <c r="I5513" s="444">
        <f t="shared" ca="1" si="208"/>
        <v>-4148978065183319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-17287408604930.498</v>
      </c>
      <c r="L5513" s="444">
        <f t="shared" ca="1" si="207"/>
        <v>-4166265473788249.5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25">
      <c r="G5514" s="459"/>
      <c r="H5514" s="459">
        <v>5507</v>
      </c>
      <c r="I5514" s="444">
        <f t="shared" ca="1" si="208"/>
        <v>-4166265473788249.5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-17359439474117.705</v>
      </c>
      <c r="L5514" s="444">
        <f t="shared" ca="1" si="207"/>
        <v>-4183624913262367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25">
      <c r="G5515" s="459"/>
      <c r="H5515" s="459">
        <v>5508</v>
      </c>
      <c r="I5515" s="444">
        <f t="shared" ca="1" si="208"/>
        <v>-4183624913262367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-17431770471926.529</v>
      </c>
      <c r="L5515" s="444">
        <f t="shared" ca="1" si="207"/>
        <v>-4201056683734293.5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25">
      <c r="G5516" s="459"/>
      <c r="H5516" s="459">
        <v>5509</v>
      </c>
      <c r="I5516" s="444">
        <f t="shared" ca="1" si="208"/>
        <v>-4201056683734293.5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-17504402848892.891</v>
      </c>
      <c r="L5516" s="444">
        <f t="shared" ca="1" si="207"/>
        <v>-4218561086583186.5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25">
      <c r="G5517" s="459"/>
      <c r="H5517" s="459">
        <v>5510</v>
      </c>
      <c r="I5517" s="444">
        <f t="shared" ca="1" si="208"/>
        <v>-4218561086583186.5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-17577337860763.279</v>
      </c>
      <c r="L5517" s="444">
        <f t="shared" ca="1" si="207"/>
        <v>-4236138424443950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25">
      <c r="G5518" s="459"/>
      <c r="H5518" s="459">
        <v>5511</v>
      </c>
      <c r="I5518" s="444">
        <f t="shared" ca="1" si="208"/>
        <v>-4236138424443950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-17650576768516.457</v>
      </c>
      <c r="L5518" s="444">
        <f t="shared" ca="1" si="207"/>
        <v>-4253789001212466.5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25">
      <c r="G5519" s="459"/>
      <c r="H5519" s="459">
        <v>5512</v>
      </c>
      <c r="I5519" s="444">
        <f t="shared" ca="1" si="208"/>
        <v>-4253789001212466.5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-17724120838385.277</v>
      </c>
      <c r="L5519" s="444">
        <f t="shared" ca="1" si="207"/>
        <v>-4271513122050852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25">
      <c r="G5520" s="459"/>
      <c r="H5520" s="459">
        <v>5513</v>
      </c>
      <c r="I5520" s="444">
        <f t="shared" ca="1" si="208"/>
        <v>-4271513122050852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-17797971341878.551</v>
      </c>
      <c r="L5520" s="444">
        <f t="shared" ca="1" si="207"/>
        <v>-4289311093392730.5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25">
      <c r="G5521" s="459"/>
      <c r="H5521" s="459">
        <v>5514</v>
      </c>
      <c r="I5521" s="444">
        <f t="shared" ca="1" si="208"/>
        <v>-4289311093392730.5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-17872129555803.043</v>
      </c>
      <c r="L5521" s="444">
        <f t="shared" ca="1" si="207"/>
        <v>-4307183222948533.5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25">
      <c r="G5522" s="459"/>
      <c r="H5522" s="459">
        <v>5515</v>
      </c>
      <c r="I5522" s="444">
        <f t="shared" ca="1" si="208"/>
        <v>-4307183222948533.5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-17946596762285.555</v>
      </c>
      <c r="L5522" s="444">
        <f t="shared" ca="1" si="207"/>
        <v>-4325129819710819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25">
      <c r="G5523" s="459"/>
      <c r="H5523" s="459">
        <v>5516</v>
      </c>
      <c r="I5523" s="444">
        <f t="shared" ca="1" si="208"/>
        <v>-4325129819710819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-18021374248795.078</v>
      </c>
      <c r="L5523" s="444">
        <f t="shared" ca="1" si="207"/>
        <v>-4343151193959614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25">
      <c r="G5524" s="459"/>
      <c r="H5524" s="459">
        <v>5517</v>
      </c>
      <c r="I5524" s="444">
        <f t="shared" ca="1" si="208"/>
        <v>-4343151193959614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-18096463308165.059</v>
      </c>
      <c r="L5524" s="444">
        <f t="shared" ca="1" si="207"/>
        <v>-4361247657267779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25">
      <c r="G5525" s="459"/>
      <c r="H5525" s="459">
        <v>5518</v>
      </c>
      <c r="I5525" s="444">
        <f t="shared" ca="1" si="208"/>
        <v>-4361247657267779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-18171865238615.746</v>
      </c>
      <c r="L5525" s="444">
        <f t="shared" ca="1" si="207"/>
        <v>-4379419522506394.5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25">
      <c r="G5526" s="459"/>
      <c r="H5526" s="459">
        <v>5519</v>
      </c>
      <c r="I5526" s="444">
        <f t="shared" ca="1" si="208"/>
        <v>-4379419522506394.5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-18247581343776.645</v>
      </c>
      <c r="L5526" s="444">
        <f t="shared" ca="1" si="207"/>
        <v>-4397667103850171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25">
      <c r="G5527" s="459"/>
      <c r="H5527" s="459">
        <v>5520</v>
      </c>
      <c r="I5527" s="444">
        <f t="shared" ca="1" si="208"/>
        <v>-4397667103850171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-18323612932709.043</v>
      </c>
      <c r="L5527" s="444">
        <f t="shared" ca="1" si="207"/>
        <v>-4415990716782880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25">
      <c r="G5528" s="459"/>
      <c r="H5528" s="459">
        <v>5521</v>
      </c>
      <c r="I5528" s="444">
        <f t="shared" ca="1" si="208"/>
        <v>-4415990716782880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-18399961319928.668</v>
      </c>
      <c r="L5528" s="444">
        <f t="shared" ca="1" si="207"/>
        <v>-4434390678102808.5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25">
      <c r="G5529" s="459"/>
      <c r="H5529" s="459">
        <v>5522</v>
      </c>
      <c r="I5529" s="444">
        <f t="shared" ca="1" si="208"/>
        <v>-4434390678102808.5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-18476627825428.367</v>
      </c>
      <c r="L5529" s="444">
        <f t="shared" ca="1" si="207"/>
        <v>-4452867305928237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25">
      <c r="G5530" s="459"/>
      <c r="H5530" s="459">
        <v>5523</v>
      </c>
      <c r="I5530" s="444">
        <f t="shared" ca="1" si="208"/>
        <v>-4452867305928237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-18553613774700.988</v>
      </c>
      <c r="L5530" s="444">
        <f t="shared" ca="1" si="207"/>
        <v>-4471420919702938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25">
      <c r="G5531" s="459"/>
      <c r="H5531" s="459">
        <v>5524</v>
      </c>
      <c r="I5531" s="444">
        <f t="shared" ca="1" si="208"/>
        <v>-4471420919702938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-18630920498762.242</v>
      </c>
      <c r="L5531" s="444">
        <f t="shared" ca="1" si="207"/>
        <v>-4490051840201700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25">
      <c r="G5532" s="459"/>
      <c r="H5532" s="459">
        <v>5525</v>
      </c>
      <c r="I5532" s="444">
        <f t="shared" ca="1" si="208"/>
        <v>-4490051840201700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-18708549334173.75</v>
      </c>
      <c r="L5532" s="444">
        <f t="shared" ca="1" si="207"/>
        <v>-4508760389535874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25">
      <c r="G5533" s="459"/>
      <c r="H5533" s="459">
        <v>5526</v>
      </c>
      <c r="I5533" s="444">
        <f t="shared" ca="1" si="208"/>
        <v>-4508760389535874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-18786501623066.141</v>
      </c>
      <c r="L5533" s="444">
        <f t="shared" ca="1" si="207"/>
        <v>-4527546891158940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25">
      <c r="G5534" s="459"/>
      <c r="H5534" s="459">
        <v>5527</v>
      </c>
      <c r="I5534" s="444">
        <f t="shared" ca="1" si="208"/>
        <v>-4527546891158940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-18864778713162.25</v>
      </c>
      <c r="L5534" s="444">
        <f t="shared" ca="1" si="207"/>
        <v>-4546411669872102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25">
      <c r="G5535" s="459"/>
      <c r="H5535" s="459">
        <v>5528</v>
      </c>
      <c r="I5535" s="444">
        <f t="shared" ca="1" si="208"/>
        <v>-4546411669872102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-18943381957800.426</v>
      </c>
      <c r="L5535" s="444">
        <f t="shared" ca="1" si="207"/>
        <v>-4565355051829902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25">
      <c r="G5536" s="459"/>
      <c r="H5536" s="459">
        <v>5529</v>
      </c>
      <c r="I5536" s="444">
        <f t="shared" ca="1" si="208"/>
        <v>-4565355051829902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-19022312715957.926</v>
      </c>
      <c r="L5536" s="444">
        <f t="shared" ca="1" si="207"/>
        <v>-4584377364545860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25">
      <c r="G5537" s="459"/>
      <c r="H5537" s="459">
        <v>5530</v>
      </c>
      <c r="I5537" s="444">
        <f t="shared" ca="1" si="208"/>
        <v>-4584377364545860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-19101572352274.418</v>
      </c>
      <c r="L5537" s="444">
        <f t="shared" ca="1" si="207"/>
        <v>-4603478936898134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25">
      <c r="G5538" s="459"/>
      <c r="H5538" s="459">
        <v>5531</v>
      </c>
      <c r="I5538" s="444">
        <f t="shared" ca="1" si="208"/>
        <v>-4603478936898134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-19181162237075.559</v>
      </c>
      <c r="L5538" s="444">
        <f t="shared" ca="1" si="207"/>
        <v>-4622660099135210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25">
      <c r="G5539" s="459"/>
      <c r="H5539" s="459">
        <v>5532</v>
      </c>
      <c r="I5539" s="444">
        <f t="shared" ca="1" si="208"/>
        <v>-4622660099135210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-19261083746396.707</v>
      </c>
      <c r="L5539" s="444">
        <f t="shared" ca="1" si="207"/>
        <v>-4641921182881607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25">
      <c r="G5540" s="459"/>
      <c r="H5540" s="459">
        <v>5533</v>
      </c>
      <c r="I5540" s="444">
        <f t="shared" ca="1" si="208"/>
        <v>-4641921182881607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-19341338262006.695</v>
      </c>
      <c r="L5540" s="444">
        <f t="shared" ca="1" si="207"/>
        <v>-4661262521143614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25">
      <c r="G5541" s="459"/>
      <c r="H5541" s="459">
        <v>5534</v>
      </c>
      <c r="I5541" s="444">
        <f t="shared" ca="1" si="208"/>
        <v>-4661262521143614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-19421927171431.727</v>
      </c>
      <c r="L5541" s="444">
        <f t="shared" ca="1" si="207"/>
        <v>-4680684448315046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25">
      <c r="G5542" s="459"/>
      <c r="H5542" s="459">
        <v>5535</v>
      </c>
      <c r="I5542" s="444">
        <f t="shared" ca="1" si="208"/>
        <v>-4680684448315046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-19502851867979.359</v>
      </c>
      <c r="L5542" s="444">
        <f t="shared" ca="1" si="207"/>
        <v>-4700187300183025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25">
      <c r="G5543" s="459"/>
      <c r="H5543" s="459">
        <v>5536</v>
      </c>
      <c r="I5543" s="444">
        <f t="shared" ca="1" si="208"/>
        <v>-4700187300183025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-19584113750762.605</v>
      </c>
      <c r="L5543" s="444">
        <f t="shared" ca="1" si="207"/>
        <v>-4719771413933788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25">
      <c r="G5544" s="459"/>
      <c r="H5544" s="459">
        <v>5537</v>
      </c>
      <c r="I5544" s="444">
        <f t="shared" ca="1" si="208"/>
        <v>-4719771413933788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-19665714224724.117</v>
      </c>
      <c r="L5544" s="444">
        <f t="shared" ca="1" si="207"/>
        <v>-4739437128158512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25">
      <c r="G5545" s="459"/>
      <c r="H5545" s="459">
        <v>5538</v>
      </c>
      <c r="I5545" s="444">
        <f t="shared" ca="1" si="208"/>
        <v>-4739437128158512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-19747654700660.465</v>
      </c>
      <c r="L5545" s="444">
        <f t="shared" ca="1" si="207"/>
        <v>-4759184782859172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25">
      <c r="G5546" s="459"/>
      <c r="H5546" s="459">
        <v>5539</v>
      </c>
      <c r="I5546" s="444">
        <f t="shared" ca="1" si="208"/>
        <v>-4759184782859172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-19829936595246.551</v>
      </c>
      <c r="L5546" s="444">
        <f t="shared" ca="1" si="207"/>
        <v>-4779014719454419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25">
      <c r="G5547" s="459"/>
      <c r="H5547" s="459">
        <v>5540</v>
      </c>
      <c r="I5547" s="444">
        <f t="shared" ca="1" si="208"/>
        <v>-4779014719454419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-19912561331060.078</v>
      </c>
      <c r="L5547" s="444">
        <f t="shared" ca="1" si="207"/>
        <v>-4798927280785479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25">
      <c r="G5548" s="459"/>
      <c r="H5548" s="459">
        <v>5541</v>
      </c>
      <c r="I5548" s="444">
        <f t="shared" ca="1" si="208"/>
        <v>-4798927280785479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-19995530336606.164</v>
      </c>
      <c r="L5548" s="444">
        <f t="shared" ca="1" si="207"/>
        <v>-4818922811122085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25">
      <c r="G5549" s="459"/>
      <c r="H5549" s="459">
        <v>5542</v>
      </c>
      <c r="I5549" s="444">
        <f t="shared" ca="1" si="208"/>
        <v>-4818922811122085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-20078845046342.02</v>
      </c>
      <c r="L5549" s="444">
        <f t="shared" ca="1" si="207"/>
        <v>-4839001656168427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25">
      <c r="G5550" s="459"/>
      <c r="H5550" s="459">
        <v>5543</v>
      </c>
      <c r="I5550" s="444">
        <f t="shared" ca="1" si="208"/>
        <v>-4839001656168427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-20162506900701.777</v>
      </c>
      <c r="L5550" s="444">
        <f t="shared" ca="1" si="207"/>
        <v>-4859164163069129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25">
      <c r="G5551" s="459"/>
      <c r="H5551" s="459">
        <v>5544</v>
      </c>
      <c r="I5551" s="444">
        <f t="shared" ca="1" si="208"/>
        <v>-4859164163069129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-20246517346121.371</v>
      </c>
      <c r="L5551" s="444">
        <f t="shared" ca="1" si="207"/>
        <v>-4879410680415250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25">
      <c r="G5552" s="459"/>
      <c r="H5552" s="459">
        <v>5545</v>
      </c>
      <c r="I5552" s="444">
        <f t="shared" ca="1" si="208"/>
        <v>-4879410680415250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-20330877835063.543</v>
      </c>
      <c r="L5552" s="444">
        <f t="shared" ca="1" si="207"/>
        <v>-4899741558250314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25">
      <c r="G5553" s="459"/>
      <c r="H5553" s="459">
        <v>5546</v>
      </c>
      <c r="I5553" s="444">
        <f t="shared" ca="1" si="208"/>
        <v>-4899741558250314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-20415589826042.977</v>
      </c>
      <c r="L5553" s="444">
        <f t="shared" ca="1" si="207"/>
        <v>-4920157148076357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25">
      <c r="G5554" s="459"/>
      <c r="H5554" s="459">
        <v>5547</v>
      </c>
      <c r="I5554" s="444">
        <f t="shared" ca="1" si="208"/>
        <v>-4920157148076357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-20500654783651.488</v>
      </c>
      <c r="L5554" s="444">
        <f t="shared" ca="1" si="207"/>
        <v>-4940657802860008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25">
      <c r="G5555" s="459"/>
      <c r="H5555" s="459">
        <v>5548</v>
      </c>
      <c r="I5555" s="444">
        <f t="shared" ca="1" si="208"/>
        <v>-4940657802860008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-20586074178583.367</v>
      </c>
      <c r="L5555" s="444">
        <f t="shared" ca="1" si="207"/>
        <v>-4961243877038591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25">
      <c r="G5556" s="459"/>
      <c r="H5556" s="459">
        <v>5549</v>
      </c>
      <c r="I5556" s="444">
        <f t="shared" ca="1" si="208"/>
        <v>-4961243877038591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-20671849487660.797</v>
      </c>
      <c r="L5556" s="444">
        <f t="shared" ca="1" si="207"/>
        <v>-4981915726526252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25">
      <c r="G5557" s="459"/>
      <c r="H5557" s="459">
        <v>5550</v>
      </c>
      <c r="I5557" s="444">
        <f t="shared" ca="1" si="208"/>
        <v>-4981915726526252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-20757982193859.383</v>
      </c>
      <c r="L5557" s="444">
        <f t="shared" ca="1" si="207"/>
        <v>-5002673708720111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25">
      <c r="G5558" s="459"/>
      <c r="H5558" s="459">
        <v>5551</v>
      </c>
      <c r="I5558" s="444">
        <f t="shared" ca="1" si="208"/>
        <v>-5002673708720111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-20844473786333.797</v>
      </c>
      <c r="L5558" s="444">
        <f t="shared" ca="1" si="207"/>
        <v>-5023518182506445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25">
      <c r="G5559" s="459"/>
      <c r="H5559" s="459">
        <v>5552</v>
      </c>
      <c r="I5559" s="444">
        <f t="shared" ca="1" si="208"/>
        <v>-5023518182506445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-20931325760443.52</v>
      </c>
      <c r="L5559" s="444">
        <f t="shared" ca="1" si="207"/>
        <v>-5044449508266889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25">
      <c r="G5560" s="459"/>
      <c r="H5560" s="459">
        <v>5553</v>
      </c>
      <c r="I5560" s="444">
        <f t="shared" ca="1" si="208"/>
        <v>-5044449508266889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-21018539617778.703</v>
      </c>
      <c r="L5560" s="444">
        <f t="shared" ca="1" si="207"/>
        <v>-5065468047884668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25">
      <c r="G5561" s="459"/>
      <c r="H5561" s="459">
        <v>5554</v>
      </c>
      <c r="I5561" s="444">
        <f t="shared" ca="1" si="208"/>
        <v>-5065468047884668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-21106116866186.117</v>
      </c>
      <c r="L5561" s="444">
        <f t="shared" ca="1" si="207"/>
        <v>-5086574164750854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25">
      <c r="G5562" s="459"/>
      <c r="H5562" s="459">
        <v>5555</v>
      </c>
      <c r="I5562" s="444">
        <f t="shared" ca="1" si="208"/>
        <v>-5086574164750854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-21194059019795.227</v>
      </c>
      <c r="L5562" s="444">
        <f t="shared" ca="1" si="207"/>
        <v>-5107768223770649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25">
      <c r="G5563" s="459"/>
      <c r="H5563" s="459">
        <v>5556</v>
      </c>
      <c r="I5563" s="444">
        <f t="shared" ca="1" si="208"/>
        <v>-5107768223770649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-21282367599044.371</v>
      </c>
      <c r="L5563" s="444">
        <f t="shared" ca="1" si="207"/>
        <v>-5129050591369693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25">
      <c r="G5564" s="459"/>
      <c r="H5564" s="459">
        <v>5557</v>
      </c>
      <c r="I5564" s="444">
        <f t="shared" ca="1" si="208"/>
        <v>-5129050591369693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-21371044130707.055</v>
      </c>
      <c r="L5564" s="444">
        <f t="shared" ca="1" si="207"/>
        <v>-5150421635500400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25">
      <c r="G5565" s="459"/>
      <c r="H5565" s="459">
        <v>5558</v>
      </c>
      <c r="I5565" s="444">
        <f t="shared" ca="1" si="208"/>
        <v>-5150421635500400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-21460090147918.332</v>
      </c>
      <c r="L5565" s="444">
        <f t="shared" ca="1" si="207"/>
        <v>-5171881725648318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25">
      <c r="G5566" s="459"/>
      <c r="H5566" s="459">
        <v>5559</v>
      </c>
      <c r="I5566" s="444">
        <f t="shared" ca="1" si="208"/>
        <v>-5171881725648318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-21549507190201.324</v>
      </c>
      <c r="L5566" s="444">
        <f t="shared" ca="1" si="207"/>
        <v>-5193431232838519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25">
      <c r="G5567" s="459"/>
      <c r="H5567" s="459">
        <v>5560</v>
      </c>
      <c r="I5567" s="444">
        <f t="shared" ca="1" si="208"/>
        <v>-5193431232838519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-21639296803493.828</v>
      </c>
      <c r="L5567" s="444">
        <f t="shared" ca="1" si="207"/>
        <v>-5215070529642013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25">
      <c r="G5568" s="459"/>
      <c r="H5568" s="459">
        <v>5561</v>
      </c>
      <c r="I5568" s="444">
        <f t="shared" ca="1" si="208"/>
        <v>-5215070529642013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-21729460540175.055</v>
      </c>
      <c r="L5568" s="444">
        <f t="shared" ca="1" si="207"/>
        <v>-5236799990182188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25">
      <c r="G5569" s="459"/>
      <c r="H5569" s="459">
        <v>5562</v>
      </c>
      <c r="I5569" s="444">
        <f t="shared" ca="1" si="208"/>
        <v>-5236799990182188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-21819999959092.449</v>
      </c>
      <c r="L5569" s="444">
        <f t="shared" ca="1" si="207"/>
        <v>-5258619990141280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25">
      <c r="G5570" s="459"/>
      <c r="H5570" s="459">
        <v>5563</v>
      </c>
      <c r="I5570" s="444">
        <f t="shared" ca="1" si="208"/>
        <v>-5258619990141280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-21910916625588.668</v>
      </c>
      <c r="L5570" s="444">
        <f t="shared" ca="1" si="207"/>
        <v>-5280530906766869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25">
      <c r="G5571" s="459"/>
      <c r="H5571" s="459">
        <v>5564</v>
      </c>
      <c r="I5571" s="444">
        <f t="shared" ca="1" si="208"/>
        <v>-5280530906766869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-22002212111528.621</v>
      </c>
      <c r="L5571" s="444">
        <f t="shared" ca="1" si="207"/>
        <v>-5302533118878398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25">
      <c r="G5572" s="459"/>
      <c r="H5572" s="459">
        <v>5565</v>
      </c>
      <c r="I5572" s="444">
        <f t="shared" ca="1" si="208"/>
        <v>-5302533118878398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-22093887995326.656</v>
      </c>
      <c r="L5572" s="444">
        <f t="shared" ca="1" si="207"/>
        <v>-5324627006873725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25">
      <c r="G5573" s="459"/>
      <c r="H5573" s="459">
        <v>5566</v>
      </c>
      <c r="I5573" s="444">
        <f t="shared" ca="1" si="208"/>
        <v>-5324627006873725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-22185945861973.855</v>
      </c>
      <c r="L5573" s="444">
        <f t="shared" ca="1" si="207"/>
        <v>-5346812952735699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25">
      <c r="G5574" s="459"/>
      <c r="H5574" s="459">
        <v>5567</v>
      </c>
      <c r="I5574" s="444">
        <f t="shared" ca="1" si="208"/>
        <v>-5346812952735699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-22278387303065.414</v>
      </c>
      <c r="L5574" s="444">
        <f t="shared" ca="1" si="207"/>
        <v>-5369091340038764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25">
      <c r="G5575" s="459"/>
      <c r="H5575" s="459">
        <v>5568</v>
      </c>
      <c r="I5575" s="444">
        <f t="shared" ca="1" si="208"/>
        <v>-5369091340038764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-22371213916828.184</v>
      </c>
      <c r="L5575" s="444">
        <f t="shared" ca="1" si="207"/>
        <v>-5391462553955592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25">
      <c r="G5576" s="459"/>
      <c r="H5576" s="459">
        <v>5569</v>
      </c>
      <c r="I5576" s="444">
        <f t="shared" ca="1" si="208"/>
        <v>-5391462553955592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-22464427308148.301</v>
      </c>
      <c r="L5576" s="444">
        <f t="shared" ca="1" si="207"/>
        <v>-5413926981263740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25">
      <c r="G5577" s="459"/>
      <c r="H5577" s="459">
        <v>5570</v>
      </c>
      <c r="I5577" s="444">
        <f t="shared" ca="1" si="208"/>
        <v>-5413926981263740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-22558029088598.918</v>
      </c>
      <c r="L5577" s="444">
        <f t="shared" ca="1" si="207"/>
        <v>-5436485010352339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25">
      <c r="G5578" s="459"/>
      <c r="H5578" s="459">
        <v>5571</v>
      </c>
      <c r="I5578" s="444">
        <f t="shared" ca="1" si="208"/>
        <v>-5436485010352339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-22652020876468.078</v>
      </c>
      <c r="L5578" s="444">
        <f t="shared" ca="1" si="207"/>
        <v>-5459137031228807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25">
      <c r="G5579" s="459"/>
      <c r="H5579" s="459">
        <v>5572</v>
      </c>
      <c r="I5579" s="444">
        <f t="shared" ca="1" si="208"/>
        <v>-5459137031228807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-22746404296786.695</v>
      </c>
      <c r="L5579" s="444">
        <f t="shared" ca="1" si="207"/>
        <v>-5481883435525594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25">
      <c r="G5580" s="459"/>
      <c r="H5580" s="459">
        <v>5573</v>
      </c>
      <c r="I5580" s="444">
        <f t="shared" ca="1" si="208"/>
        <v>-5481883435525594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-22841180981356.641</v>
      </c>
      <c r="L5580" s="444">
        <f t="shared" ca="1" si="207"/>
        <v>-5504724616506951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25">
      <c r="G5581" s="459"/>
      <c r="H5581" s="459">
        <v>5574</v>
      </c>
      <c r="I5581" s="444">
        <f t="shared" ca="1" si="208"/>
        <v>-5504724616506951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-22936352568778.961</v>
      </c>
      <c r="L5581" s="444">
        <f t="shared" ca="1" si="207"/>
        <v>-5527660969075730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25">
      <c r="G5582" s="459"/>
      <c r="H5582" s="459">
        <v>5575</v>
      </c>
      <c r="I5582" s="444">
        <f t="shared" ca="1" si="208"/>
        <v>-5527660969075730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-23031920704482.207</v>
      </c>
      <c r="L5582" s="444">
        <f t="shared" ca="1" si="207"/>
        <v>-5550692889780212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25">
      <c r="G5583" s="459"/>
      <c r="H5583" s="459">
        <v>5576</v>
      </c>
      <c r="I5583" s="444">
        <f t="shared" ca="1" si="208"/>
        <v>-5550692889780212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-23127887040750.883</v>
      </c>
      <c r="L5583" s="444">
        <f t="shared" ca="1" si="207"/>
        <v>-5573820776820963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25">
      <c r="G5584" s="459"/>
      <c r="H5584" s="459">
        <v>5577</v>
      </c>
      <c r="I5584" s="444">
        <f t="shared" ca="1" si="208"/>
        <v>-5573820776820963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-23224253236754.012</v>
      </c>
      <c r="L5584" s="444">
        <f t="shared" ca="1" si="207"/>
        <v>-5597045030057717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25">
      <c r="G5585" s="459"/>
      <c r="H5585" s="459">
        <v>5578</v>
      </c>
      <c r="I5585" s="444">
        <f t="shared" ca="1" si="208"/>
        <v>-5597045030057717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-23321020958573.82</v>
      </c>
      <c r="L5585" s="444">
        <f t="shared" ca="1" si="207"/>
        <v>-5620366051016291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25">
      <c r="G5586" s="459"/>
      <c r="H5586" s="459">
        <v>5579</v>
      </c>
      <c r="I5586" s="444">
        <f t="shared" ca="1" si="208"/>
        <v>-5620366051016291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-23418191879234.547</v>
      </c>
      <c r="L5586" s="444">
        <f t="shared" ca="1" si="207"/>
        <v>-5643784242895526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25">
      <c r="G5587" s="459"/>
      <c r="H5587" s="459">
        <v>5580</v>
      </c>
      <c r="I5587" s="444">
        <f t="shared" ca="1" si="208"/>
        <v>-5643784242895526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-23515767678731.359</v>
      </c>
      <c r="L5587" s="444">
        <f t="shared" ca="1" si="207"/>
        <v>-5667300010574257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25">
      <c r="G5588" s="459"/>
      <c r="H5588" s="459">
        <v>5581</v>
      </c>
      <c r="I5588" s="444">
        <f t="shared" ca="1" si="208"/>
        <v>-5667300010574257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-23613750044059.402</v>
      </c>
      <c r="L5588" s="444">
        <f t="shared" ca="1" si="207"/>
        <v>-5690913760618316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25">
      <c r="G5589" s="459"/>
      <c r="H5589" s="459">
        <v>5582</v>
      </c>
      <c r="I5589" s="444">
        <f t="shared" ca="1" si="208"/>
        <v>-5690913760618316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-23712140669242.984</v>
      </c>
      <c r="L5589" s="444">
        <f t="shared" ca="1" si="207"/>
        <v>-5714625901287559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25">
      <c r="G5590" s="459"/>
      <c r="H5590" s="459">
        <v>5583</v>
      </c>
      <c r="I5590" s="444">
        <f t="shared" ca="1" si="208"/>
        <v>-5714625901287559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-23810941255364.828</v>
      </c>
      <c r="L5590" s="444">
        <f t="shared" ca="1" si="207"/>
        <v>-5738436842542924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25">
      <c r="G5591" s="459"/>
      <c r="H5591" s="459">
        <v>5584</v>
      </c>
      <c r="I5591" s="444">
        <f t="shared" ca="1" si="208"/>
        <v>-5738436842542924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-23910153510595.516</v>
      </c>
      <c r="L5591" s="444">
        <f t="shared" ca="1" si="207"/>
        <v>-5762346996053520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25">
      <c r="G5592" s="459"/>
      <c r="H5592" s="459">
        <v>5585</v>
      </c>
      <c r="I5592" s="444">
        <f t="shared" ca="1" si="208"/>
        <v>-5762346996053520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-24009779150223</v>
      </c>
      <c r="L5592" s="444">
        <f t="shared" ca="1" si="207"/>
        <v>-5786356775203743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25">
      <c r="G5593" s="459"/>
      <c r="H5593" s="459">
        <v>5586</v>
      </c>
      <c r="I5593" s="444">
        <f t="shared" ca="1" si="208"/>
        <v>-5786356775203743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-24109819896682.262</v>
      </c>
      <c r="L5593" s="444">
        <f t="shared" ca="1" si="207"/>
        <v>-5810466595100425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25">
      <c r="G5594" s="459"/>
      <c r="H5594" s="459">
        <v>5587</v>
      </c>
      <c r="I5594" s="444">
        <f t="shared" ca="1" si="208"/>
        <v>-5810466595100425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-24210277479585.105</v>
      </c>
      <c r="L5594" s="444">
        <f t="shared" ca="1" si="207"/>
        <v>-5834676872580010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25">
      <c r="G5595" s="459"/>
      <c r="H5595" s="459">
        <v>5588</v>
      </c>
      <c r="I5595" s="444">
        <f t="shared" ca="1" si="208"/>
        <v>-5834676872580010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-24311153635750.043</v>
      </c>
      <c r="L5595" s="444">
        <f t="shared" ca="1" si="207"/>
        <v>-5858988026215760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25">
      <c r="G5596" s="459"/>
      <c r="H5596" s="459">
        <v>5589</v>
      </c>
      <c r="I5596" s="444">
        <f t="shared" ca="1" si="208"/>
        <v>-5858988026215760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-24412450109232.332</v>
      </c>
      <c r="L5596" s="444">
        <f t="shared" ca="1" si="207"/>
        <v>-5883400476324992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25">
      <c r="G5597" s="459"/>
      <c r="H5597" s="459">
        <v>5590</v>
      </c>
      <c r="I5597" s="444">
        <f t="shared" ca="1" si="208"/>
        <v>-5883400476324992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-24514168651354.133</v>
      </c>
      <c r="L5597" s="444">
        <f t="shared" ca="1" si="207"/>
        <v>-5907914644976346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25">
      <c r="G5598" s="459"/>
      <c r="H5598" s="459">
        <v>5591</v>
      </c>
      <c r="I5598" s="444">
        <f t="shared" ca="1" si="208"/>
        <v>-5907914644976346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-24616311020734.773</v>
      </c>
      <c r="L5598" s="444">
        <f t="shared" ca="1" si="207"/>
        <v>-5932530955997081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25">
      <c r="G5599" s="459"/>
      <c r="H5599" s="459">
        <v>5592</v>
      </c>
      <c r="I5599" s="444">
        <f t="shared" ca="1" si="208"/>
        <v>-5932530955997081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-24718878983321.172</v>
      </c>
      <c r="L5599" s="444">
        <f t="shared" ca="1" si="207"/>
        <v>-5957249834980402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25">
      <c r="G5600" s="459"/>
      <c r="H5600" s="459">
        <v>5593</v>
      </c>
      <c r="I5600" s="444">
        <f t="shared" ca="1" si="208"/>
        <v>-5957249834980402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-24821874312418.34</v>
      </c>
      <c r="L5600" s="444">
        <f t="shared" ca="1" si="207"/>
        <v>-5982071709292820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25">
      <c r="G5601" s="459"/>
      <c r="H5601" s="459">
        <v>5594</v>
      </c>
      <c r="I5601" s="444">
        <f t="shared" ca="1" si="208"/>
        <v>-5982071709292820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-24925298788720.082</v>
      </c>
      <c r="L5601" s="444">
        <f t="shared" ca="1" si="207"/>
        <v>-6006997008081540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25">
      <c r="G5602" s="459"/>
      <c r="H5602" s="459">
        <v>5595</v>
      </c>
      <c r="I5602" s="444">
        <f t="shared" ca="1" si="208"/>
        <v>-6006997008081540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-25029154200339.75</v>
      </c>
      <c r="L5602" s="444">
        <f t="shared" ca="1" si="207"/>
        <v>-6032026162281880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25">
      <c r="G5603" s="459"/>
      <c r="H5603" s="459">
        <v>5596</v>
      </c>
      <c r="I5603" s="444">
        <f t="shared" ca="1" si="208"/>
        <v>-6032026162281880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-25133442342841.168</v>
      </c>
      <c r="L5603" s="444">
        <f t="shared" ca="1" si="207"/>
        <v>-6057159604624721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25">
      <c r="G5604" s="459"/>
      <c r="H5604" s="459">
        <v>5597</v>
      </c>
      <c r="I5604" s="444">
        <f t="shared" ca="1" si="208"/>
        <v>-6057159604624721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-25238165019269.672</v>
      </c>
      <c r="L5604" s="444">
        <f t="shared" ca="1" si="207"/>
        <v>-6082397769643991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25">
      <c r="G5605" s="459"/>
      <c r="H5605" s="459">
        <v>5598</v>
      </c>
      <c r="I5605" s="444">
        <f t="shared" ca="1" si="208"/>
        <v>-6082397769643991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-25343324040183.297</v>
      </c>
      <c r="L5605" s="444">
        <f t="shared" ca="1" si="207"/>
        <v>-6107741093684174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25">
      <c r="G5606" s="459"/>
      <c r="H5606" s="459">
        <v>5599</v>
      </c>
      <c r="I5606" s="444">
        <f t="shared" ca="1" si="208"/>
        <v>-6107741093684174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-25448921223684.059</v>
      </c>
      <c r="L5606" s="444">
        <f t="shared" ca="1" si="207"/>
        <v>-6133190014907858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25">
      <c r="G5607" s="459"/>
      <c r="H5607" s="459">
        <v>5600</v>
      </c>
      <c r="I5607" s="444">
        <f t="shared" ca="1" si="208"/>
        <v>-6133190014907858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-25554958395449.406</v>
      </c>
      <c r="L5607" s="444">
        <f t="shared" ca="1" si="207"/>
        <v>-6158744973303307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25">
      <c r="G5608" s="459"/>
      <c r="H5608" s="459">
        <v>5601</v>
      </c>
      <c r="I5608" s="444">
        <f t="shared" ca="1" si="208"/>
        <v>-6158744973303307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-25661437388763.777</v>
      </c>
      <c r="L5608" s="444">
        <f t="shared" ca="1" si="207"/>
        <v>-6184406410692071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25">
      <c r="G5609" s="459"/>
      <c r="H5609" s="459">
        <v>5602</v>
      </c>
      <c r="I5609" s="444">
        <f t="shared" ca="1" si="208"/>
        <v>-6184406410692071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-25768360044550.297</v>
      </c>
      <c r="L5609" s="444">
        <f t="shared" ca="1" si="207"/>
        <v>-6210174770736621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25">
      <c r="G5610" s="459"/>
      <c r="H5610" s="459">
        <v>5603</v>
      </c>
      <c r="I5610" s="444">
        <f t="shared" ca="1" si="208"/>
        <v>-6210174770736621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-25875728211402.586</v>
      </c>
      <c r="L5610" s="444">
        <f t="shared" ca="1" si="207"/>
        <v>-6236050498948024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25">
      <c r="G5611" s="459"/>
      <c r="H5611" s="459">
        <v>5604</v>
      </c>
      <c r="I5611" s="444">
        <f t="shared" ca="1" si="208"/>
        <v>-6236050498948024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-25983543745616.766</v>
      </c>
      <c r="L5611" s="444">
        <f t="shared" ca="1" si="207"/>
        <v>-6262034042693641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25">
      <c r="G5612" s="459"/>
      <c r="H5612" s="459">
        <v>5605</v>
      </c>
      <c r="I5612" s="444">
        <f t="shared" ca="1" si="208"/>
        <v>-6262034042693641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-26091808511223.504</v>
      </c>
      <c r="L5612" s="444">
        <f t="shared" ca="1" si="207"/>
        <v>-6288125851204865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25">
      <c r="G5613" s="459"/>
      <c r="H5613" s="459">
        <v>5606</v>
      </c>
      <c r="I5613" s="444">
        <f t="shared" ca="1" si="208"/>
        <v>-6288125851204865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-26200524380020.27</v>
      </c>
      <c r="L5613" s="444">
        <f t="shared" ca="1" si="207"/>
        <v>-6314326375584885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25">
      <c r="G5614" s="459"/>
      <c r="H5614" s="459">
        <v>5607</v>
      </c>
      <c r="I5614" s="444">
        <f t="shared" ca="1" si="208"/>
        <v>-6314326375584885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-26309693231603.688</v>
      </c>
      <c r="L5614" s="444">
        <f t="shared" ca="1" si="207"/>
        <v>-6340636068816489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25">
      <c r="G5615" s="459"/>
      <c r="H5615" s="459">
        <v>5608</v>
      </c>
      <c r="I5615" s="444">
        <f t="shared" ca="1" si="208"/>
        <v>-6340636068816489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-26419316953402.039</v>
      </c>
      <c r="L5615" s="444">
        <f t="shared" ca="1" si="207"/>
        <v>-6367055385769891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25">
      <c r="G5616" s="459"/>
      <c r="H5616" s="459">
        <v>5609</v>
      </c>
      <c r="I5616" s="444">
        <f t="shared" ca="1" si="208"/>
        <v>-6367055385769891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-26529397440707.879</v>
      </c>
      <c r="L5616" s="444">
        <f t="shared" ca="1" si="207"/>
        <v>-6393584783210599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25">
      <c r="G5617" s="459"/>
      <c r="H5617" s="459">
        <v>5610</v>
      </c>
      <c r="I5617" s="444">
        <f t="shared" ca="1" si="208"/>
        <v>-6393584783210599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-26639936596710.828</v>
      </c>
      <c r="L5617" s="444">
        <f t="shared" ca="1" si="207"/>
        <v>-6420224719807310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25">
      <c r="G5618" s="459"/>
      <c r="H5618" s="459">
        <v>5611</v>
      </c>
      <c r="I5618" s="444">
        <f t="shared" ca="1" si="208"/>
        <v>-6420224719807310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-26750936332530.457</v>
      </c>
      <c r="L5618" s="444">
        <f t="shared" ref="L5618:L5872" ca="1" si="212">I5618-J5618+K5618</f>
        <v>-6446975656139840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25">
      <c r="G5619" s="459"/>
      <c r="H5619" s="459">
        <v>5612</v>
      </c>
      <c r="I5619" s="444">
        <f t="shared" ref="I5619:I5873" ca="1" si="213">L5618</f>
        <v>-6446975656139840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-26862398567249.332</v>
      </c>
      <c r="L5619" s="444">
        <f t="shared" ca="1" si="212"/>
        <v>-6473838054707089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25">
      <c r="G5620" s="459"/>
      <c r="H5620" s="459">
        <v>5613</v>
      </c>
      <c r="I5620" s="444">
        <f t="shared" ca="1" si="213"/>
        <v>-6473838054707089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-26974325227946.203</v>
      </c>
      <c r="L5620" s="444">
        <f t="shared" ca="1" si="212"/>
        <v>-6500812379935035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25">
      <c r="G5621" s="459"/>
      <c r="H5621" s="459">
        <v>5614</v>
      </c>
      <c r="I5621" s="444">
        <f t="shared" ca="1" si="213"/>
        <v>-6500812379935035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-27086718249729.313</v>
      </c>
      <c r="L5621" s="444">
        <f t="shared" ca="1" si="212"/>
        <v>-6527899098184764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25">
      <c r="G5622" s="459"/>
      <c r="H5622" s="459">
        <v>5615</v>
      </c>
      <c r="I5622" s="444">
        <f t="shared" ca="1" si="213"/>
        <v>-6527899098184764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-27199579575769.852</v>
      </c>
      <c r="L5622" s="444">
        <f t="shared" ca="1" si="212"/>
        <v>-6555098677760534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25">
      <c r="G5623" s="459"/>
      <c r="H5623" s="459">
        <v>5616</v>
      </c>
      <c r="I5623" s="444">
        <f t="shared" ca="1" si="213"/>
        <v>-6555098677760534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-27312911157335.559</v>
      </c>
      <c r="L5623" s="444">
        <f t="shared" ca="1" si="212"/>
        <v>-6582411588917870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25">
      <c r="G5624" s="459"/>
      <c r="H5624" s="459">
        <v>5617</v>
      </c>
      <c r="I5624" s="444">
        <f t="shared" ca="1" si="213"/>
        <v>-6582411588917870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-27426714953824.457</v>
      </c>
      <c r="L5624" s="444">
        <f t="shared" ca="1" si="212"/>
        <v>-6609838303871694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25">
      <c r="G5625" s="459"/>
      <c r="H5625" s="459">
        <v>5618</v>
      </c>
      <c r="I5625" s="444">
        <f t="shared" ca="1" si="213"/>
        <v>-6609838303871694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-27540992932798.727</v>
      </c>
      <c r="L5625" s="444">
        <f t="shared" ca="1" si="212"/>
        <v>-6637379296804493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25">
      <c r="G5626" s="459"/>
      <c r="H5626" s="459">
        <v>5619</v>
      </c>
      <c r="I5626" s="444">
        <f t="shared" ca="1" si="213"/>
        <v>-6637379296804493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-27655747070018.719</v>
      </c>
      <c r="L5626" s="444">
        <f t="shared" ca="1" si="212"/>
        <v>-6665035043874512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25">
      <c r="G5627" s="459"/>
      <c r="H5627" s="459">
        <v>5620</v>
      </c>
      <c r="I5627" s="444">
        <f t="shared" ca="1" si="213"/>
        <v>-6665035043874512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-27770979349477.133</v>
      </c>
      <c r="L5627" s="444">
        <f t="shared" ca="1" si="212"/>
        <v>-6692806023223989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25">
      <c r="G5628" s="459"/>
      <c r="H5628" s="459">
        <v>5621</v>
      </c>
      <c r="I5628" s="444">
        <f t="shared" ca="1" si="213"/>
        <v>-6692806023223989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-27886691763433.289</v>
      </c>
      <c r="L5628" s="444">
        <f t="shared" ca="1" si="212"/>
        <v>-6720692714987422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25">
      <c r="G5629" s="459"/>
      <c r="H5629" s="459">
        <v>5622</v>
      </c>
      <c r="I5629" s="444">
        <f t="shared" ca="1" si="213"/>
        <v>-6720692714987422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-28002886312447.59</v>
      </c>
      <c r="L5629" s="444">
        <f t="shared" ca="1" si="212"/>
        <v>-6748695601299870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25">
      <c r="G5630" s="459"/>
      <c r="H5630" s="459">
        <v>5623</v>
      </c>
      <c r="I5630" s="444">
        <f t="shared" ca="1" si="213"/>
        <v>-6748695601299870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-28119565005416.125</v>
      </c>
      <c r="L5630" s="444">
        <f t="shared" ca="1" si="212"/>
        <v>-6776815166305286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25">
      <c r="G5631" s="459"/>
      <c r="H5631" s="459">
        <v>5624</v>
      </c>
      <c r="I5631" s="444">
        <f t="shared" ca="1" si="213"/>
        <v>-6776815166305286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-28236729859605.359</v>
      </c>
      <c r="L5631" s="444">
        <f t="shared" ca="1" si="212"/>
        <v>-6805051896164891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25">
      <c r="G5632" s="459"/>
      <c r="H5632" s="459">
        <v>5625</v>
      </c>
      <c r="I5632" s="444">
        <f t="shared" ca="1" si="213"/>
        <v>-6805051896164891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-28354382900687.047</v>
      </c>
      <c r="L5632" s="444">
        <f t="shared" ca="1" si="212"/>
        <v>-6833406279065578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25">
      <c r="G5633" s="459"/>
      <c r="H5633" s="459">
        <v>5626</v>
      </c>
      <c r="I5633" s="444">
        <f t="shared" ca="1" si="213"/>
        <v>-6833406279065578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-28472526162773.242</v>
      </c>
      <c r="L5633" s="444">
        <f t="shared" ca="1" si="212"/>
        <v>-6861878805228351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25">
      <c r="G5634" s="459"/>
      <c r="H5634" s="459">
        <v>5627</v>
      </c>
      <c r="I5634" s="444">
        <f t="shared" ca="1" si="213"/>
        <v>-6861878805228351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-28591161688451.461</v>
      </c>
      <c r="L5634" s="444">
        <f t="shared" ca="1" si="212"/>
        <v>-6890469966916802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25">
      <c r="G5635" s="459"/>
      <c r="H5635" s="459">
        <v>5628</v>
      </c>
      <c r="I5635" s="444">
        <f t="shared" ca="1" si="213"/>
        <v>-6890469966916802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-28710291528820.008</v>
      </c>
      <c r="L5635" s="444">
        <f t="shared" ca="1" si="212"/>
        <v>-6919180258445622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25">
      <c r="G5636" s="459"/>
      <c r="H5636" s="459">
        <v>5629</v>
      </c>
      <c r="I5636" s="444">
        <f t="shared" ca="1" si="213"/>
        <v>-6919180258445622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-28829917743523.426</v>
      </c>
      <c r="L5636" s="444">
        <f t="shared" ca="1" si="212"/>
        <v>-6948010176189145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25">
      <c r="G5637" s="459"/>
      <c r="H5637" s="459">
        <v>5630</v>
      </c>
      <c r="I5637" s="444">
        <f t="shared" ca="1" si="213"/>
        <v>-6948010176189145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-28950042400788.105</v>
      </c>
      <c r="L5637" s="444">
        <f t="shared" ca="1" si="212"/>
        <v>-6976960218589933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25">
      <c r="G5638" s="459"/>
      <c r="H5638" s="459">
        <v>5631</v>
      </c>
      <c r="I5638" s="444">
        <f t="shared" ca="1" si="213"/>
        <v>-6976960218589933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-29070667577458.055</v>
      </c>
      <c r="L5638" s="444">
        <f t="shared" ca="1" si="212"/>
        <v>-7006030886167391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25">
      <c r="G5639" s="459"/>
      <c r="H5639" s="459">
        <v>5632</v>
      </c>
      <c r="I5639" s="444">
        <f t="shared" ca="1" si="213"/>
        <v>-7006030886167391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-29191795359030.797</v>
      </c>
      <c r="L5639" s="444">
        <f t="shared" ca="1" si="212"/>
        <v>-7035222681526422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25">
      <c r="G5640" s="459"/>
      <c r="H5640" s="459">
        <v>5633</v>
      </c>
      <c r="I5640" s="444">
        <f t="shared" ca="1" si="213"/>
        <v>-7035222681526422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-29313427839693.422</v>
      </c>
      <c r="L5640" s="444">
        <f t="shared" ca="1" si="212"/>
        <v>-7064536109366115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25">
      <c r="G5641" s="459"/>
      <c r="H5641" s="459">
        <v>5634</v>
      </c>
      <c r="I5641" s="444">
        <f t="shared" ca="1" si="213"/>
        <v>-7064536109366115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-29435567122358.813</v>
      </c>
      <c r="L5641" s="444">
        <f t="shared" ca="1" si="212"/>
        <v>-7093971676488474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25">
      <c r="G5642" s="459"/>
      <c r="H5642" s="459">
        <v>5635</v>
      </c>
      <c r="I5642" s="444">
        <f t="shared" ca="1" si="213"/>
        <v>-7093971676488474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-29558215318701.973</v>
      </c>
      <c r="L5642" s="444">
        <f t="shared" ca="1" si="212"/>
        <v>-7123529891807176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25">
      <c r="G5643" s="459"/>
      <c r="H5643" s="459">
        <v>5636</v>
      </c>
      <c r="I5643" s="444">
        <f t="shared" ca="1" si="213"/>
        <v>-7123529891807176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-29681374549196.566</v>
      </c>
      <c r="L5643" s="444">
        <f t="shared" ca="1" si="212"/>
        <v>-7153211266356373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25">
      <c r="G5644" s="459"/>
      <c r="H5644" s="459">
        <v>5637</v>
      </c>
      <c r="I5644" s="444">
        <f t="shared" ca="1" si="213"/>
        <v>-7153211266356373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-29805046943151.555</v>
      </c>
      <c r="L5644" s="444">
        <f t="shared" ca="1" si="212"/>
        <v>-7183016313299525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25">
      <c r="G5645" s="459"/>
      <c r="H5645" s="459">
        <v>5638</v>
      </c>
      <c r="I5645" s="444">
        <f t="shared" ca="1" si="213"/>
        <v>-7183016313299525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-29929234638748.016</v>
      </c>
      <c r="L5645" s="444">
        <f t="shared" ca="1" si="212"/>
        <v>-7212945547938273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25">
      <c r="G5646" s="459"/>
      <c r="H5646" s="459">
        <v>5639</v>
      </c>
      <c r="I5646" s="444">
        <f t="shared" ca="1" si="213"/>
        <v>-7212945547938273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-30053939783076.137</v>
      </c>
      <c r="L5646" s="444">
        <f t="shared" ca="1" si="212"/>
        <v>-7242999487721349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25">
      <c r="G5647" s="459"/>
      <c r="H5647" s="459">
        <v>5640</v>
      </c>
      <c r="I5647" s="444">
        <f t="shared" ca="1" si="213"/>
        <v>-7242999487721349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-30179164532172.285</v>
      </c>
      <c r="L5647" s="444">
        <f t="shared" ca="1" si="212"/>
        <v>-7273178652253521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25">
      <c r="G5648" s="459"/>
      <c r="H5648" s="459">
        <v>5641</v>
      </c>
      <c r="I5648" s="444">
        <f t="shared" ca="1" si="213"/>
        <v>-7273178652253521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-30304911051056.336</v>
      </c>
      <c r="L5648" s="444">
        <f t="shared" ca="1" si="212"/>
        <v>-7303483563304577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25">
      <c r="G5649" s="459"/>
      <c r="H5649" s="459">
        <v>5642</v>
      </c>
      <c r="I5649" s="444">
        <f t="shared" ca="1" si="213"/>
        <v>-7303483563304577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-30431181513769.07</v>
      </c>
      <c r="L5649" s="444">
        <f t="shared" ca="1" si="212"/>
        <v>-7333914744818346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25">
      <c r="G5650" s="459"/>
      <c r="H5650" s="459">
        <v>5643</v>
      </c>
      <c r="I5650" s="444">
        <f t="shared" ca="1" si="213"/>
        <v>-7333914744818346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-30557978103409.77</v>
      </c>
      <c r="L5650" s="444">
        <f t="shared" ca="1" si="212"/>
        <v>-7364472722921756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25">
      <c r="G5651" s="459"/>
      <c r="H5651" s="459">
        <v>5644</v>
      </c>
      <c r="I5651" s="444">
        <f t="shared" ca="1" si="213"/>
        <v>-7364472722921756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-30685303012173.984</v>
      </c>
      <c r="L5651" s="444">
        <f t="shared" ca="1" si="212"/>
        <v>-7395158025933930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25">
      <c r="G5652" s="459"/>
      <c r="H5652" s="459">
        <v>5645</v>
      </c>
      <c r="I5652" s="444">
        <f t="shared" ca="1" si="213"/>
        <v>-7395158025933930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-30813158441391.375</v>
      </c>
      <c r="L5652" s="444">
        <f t="shared" ca="1" si="212"/>
        <v>-7425971184375321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25">
      <c r="G5653" s="459"/>
      <c r="H5653" s="459">
        <v>5646</v>
      </c>
      <c r="I5653" s="444">
        <f t="shared" ca="1" si="213"/>
        <v>-7425971184375321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-30941546601563.836</v>
      </c>
      <c r="L5653" s="444">
        <f t="shared" ca="1" si="212"/>
        <v>-7456912730976885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25">
      <c r="G5654" s="459"/>
      <c r="H5654" s="459">
        <v>5647</v>
      </c>
      <c r="I5654" s="444">
        <f t="shared" ca="1" si="213"/>
        <v>-7456912730976885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-31070469712403.688</v>
      </c>
      <c r="L5654" s="444">
        <f t="shared" ca="1" si="212"/>
        <v>-7487983200689289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25">
      <c r="G5655" s="459"/>
      <c r="H5655" s="459">
        <v>5648</v>
      </c>
      <c r="I5655" s="444">
        <f t="shared" ca="1" si="213"/>
        <v>-7487983200689289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-31199930002872.035</v>
      </c>
      <c r="L5655" s="444">
        <f t="shared" ca="1" si="212"/>
        <v>-7519183130692161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25">
      <c r="G5656" s="459"/>
      <c r="H5656" s="459">
        <v>5649</v>
      </c>
      <c r="I5656" s="444">
        <f t="shared" ca="1" si="213"/>
        <v>-7519183130692161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-31329929711217.336</v>
      </c>
      <c r="L5656" s="444">
        <f t="shared" ca="1" si="212"/>
        <v>-7550513060403378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25">
      <c r="G5657" s="459"/>
      <c r="H5657" s="459">
        <v>5650</v>
      </c>
      <c r="I5657" s="444">
        <f t="shared" ca="1" si="213"/>
        <v>-7550513060403378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-31460471085014.07</v>
      </c>
      <c r="L5657" s="444">
        <f t="shared" ca="1" si="212"/>
        <v>-7581973531488392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25">
      <c r="G5658" s="459"/>
      <c r="H5658" s="459">
        <v>5651</v>
      </c>
      <c r="I5658" s="444">
        <f t="shared" ca="1" si="213"/>
        <v>-7581973531488392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-31591556381201.629</v>
      </c>
      <c r="L5658" s="444">
        <f t="shared" ca="1" si="212"/>
        <v>-7613565087869594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25">
      <c r="G5659" s="459"/>
      <c r="H5659" s="459">
        <v>5652</v>
      </c>
      <c r="I5659" s="444">
        <f t="shared" ca="1" si="213"/>
        <v>-7613565087869594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-31723187866123.313</v>
      </c>
      <c r="L5659" s="444">
        <f t="shared" ca="1" si="212"/>
        <v>-7645288275735717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25">
      <c r="G5660" s="459"/>
      <c r="H5660" s="459">
        <v>5653</v>
      </c>
      <c r="I5660" s="444">
        <f t="shared" ca="1" si="213"/>
        <v>-7645288275735717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-31855367815565.488</v>
      </c>
      <c r="L5660" s="444">
        <f t="shared" ca="1" si="212"/>
        <v>-7677143643551282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25">
      <c r="G5661" s="459"/>
      <c r="H5661" s="459">
        <v>5654</v>
      </c>
      <c r="I5661" s="444">
        <f t="shared" ca="1" si="213"/>
        <v>-7677143643551282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-31988098514797.008</v>
      </c>
      <c r="L5661" s="444">
        <f t="shared" ca="1" si="212"/>
        <v>-7709131742066079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25">
      <c r="G5662" s="459"/>
      <c r="H5662" s="459">
        <v>5655</v>
      </c>
      <c r="I5662" s="444">
        <f t="shared" ca="1" si="213"/>
        <v>-7709131742066079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-32121382258608.66</v>
      </c>
      <c r="L5662" s="444">
        <f t="shared" ca="1" si="212"/>
        <v>-7741253124324688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25">
      <c r="G5663" s="459"/>
      <c r="H5663" s="459">
        <v>5656</v>
      </c>
      <c r="I5663" s="444">
        <f t="shared" ca="1" si="213"/>
        <v>-7741253124324688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-32255221351352.867</v>
      </c>
      <c r="L5663" s="444">
        <f t="shared" ca="1" si="212"/>
        <v>-7773508345676041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25">
      <c r="G5664" s="459"/>
      <c r="H5664" s="459">
        <v>5657</v>
      </c>
      <c r="I5664" s="444">
        <f t="shared" ca="1" si="213"/>
        <v>-7773508345676041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-32389618106983.504</v>
      </c>
      <c r="L5664" s="444">
        <f t="shared" ca="1" si="212"/>
        <v>-7805897963783025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25">
      <c r="G5665" s="459"/>
      <c r="H5665" s="459">
        <v>5658</v>
      </c>
      <c r="I5665" s="444">
        <f t="shared" ca="1" si="213"/>
        <v>-7805897963783025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-32524574849095.938</v>
      </c>
      <c r="L5665" s="444">
        <f t="shared" ca="1" si="212"/>
        <v>-7838422538632121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25">
      <c r="G5666" s="459"/>
      <c r="H5666" s="459">
        <v>5659</v>
      </c>
      <c r="I5666" s="444">
        <f t="shared" ca="1" si="213"/>
        <v>-7838422538632121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-32660093910967.172</v>
      </c>
      <c r="L5666" s="444">
        <f t="shared" ca="1" si="212"/>
        <v>-7871082632543088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25">
      <c r="G5667" s="459"/>
      <c r="H5667" s="459">
        <v>5660</v>
      </c>
      <c r="I5667" s="444">
        <f t="shared" ca="1" si="213"/>
        <v>-7871082632543088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-32796177635596.195</v>
      </c>
      <c r="L5667" s="444">
        <f t="shared" ca="1" si="212"/>
        <v>-7903878810178684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25">
      <c r="G5668" s="459"/>
      <c r="H5668" s="459">
        <v>5661</v>
      </c>
      <c r="I5668" s="444">
        <f t="shared" ca="1" si="213"/>
        <v>-7903878810178684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-32932828375744.516</v>
      </c>
      <c r="L5668" s="444">
        <f t="shared" ca="1" si="212"/>
        <v>-7936811638554429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25">
      <c r="G5669" s="459"/>
      <c r="H5669" s="459">
        <v>5662</v>
      </c>
      <c r="I5669" s="444">
        <f t="shared" ca="1" si="213"/>
        <v>-7936811638554429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-33070048493976.785</v>
      </c>
      <c r="L5669" s="444">
        <f t="shared" ca="1" si="212"/>
        <v>-7969881687048406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25">
      <c r="G5670" s="459"/>
      <c r="H5670" s="459">
        <v>5663</v>
      </c>
      <c r="I5670" s="444">
        <f t="shared" ca="1" si="213"/>
        <v>-7969881687048406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-33207840362701.691</v>
      </c>
      <c r="L5670" s="444">
        <f t="shared" ca="1" si="212"/>
        <v>-8003089527411108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25">
      <c r="G5671" s="459"/>
      <c r="H5671" s="459">
        <v>5664</v>
      </c>
      <c r="I5671" s="444">
        <f t="shared" ca="1" si="213"/>
        <v>-8003089527411108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-33346206364212.949</v>
      </c>
      <c r="L5671" s="444">
        <f t="shared" ca="1" si="212"/>
        <v>-8036435733775321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25">
      <c r="G5672" s="459"/>
      <c r="H5672" s="459">
        <v>5665</v>
      </c>
      <c r="I5672" s="444">
        <f t="shared" ca="1" si="213"/>
        <v>-8036435733775321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-33485148890730.5</v>
      </c>
      <c r="L5672" s="444">
        <f t="shared" ca="1" si="212"/>
        <v>-8069920882666052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25">
      <c r="G5673" s="459"/>
      <c r="H5673" s="459">
        <v>5666</v>
      </c>
      <c r="I5673" s="444">
        <f t="shared" ca="1" si="213"/>
        <v>-8069920882666052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-33624670344441.883</v>
      </c>
      <c r="L5673" s="444">
        <f t="shared" ca="1" si="212"/>
        <v>-8103545553010494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25">
      <c r="G5674" s="459"/>
      <c r="H5674" s="459">
        <v>5667</v>
      </c>
      <c r="I5674" s="444">
        <f t="shared" ca="1" si="213"/>
        <v>-8103545553010494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-33764773137543.719</v>
      </c>
      <c r="L5674" s="444">
        <f t="shared" ca="1" si="212"/>
        <v>-8137310326148038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25">
      <c r="G5675" s="459"/>
      <c r="H5675" s="459">
        <v>5668</v>
      </c>
      <c r="I5675" s="444">
        <f t="shared" ca="1" si="213"/>
        <v>-8137310326148038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-33905459692283.496</v>
      </c>
      <c r="L5675" s="444">
        <f t="shared" ca="1" si="212"/>
        <v>-8171215785840321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25">
      <c r="G5676" s="459"/>
      <c r="H5676" s="459">
        <v>5669</v>
      </c>
      <c r="I5676" s="444">
        <f t="shared" ca="1" si="213"/>
        <v>-8171215785840321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-34046732441001.336</v>
      </c>
      <c r="L5676" s="444">
        <f t="shared" ca="1" si="212"/>
        <v>-8205262518281322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25">
      <c r="G5677" s="459"/>
      <c r="H5677" s="459">
        <v>5670</v>
      </c>
      <c r="I5677" s="444">
        <f t="shared" ca="1" si="213"/>
        <v>-8205262518281322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-34188593826172.18</v>
      </c>
      <c r="L5677" s="444">
        <f t="shared" ca="1" si="212"/>
        <v>-8239451112107494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25">
      <c r="G5678" s="459"/>
      <c r="H5678" s="459">
        <v>5671</v>
      </c>
      <c r="I5678" s="444">
        <f t="shared" ca="1" si="213"/>
        <v>-8239451112107494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-34331046300447.887</v>
      </c>
      <c r="L5678" s="444">
        <f t="shared" ca="1" si="212"/>
        <v>-8273782158407942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25">
      <c r="G5679" s="459"/>
      <c r="H5679" s="459">
        <v>5672</v>
      </c>
      <c r="I5679" s="444">
        <f t="shared" ca="1" si="213"/>
        <v>-8273782158407942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-34474092326699.758</v>
      </c>
      <c r="L5679" s="444">
        <f t="shared" ca="1" si="212"/>
        <v>-8308256250734642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25">
      <c r="G5680" s="459"/>
      <c r="H5680" s="459">
        <v>5673</v>
      </c>
      <c r="I5680" s="444">
        <f t="shared" ca="1" si="213"/>
        <v>-8308256250734642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-34617734378061.004</v>
      </c>
      <c r="L5680" s="444">
        <f t="shared" ca="1" si="212"/>
        <v>-8342873985112703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25">
      <c r="G5681" s="459"/>
      <c r="H5681" s="459">
        <v>5674</v>
      </c>
      <c r="I5681" s="444">
        <f t="shared" ca="1" si="213"/>
        <v>-8342873985112703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-34761974937969.594</v>
      </c>
      <c r="L5681" s="444">
        <f t="shared" ca="1" si="212"/>
        <v>-8377635960050673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25">
      <c r="G5682" s="459"/>
      <c r="H5682" s="459">
        <v>5675</v>
      </c>
      <c r="I5682" s="444">
        <f t="shared" ca="1" si="213"/>
        <v>-8377635960050673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-34906816500211.137</v>
      </c>
      <c r="L5682" s="444">
        <f t="shared" ca="1" si="212"/>
        <v>-8412542776550884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25">
      <c r="G5683" s="459"/>
      <c r="H5683" s="459">
        <v>5676</v>
      </c>
      <c r="I5683" s="444">
        <f t="shared" ca="1" si="213"/>
        <v>-8412542776550884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-35052261568962.016</v>
      </c>
      <c r="L5683" s="444">
        <f t="shared" ca="1" si="212"/>
        <v>-8447595038119846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25">
      <c r="G5684" s="459"/>
      <c r="H5684" s="459">
        <v>5677</v>
      </c>
      <c r="I5684" s="444">
        <f t="shared" ca="1" si="213"/>
        <v>-8447595038119846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-35198312658832.688</v>
      </c>
      <c r="L5684" s="444">
        <f t="shared" ca="1" si="212"/>
        <v>-8482793350778679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25">
      <c r="G5685" s="459"/>
      <c r="H5685" s="459">
        <v>5678</v>
      </c>
      <c r="I5685" s="444">
        <f t="shared" ca="1" si="213"/>
        <v>-8482793350778679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-35344972294911.164</v>
      </c>
      <c r="L5685" s="444">
        <f t="shared" ca="1" si="212"/>
        <v>-8518138323073590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25">
      <c r="G5686" s="459"/>
      <c r="H5686" s="459">
        <v>5679</v>
      </c>
      <c r="I5686" s="444">
        <f t="shared" ca="1" si="213"/>
        <v>-8518138323073590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-35492243012806.625</v>
      </c>
      <c r="L5686" s="444">
        <f t="shared" ca="1" si="212"/>
        <v>-8553630566086397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25">
      <c r="G5687" s="459"/>
      <c r="H5687" s="459">
        <v>5680</v>
      </c>
      <c r="I5687" s="444">
        <f t="shared" ca="1" si="213"/>
        <v>-8553630566086397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-35640127358693.328</v>
      </c>
      <c r="L5687" s="444">
        <f t="shared" ca="1" si="212"/>
        <v>-8589270693445090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25">
      <c r="G5688" s="459"/>
      <c r="H5688" s="459">
        <v>5681</v>
      </c>
      <c r="I5688" s="444">
        <f t="shared" ca="1" si="213"/>
        <v>-8589270693445090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-35788627889354.539</v>
      </c>
      <c r="L5688" s="444">
        <f t="shared" ca="1" si="212"/>
        <v>-8625059321334445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25">
      <c r="G5689" s="459"/>
      <c r="H5689" s="459">
        <v>5682</v>
      </c>
      <c r="I5689" s="444">
        <f t="shared" ca="1" si="213"/>
        <v>-8625059321334445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-35937747172226.852</v>
      </c>
      <c r="L5689" s="444">
        <f t="shared" ca="1" si="212"/>
        <v>-8660997068506672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25">
      <c r="G5690" s="459"/>
      <c r="H5690" s="459">
        <v>5683</v>
      </c>
      <c r="I5690" s="444">
        <f t="shared" ca="1" si="213"/>
        <v>-8660997068506672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-36087487785444.469</v>
      </c>
      <c r="L5690" s="444">
        <f t="shared" ca="1" si="212"/>
        <v>-8697084556292116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25">
      <c r="G5691" s="459"/>
      <c r="H5691" s="459">
        <v>5684</v>
      </c>
      <c r="I5691" s="444">
        <f t="shared" ca="1" si="213"/>
        <v>-8697084556292116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-36237852317883.813</v>
      </c>
      <c r="L5691" s="444">
        <f t="shared" ca="1" si="212"/>
        <v>-8733322408610000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25">
      <c r="G5692" s="459"/>
      <c r="H5692" s="459">
        <v>5685</v>
      </c>
      <c r="I5692" s="444">
        <f t="shared" ca="1" si="213"/>
        <v>-8733322408610000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-36388843369208.328</v>
      </c>
      <c r="L5692" s="444">
        <f t="shared" ca="1" si="212"/>
        <v>-8769711251979208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25">
      <c r="G5693" s="459"/>
      <c r="H5693" s="459">
        <v>5686</v>
      </c>
      <c r="I5693" s="444">
        <f t="shared" ca="1" si="213"/>
        <v>-8769711251979208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-36540463549913.367</v>
      </c>
      <c r="L5693" s="444">
        <f t="shared" ca="1" si="212"/>
        <v>-8806251715529121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25">
      <c r="G5694" s="459"/>
      <c r="H5694" s="459">
        <v>5687</v>
      </c>
      <c r="I5694" s="444">
        <f t="shared" ca="1" si="213"/>
        <v>-8806251715529121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-36692715481371.336</v>
      </c>
      <c r="L5694" s="444">
        <f t="shared" ca="1" si="212"/>
        <v>-8842944431010492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25">
      <c r="G5695" s="459"/>
      <c r="H5695" s="459">
        <v>5688</v>
      </c>
      <c r="I5695" s="444">
        <f t="shared" ca="1" si="213"/>
        <v>-8842944431010492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-36845601795877.047</v>
      </c>
      <c r="L5695" s="444">
        <f t="shared" ca="1" si="212"/>
        <v>-8879790032806369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25">
      <c r="G5696" s="459"/>
      <c r="H5696" s="459">
        <v>5689</v>
      </c>
      <c r="I5696" s="444">
        <f t="shared" ca="1" si="213"/>
        <v>-8879790032806369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-36999125136693.203</v>
      </c>
      <c r="L5696" s="444">
        <f t="shared" ca="1" si="212"/>
        <v>-8916789157943062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25">
      <c r="G5697" s="459"/>
      <c r="H5697" s="459">
        <v>5690</v>
      </c>
      <c r="I5697" s="444">
        <f t="shared" ca="1" si="213"/>
        <v>-8916789157943062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-37153288158096.094</v>
      </c>
      <c r="L5697" s="444">
        <f t="shared" ca="1" si="212"/>
        <v>-8953942446101158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25">
      <c r="G5698" s="459"/>
      <c r="H5698" s="459">
        <v>5691</v>
      </c>
      <c r="I5698" s="444">
        <f t="shared" ca="1" si="213"/>
        <v>-8953942446101158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-37308093525421.492</v>
      </c>
      <c r="L5698" s="444">
        <f t="shared" ca="1" si="212"/>
        <v>-8991250539626579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25">
      <c r="G5699" s="459"/>
      <c r="H5699" s="459">
        <v>5692</v>
      </c>
      <c r="I5699" s="444">
        <f t="shared" ca="1" si="213"/>
        <v>-8991250539626579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-37463543915110.742</v>
      </c>
      <c r="L5699" s="444">
        <f t="shared" ca="1" si="212"/>
        <v>-9028714083541690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25">
      <c r="G5700" s="459"/>
      <c r="H5700" s="459">
        <v>5693</v>
      </c>
      <c r="I5700" s="444">
        <f t="shared" ca="1" si="213"/>
        <v>-9028714083541690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-37619642014757.039</v>
      </c>
      <c r="L5700" s="444">
        <f t="shared" ca="1" si="212"/>
        <v>-9066333725556448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25">
      <c r="G5701" s="459"/>
      <c r="H5701" s="459">
        <v>5694</v>
      </c>
      <c r="I5701" s="444">
        <f t="shared" ca="1" si="213"/>
        <v>-9066333725556448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-37776390523151.867</v>
      </c>
      <c r="L5701" s="444">
        <f t="shared" ca="1" si="212"/>
        <v>-9104110116079600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25">
      <c r="G5702" s="459"/>
      <c r="H5702" s="459">
        <v>5695</v>
      </c>
      <c r="I5702" s="444">
        <f t="shared" ca="1" si="213"/>
        <v>-9104110116079600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-37933792150331.664</v>
      </c>
      <c r="L5702" s="444">
        <f t="shared" ca="1" si="212"/>
        <v>-9142043908229932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25">
      <c r="G5703" s="459"/>
      <c r="H5703" s="459">
        <v>5696</v>
      </c>
      <c r="I5703" s="444">
        <f t="shared" ca="1" si="213"/>
        <v>-9142043908229932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-38091849617624.719</v>
      </c>
      <c r="L5703" s="444">
        <f t="shared" ca="1" si="212"/>
        <v>-9180135757847556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25">
      <c r="G5704" s="459"/>
      <c r="H5704" s="459">
        <v>5697</v>
      </c>
      <c r="I5704" s="444">
        <f t="shared" ca="1" si="213"/>
        <v>-9180135757847556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-38250565657698.148</v>
      </c>
      <c r="L5704" s="444">
        <f t="shared" ca="1" si="212"/>
        <v>-9218386323505254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25">
      <c r="G5705" s="459"/>
      <c r="H5705" s="459">
        <v>5698</v>
      </c>
      <c r="I5705" s="444">
        <f t="shared" ca="1" si="213"/>
        <v>-9218386323505254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-38409943014605.227</v>
      </c>
      <c r="L5705" s="444">
        <f t="shared" ca="1" si="212"/>
        <v>-9256796266519860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25">
      <c r="G5706" s="459"/>
      <c r="H5706" s="459">
        <v>5699</v>
      </c>
      <c r="I5706" s="444">
        <f t="shared" ca="1" si="213"/>
        <v>-9256796266519860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-38569984443832.75</v>
      </c>
      <c r="L5706" s="444">
        <f t="shared" ca="1" si="212"/>
        <v>-9295366250963692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25">
      <c r="G5707" s="459"/>
      <c r="H5707" s="459">
        <v>5700</v>
      </c>
      <c r="I5707" s="444">
        <f t="shared" ca="1" si="213"/>
        <v>-9295366250963692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-38730692712348.719</v>
      </c>
      <c r="L5707" s="444">
        <f t="shared" ca="1" si="212"/>
        <v>-9334096943676040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25">
      <c r="G5708" s="459"/>
      <c r="H5708" s="459">
        <v>5701</v>
      </c>
      <c r="I5708" s="444">
        <f t="shared" ca="1" si="213"/>
        <v>-9334096943676040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-38892070598650.164</v>
      </c>
      <c r="L5708" s="444">
        <f t="shared" ca="1" si="212"/>
        <v>-9372989014274690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25">
      <c r="G5709" s="459"/>
      <c r="H5709" s="459">
        <v>5702</v>
      </c>
      <c r="I5709" s="444">
        <f t="shared" ca="1" si="213"/>
        <v>-9372989014274690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-39054120892811.211</v>
      </c>
      <c r="L5709" s="444">
        <f t="shared" ca="1" si="212"/>
        <v>-9412043135167502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25">
      <c r="G5710" s="459"/>
      <c r="H5710" s="459">
        <v>5703</v>
      </c>
      <c r="I5710" s="444">
        <f t="shared" ca="1" si="213"/>
        <v>-9412043135167502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-39216846396531.258</v>
      </c>
      <c r="L5710" s="444">
        <f t="shared" ca="1" si="212"/>
        <v>-9451259981564034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25">
      <c r="G5711" s="459"/>
      <c r="H5711" s="459">
        <v>5704</v>
      </c>
      <c r="I5711" s="444">
        <f t="shared" ca="1" si="213"/>
        <v>-9451259981564034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-39380249923183.477</v>
      </c>
      <c r="L5711" s="444">
        <f t="shared" ca="1" si="212"/>
        <v>-9490640231487218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25">
      <c r="G5712" s="459"/>
      <c r="H5712" s="459">
        <v>5705</v>
      </c>
      <c r="I5712" s="444">
        <f t="shared" ca="1" si="213"/>
        <v>-9490640231487218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-39544334297863.406</v>
      </c>
      <c r="L5712" s="444">
        <f t="shared" ca="1" si="212"/>
        <v>-9530184565785082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25">
      <c r="G5713" s="459"/>
      <c r="H5713" s="459">
        <v>5706</v>
      </c>
      <c r="I5713" s="444">
        <f t="shared" ca="1" si="213"/>
        <v>-9530184565785082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-39709102357437.844</v>
      </c>
      <c r="L5713" s="444">
        <f t="shared" ca="1" si="212"/>
        <v>-9569893668142520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25">
      <c r="G5714" s="459"/>
      <c r="H5714" s="459">
        <v>5707</v>
      </c>
      <c r="I5714" s="444">
        <f t="shared" ca="1" si="213"/>
        <v>-9569893668142520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-39874556950593.836</v>
      </c>
      <c r="L5714" s="444">
        <f t="shared" ca="1" si="212"/>
        <v>-9609768225093114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25">
      <c r="G5715" s="459"/>
      <c r="H5715" s="459">
        <v>5708</v>
      </c>
      <c r="I5715" s="444">
        <f t="shared" ca="1" si="213"/>
        <v>-9609768225093114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-40040700937887.977</v>
      </c>
      <c r="L5715" s="444">
        <f t="shared" ca="1" si="212"/>
        <v>-9649808926031002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25">
      <c r="G5716" s="459"/>
      <c r="H5716" s="459">
        <v>5709</v>
      </c>
      <c r="I5716" s="444">
        <f t="shared" ca="1" si="213"/>
        <v>-9649808926031002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-40207537191795.844</v>
      </c>
      <c r="L5716" s="444">
        <f t="shared" ca="1" si="212"/>
        <v>-9690016463222798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25">
      <c r="G5717" s="459"/>
      <c r="H5717" s="459">
        <v>5710</v>
      </c>
      <c r="I5717" s="444">
        <f t="shared" ca="1" si="213"/>
        <v>-9690016463222798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-40375068596761.656</v>
      </c>
      <c r="L5717" s="444">
        <f t="shared" ca="1" si="212"/>
        <v>-9730391531819560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25">
      <c r="G5718" s="459"/>
      <c r="H5718" s="459">
        <v>5711</v>
      </c>
      <c r="I5718" s="444">
        <f t="shared" ca="1" si="213"/>
        <v>-9730391531819560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-40543298049248.164</v>
      </c>
      <c r="L5718" s="444">
        <f t="shared" ca="1" si="212"/>
        <v>-9770934829868808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25">
      <c r="G5719" s="459"/>
      <c r="H5719" s="459">
        <v>5712</v>
      </c>
      <c r="I5719" s="444">
        <f t="shared" ca="1" si="213"/>
        <v>-9770934829868808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-40712228457786.703</v>
      </c>
      <c r="L5719" s="444">
        <f t="shared" ca="1" si="212"/>
        <v>-9811647058326594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25">
      <c r="G5720" s="459"/>
      <c r="H5720" s="459">
        <v>5713</v>
      </c>
      <c r="I5720" s="444">
        <f t="shared" ca="1" si="213"/>
        <v>-9811647058326594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-40881862743027.477</v>
      </c>
      <c r="L5720" s="444">
        <f t="shared" ca="1" si="212"/>
        <v>-9852528921069622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25">
      <c r="G5721" s="459"/>
      <c r="H5721" s="459">
        <v>5714</v>
      </c>
      <c r="I5721" s="444">
        <f t="shared" ca="1" si="213"/>
        <v>-9852528921069622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-41052203837790.094</v>
      </c>
      <c r="L5721" s="444">
        <f t="shared" ca="1" si="212"/>
        <v>-9893581124907412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25">
      <c r="G5722" s="459"/>
      <c r="H5722" s="459">
        <v>5715</v>
      </c>
      <c r="I5722" s="444">
        <f t="shared" ca="1" si="213"/>
        <v>-9893581124907412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-41223254687114.219</v>
      </c>
      <c r="L5722" s="444">
        <f t="shared" ca="1" si="212"/>
        <v>-9934804379594526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25">
      <c r="G5723" s="459"/>
      <c r="H5723" s="459">
        <v>5716</v>
      </c>
      <c r="I5723" s="444">
        <f t="shared" ca="1" si="213"/>
        <v>-9934804379594526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-41395018248310.523</v>
      </c>
      <c r="L5723" s="444">
        <f t="shared" ca="1" si="212"/>
        <v>-9976199397842836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25">
      <c r="G5724" s="459"/>
      <c r="H5724" s="459">
        <v>5717</v>
      </c>
      <c r="I5724" s="444">
        <f t="shared" ca="1" si="213"/>
        <v>-9976199397842836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-41567497491011.813</v>
      </c>
      <c r="L5724" s="444">
        <f t="shared" ca="1" si="212"/>
        <v>-1.0017766895333848E+16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25">
      <c r="G5725" s="459"/>
      <c r="H5725" s="459">
        <v>5718</v>
      </c>
      <c r="I5725" s="444">
        <f t="shared" ca="1" si="213"/>
        <v>-1.0017766895333848E+16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-41740695397224.367</v>
      </c>
      <c r="L5725" s="444">
        <f t="shared" ca="1" si="212"/>
        <v>-1.0059507590731072E+16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25">
      <c r="G5726" s="459"/>
      <c r="H5726" s="459">
        <v>5719</v>
      </c>
      <c r="I5726" s="444">
        <f t="shared" ca="1" si="213"/>
        <v>-1.0059507590731072E+16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-41914614961379.469</v>
      </c>
      <c r="L5726" s="444">
        <f t="shared" ca="1" si="212"/>
        <v>-1.0101422205692452E+16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25">
      <c r="G5727" s="459"/>
      <c r="H5727" s="459">
        <v>5720</v>
      </c>
      <c r="I5727" s="444">
        <f t="shared" ca="1" si="213"/>
        <v>-1.0101422205692452E+16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-42089259190385.219</v>
      </c>
      <c r="L5727" s="444">
        <f t="shared" ca="1" si="212"/>
        <v>-1.0143511464882838E+16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25">
      <c r="G5728" s="459"/>
      <c r="H5728" s="459">
        <v>5721</v>
      </c>
      <c r="I5728" s="444">
        <f t="shared" ca="1" si="213"/>
        <v>-1.0143511464882838E+16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-42264631103678.492</v>
      </c>
      <c r="L5728" s="444">
        <f t="shared" ca="1" si="212"/>
        <v>-1.0185776095986516E+16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25">
      <c r="G5729" s="459"/>
      <c r="H5729" s="459">
        <v>5722</v>
      </c>
      <c r="I5729" s="444">
        <f t="shared" ca="1" si="213"/>
        <v>-1.0185776095986516E+16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-42440733733277.148</v>
      </c>
      <c r="L5729" s="444">
        <f t="shared" ca="1" si="212"/>
        <v>-1.0228216829719794E+16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25">
      <c r="G5730" s="459"/>
      <c r="H5730" s="459">
        <v>5723</v>
      </c>
      <c r="I5730" s="444">
        <f t="shared" ca="1" si="213"/>
        <v>-1.0228216829719794E+16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-42617570123832.477</v>
      </c>
      <c r="L5730" s="444">
        <f t="shared" ca="1" si="212"/>
        <v>-1.0270834399843626E+16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25">
      <c r="G5731" s="459"/>
      <c r="H5731" s="459">
        <v>5724</v>
      </c>
      <c r="I5731" s="444">
        <f t="shared" ca="1" si="213"/>
        <v>-1.0270834399843626E+16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-42795143332681.773</v>
      </c>
      <c r="L5731" s="444">
        <f t="shared" ca="1" si="212"/>
        <v>-1.0313629543176308E+16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25">
      <c r="G5732" s="459"/>
      <c r="H5732" s="459">
        <v>5725</v>
      </c>
      <c r="I5732" s="444">
        <f t="shared" ca="1" si="213"/>
        <v>-1.0313629543176308E+16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-42973456429901.281</v>
      </c>
      <c r="L5732" s="444">
        <f t="shared" ca="1" si="212"/>
        <v>-1.035660299960621E+16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25">
      <c r="G5733" s="459"/>
      <c r="H5733" s="459">
        <v>5726</v>
      </c>
      <c r="I5733" s="444">
        <f t="shared" ca="1" si="213"/>
        <v>-1.035660299960621E+16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-43152512498359.211</v>
      </c>
      <c r="L5733" s="444">
        <f t="shared" ca="1" si="212"/>
        <v>-1.039975551210457E+16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25">
      <c r="G5734" s="459"/>
      <c r="H5734" s="459">
        <v>5727</v>
      </c>
      <c r="I5734" s="444">
        <f t="shared" ca="1" si="213"/>
        <v>-1.039975551210457E+16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-43332314633769.039</v>
      </c>
      <c r="L5734" s="444">
        <f t="shared" ca="1" si="212"/>
        <v>-1.044308782673834E+16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25">
      <c r="G5735" s="459"/>
      <c r="H5735" s="459">
        <v>5728</v>
      </c>
      <c r="I5735" s="444">
        <f t="shared" ca="1" si="213"/>
        <v>-1.044308782673834E+16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-43512865944743.086</v>
      </c>
      <c r="L5735" s="444">
        <f t="shared" ca="1" si="212"/>
        <v>-1.0486600692683084E+16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25">
      <c r="G5736" s="459"/>
      <c r="H5736" s="459">
        <v>5729</v>
      </c>
      <c r="I5736" s="444">
        <f t="shared" ca="1" si="213"/>
        <v>-1.0486600692683084E+16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-43694169552846.18</v>
      </c>
      <c r="L5736" s="444">
        <f t="shared" ca="1" si="212"/>
        <v>-1.053029486223593E+16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25">
      <c r="G5737" s="459"/>
      <c r="H5737" s="459">
        <v>5730</v>
      </c>
      <c r="I5737" s="444">
        <f t="shared" ca="1" si="213"/>
        <v>-1.053029486223593E+16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-43876228592649.711</v>
      </c>
      <c r="L5737" s="444">
        <f t="shared" ca="1" si="212"/>
        <v>-1.057417109082858E+16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25">
      <c r="G5738" s="459"/>
      <c r="H5738" s="459">
        <v>5731</v>
      </c>
      <c r="I5738" s="444">
        <f t="shared" ca="1" si="213"/>
        <v>-1.057417109082858E+16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-44059046211785.75</v>
      </c>
      <c r="L5738" s="444">
        <f t="shared" ca="1" si="212"/>
        <v>-1.0618230137040366E+16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25">
      <c r="G5739" s="459"/>
      <c r="H5739" s="459">
        <v>5732</v>
      </c>
      <c r="I5739" s="444">
        <f t="shared" ca="1" si="213"/>
        <v>-1.0618230137040366E+16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-44242625571001.523</v>
      </c>
      <c r="L5739" s="444">
        <f t="shared" ca="1" si="212"/>
        <v>-1.0662472762611368E+16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25">
      <c r="G5740" s="459"/>
      <c r="H5740" s="459">
        <v>5733</v>
      </c>
      <c r="I5740" s="444">
        <f t="shared" ca="1" si="213"/>
        <v>-1.0662472762611368E+16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-44426969844214.031</v>
      </c>
      <c r="L5740" s="444">
        <f t="shared" ca="1" si="212"/>
        <v>-1.0706899732455582E+16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25">
      <c r="G5741" s="459"/>
      <c r="H5741" s="459">
        <v>5734</v>
      </c>
      <c r="I5741" s="444">
        <f t="shared" ca="1" si="213"/>
        <v>-1.0706899732455582E+16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-44612082218564.922</v>
      </c>
      <c r="L5741" s="444">
        <f t="shared" ca="1" si="212"/>
        <v>-1.0751511814674146E+16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25">
      <c r="G5742" s="459"/>
      <c r="H5742" s="459">
        <v>5735</v>
      </c>
      <c r="I5742" s="444">
        <f t="shared" ca="1" si="213"/>
        <v>-1.0751511814674146E+16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-44797965894475.609</v>
      </c>
      <c r="L5742" s="444">
        <f t="shared" ca="1" si="212"/>
        <v>-1.0796309780568622E+16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25">
      <c r="G5743" s="459"/>
      <c r="H5743" s="459">
        <v>5736</v>
      </c>
      <c r="I5743" s="444">
        <f t="shared" ca="1" si="213"/>
        <v>-1.0796309780568622E+16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-44984624085702.594</v>
      </c>
      <c r="L5743" s="444">
        <f t="shared" ca="1" si="212"/>
        <v>-1.0841294404654324E+16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25">
      <c r="G5744" s="459"/>
      <c r="H5744" s="459">
        <v>5737</v>
      </c>
      <c r="I5744" s="444">
        <f t="shared" ca="1" si="213"/>
        <v>-1.0841294404654324E+16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-45172060019393.016</v>
      </c>
      <c r="L5744" s="444">
        <f t="shared" ca="1" si="212"/>
        <v>-1.0886466464673718E+16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25">
      <c r="G5745" s="459"/>
      <c r="H5745" s="459">
        <v>5738</v>
      </c>
      <c r="I5745" s="444">
        <f t="shared" ca="1" si="213"/>
        <v>-1.0886466464673718E+16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-45360276936140.492</v>
      </c>
      <c r="L5745" s="444">
        <f t="shared" ca="1" si="212"/>
        <v>-1.0931826741609858E+16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25">
      <c r="G5746" s="459"/>
      <c r="H5746" s="459">
        <v>5739</v>
      </c>
      <c r="I5746" s="444">
        <f t="shared" ca="1" si="213"/>
        <v>-1.0931826741609858E+16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-45549278090041.078</v>
      </c>
      <c r="L5746" s="444">
        <f t="shared" ca="1" si="212"/>
        <v>-1.09773760196999E+16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25">
      <c r="G5747" s="459"/>
      <c r="H5747" s="459">
        <v>5740</v>
      </c>
      <c r="I5747" s="444">
        <f t="shared" ca="1" si="213"/>
        <v>-1.09773760196999E+16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-45739066748749.586</v>
      </c>
      <c r="L5747" s="444">
        <f t="shared" ca="1" si="212"/>
        <v>-1.102311508644865E+16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25">
      <c r="G5748" s="459"/>
      <c r="H5748" s="459">
        <v>5741</v>
      </c>
      <c r="I5748" s="444">
        <f t="shared" ca="1" si="213"/>
        <v>-1.102311508644865E+16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-45929646193536.039</v>
      </c>
      <c r="L5748" s="444">
        <f t="shared" ca="1" si="212"/>
        <v>-1.1069044732642186E+16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25">
      <c r="G5749" s="459"/>
      <c r="H5749" s="459">
        <v>5742</v>
      </c>
      <c r="I5749" s="444">
        <f t="shared" ca="1" si="213"/>
        <v>-1.1069044732642186E+16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-46121019719342.438</v>
      </c>
      <c r="L5749" s="444">
        <f t="shared" ca="1" si="212"/>
        <v>-1.1115165752361528E+16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25">
      <c r="G5750" s="459"/>
      <c r="H5750" s="459">
        <v>5743</v>
      </c>
      <c r="I5750" s="444">
        <f t="shared" ca="1" si="213"/>
        <v>-1.1115165752361528E+16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-46313190634839.703</v>
      </c>
      <c r="L5750" s="444">
        <f t="shared" ca="1" si="212"/>
        <v>-1.1161478942996368E+16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25">
      <c r="G5751" s="459"/>
      <c r="H5751" s="459">
        <v>5744</v>
      </c>
      <c r="I5751" s="444">
        <f t="shared" ca="1" si="213"/>
        <v>-1.1161478942996368E+16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-46506162262484.867</v>
      </c>
      <c r="L5751" s="444">
        <f t="shared" ca="1" si="212"/>
        <v>-1.1207985105258852E+16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25">
      <c r="G5752" s="459"/>
      <c r="H5752" s="459">
        <v>5745</v>
      </c>
      <c r="I5752" s="444">
        <f t="shared" ca="1" si="213"/>
        <v>-1.1207985105258852E+16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-46699937938578.547</v>
      </c>
      <c r="L5752" s="444">
        <f t="shared" ca="1" si="212"/>
        <v>-1.125468504319743E+16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25">
      <c r="G5753" s="459"/>
      <c r="H5753" s="459">
        <v>5746</v>
      </c>
      <c r="I5753" s="444">
        <f t="shared" ca="1" si="213"/>
        <v>-1.125468504319743E+16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-46894521013322.625</v>
      </c>
      <c r="L5753" s="444">
        <f t="shared" ca="1" si="212"/>
        <v>-1.1301579564210752E+16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25">
      <c r="G5754" s="459"/>
      <c r="H5754" s="459">
        <v>5747</v>
      </c>
      <c r="I5754" s="444">
        <f t="shared" ca="1" si="213"/>
        <v>-1.1301579564210752E+16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-47089914850878.133</v>
      </c>
      <c r="L5754" s="444">
        <f t="shared" ca="1" si="212"/>
        <v>-1.134866947906163E+16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25">
      <c r="G5755" s="459"/>
      <c r="H5755" s="459">
        <v>5748</v>
      </c>
      <c r="I5755" s="444">
        <f t="shared" ca="1" si="213"/>
        <v>-1.134866947906163E+16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-47286122829423.461</v>
      </c>
      <c r="L5755" s="444">
        <f t="shared" ca="1" si="212"/>
        <v>-1.1395955601891054E+16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25">
      <c r="G5756" s="459"/>
      <c r="H5756" s="459">
        <v>5749</v>
      </c>
      <c r="I5756" s="444">
        <f t="shared" ca="1" si="213"/>
        <v>-1.1395955601891054E+16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-47483148341212.727</v>
      </c>
      <c r="L5756" s="444">
        <f t="shared" ca="1" si="212"/>
        <v>-1.1443438750232266E+16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25">
      <c r="G5757" s="459"/>
      <c r="H5757" s="459">
        <v>5750</v>
      </c>
      <c r="I5757" s="444">
        <f t="shared" ca="1" si="213"/>
        <v>-1.1443438750232266E+16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-47680994792634.438</v>
      </c>
      <c r="L5757" s="444">
        <f t="shared" ca="1" si="212"/>
        <v>-1.14911197450249E+16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25">
      <c r="G5758" s="459"/>
      <c r="H5758" s="459">
        <v>5751</v>
      </c>
      <c r="I5758" s="444">
        <f t="shared" ca="1" si="213"/>
        <v>-1.14911197450249E+16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-47879665604270.414</v>
      </c>
      <c r="L5758" s="444">
        <f t="shared" ca="1" si="212"/>
        <v>-1.153899941062917E+16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25">
      <c r="G5759" s="459"/>
      <c r="H5759" s="459">
        <v>5752</v>
      </c>
      <c r="I5759" s="444">
        <f t="shared" ca="1" si="213"/>
        <v>-1.153899941062917E+16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-48079164210954.875</v>
      </c>
      <c r="L5759" s="444">
        <f t="shared" ca="1" si="212"/>
        <v>-1.1587078574840124E+16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25">
      <c r="G5760" s="459"/>
      <c r="H5760" s="459">
        <v>5753</v>
      </c>
      <c r="I5760" s="444">
        <f t="shared" ca="1" si="213"/>
        <v>-1.1587078574840124E+16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-48279494061833.852</v>
      </c>
      <c r="L5760" s="444">
        <f t="shared" ca="1" si="212"/>
        <v>-1.1635358068901958E+16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25">
      <c r="G5761" s="459"/>
      <c r="H5761" s="459">
        <v>5754</v>
      </c>
      <c r="I5761" s="444">
        <f t="shared" ca="1" si="213"/>
        <v>-1.1635358068901958E+16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-48480658620424.828</v>
      </c>
      <c r="L5761" s="444">
        <f t="shared" ca="1" si="212"/>
        <v>-1.1683838727522382E+16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25">
      <c r="G5762" s="459"/>
      <c r="H5762" s="459">
        <v>5755</v>
      </c>
      <c r="I5762" s="444">
        <f t="shared" ca="1" si="213"/>
        <v>-1.1683838727522382E+16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-48682661364676.594</v>
      </c>
      <c r="L5762" s="444">
        <f t="shared" ca="1" si="212"/>
        <v>-1.1732521388887058E+16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25">
      <c r="G5763" s="459"/>
      <c r="H5763" s="459">
        <v>5756</v>
      </c>
      <c r="I5763" s="444">
        <f t="shared" ca="1" si="213"/>
        <v>-1.1732521388887058E+16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-48885505787029.406</v>
      </c>
      <c r="L5763" s="444">
        <f t="shared" ca="1" si="212"/>
        <v>-1.1781406894674088E+16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25">
      <c r="G5764" s="459"/>
      <c r="H5764" s="459">
        <v>5757</v>
      </c>
      <c r="I5764" s="444">
        <f t="shared" ca="1" si="213"/>
        <v>-1.1781406894674088E+16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-49089195394475.367</v>
      </c>
      <c r="L5764" s="444">
        <f t="shared" ca="1" si="212"/>
        <v>-1.1830496090068564E+16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25">
      <c r="G5765" s="459"/>
      <c r="H5765" s="459">
        <v>5758</v>
      </c>
      <c r="I5765" s="444">
        <f t="shared" ca="1" si="213"/>
        <v>-1.1830496090068564E+16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-49293733708619.016</v>
      </c>
      <c r="L5765" s="444">
        <f t="shared" ca="1" si="212"/>
        <v>-1.1879789823777184E+16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25">
      <c r="G5766" s="459"/>
      <c r="H5766" s="459">
        <v>5759</v>
      </c>
      <c r="I5766" s="444">
        <f t="shared" ca="1" si="213"/>
        <v>-1.1879789823777184E+16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-49499124265738.266</v>
      </c>
      <c r="L5766" s="444">
        <f t="shared" ca="1" si="212"/>
        <v>-1.1929288948042922E+16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25">
      <c r="G5767" s="459"/>
      <c r="H5767" s="459">
        <v>5760</v>
      </c>
      <c r="I5767" s="444">
        <f t="shared" ca="1" si="213"/>
        <v>-1.1929288948042922E+16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-49705370616845.508</v>
      </c>
      <c r="L5767" s="444">
        <f t="shared" ca="1" si="212"/>
        <v>-1.1978994318659768E+16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25">
      <c r="G5768" s="459"/>
      <c r="H5768" s="459">
        <v>5761</v>
      </c>
      <c r="I5768" s="444">
        <f t="shared" ca="1" si="213"/>
        <v>-1.1978994318659768E+16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-49912476327749.031</v>
      </c>
      <c r="L5768" s="444">
        <f t="shared" ca="1" si="212"/>
        <v>-1.2028906794987518E+16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25">
      <c r="G5769" s="459"/>
      <c r="H5769" s="459">
        <v>5762</v>
      </c>
      <c r="I5769" s="444">
        <f t="shared" ca="1" si="213"/>
        <v>-1.2028906794987518E+16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-50120444979114.656</v>
      </c>
      <c r="L5769" s="444">
        <f t="shared" ca="1" si="212"/>
        <v>-1.2079027239966632E+16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25">
      <c r="G5770" s="459"/>
      <c r="H5770" s="459">
        <v>5763</v>
      </c>
      <c r="I5770" s="444">
        <f t="shared" ca="1" si="213"/>
        <v>-1.2079027239966632E+16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-50329280166527.633</v>
      </c>
      <c r="L5770" s="444">
        <f t="shared" ca="1" si="212"/>
        <v>-1.212935652013316E+16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25">
      <c r="G5771" s="459"/>
      <c r="H5771" s="459">
        <v>5764</v>
      </c>
      <c r="I5771" s="444">
        <f t="shared" ca="1" si="213"/>
        <v>-1.212935652013316E+16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-50538985500554.836</v>
      </c>
      <c r="L5771" s="444">
        <f t="shared" ca="1" si="212"/>
        <v>-1.2179895505633714E+16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25">
      <c r="G5772" s="459"/>
      <c r="H5772" s="459">
        <v>5765</v>
      </c>
      <c r="I5772" s="444">
        <f t="shared" ca="1" si="213"/>
        <v>-1.2179895505633714E+16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-50749564606807.141</v>
      </c>
      <c r="L5772" s="444">
        <f t="shared" ca="1" si="212"/>
        <v>-1.2230645070240522E+16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25">
      <c r="G5773" s="459"/>
      <c r="H5773" s="459">
        <v>5766</v>
      </c>
      <c r="I5773" s="444">
        <f t="shared" ca="1" si="213"/>
        <v>-1.2230645070240522E+16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-50961021126002.172</v>
      </c>
      <c r="L5773" s="444">
        <f t="shared" ca="1" si="212"/>
        <v>-1.2281606091366524E+16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25">
      <c r="G5774" s="459"/>
      <c r="H5774" s="459">
        <v>5767</v>
      </c>
      <c r="I5774" s="444">
        <f t="shared" ca="1" si="213"/>
        <v>-1.2281606091366524E+16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-51173358714027.18</v>
      </c>
      <c r="L5774" s="444">
        <f t="shared" ca="1" si="212"/>
        <v>-1.2332779450080552E+16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25">
      <c r="G5775" s="459"/>
      <c r="H5775" s="459">
        <v>5768</v>
      </c>
      <c r="I5775" s="444">
        <f t="shared" ca="1" si="213"/>
        <v>-1.2332779450080552E+16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-51386581042002.297</v>
      </c>
      <c r="L5775" s="444">
        <f t="shared" ca="1" si="212"/>
        <v>-1.2384166031122554E+16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25">
      <c r="G5776" s="459"/>
      <c r="H5776" s="459">
        <v>5769</v>
      </c>
      <c r="I5776" s="444">
        <f t="shared" ca="1" si="213"/>
        <v>-1.2384166031122554E+16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-51600691796343.977</v>
      </c>
      <c r="L5776" s="444">
        <f t="shared" ca="1" si="212"/>
        <v>-1.2435766722918898E+16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25">
      <c r="G5777" s="459"/>
      <c r="H5777" s="459">
        <v>5770</v>
      </c>
      <c r="I5777" s="444">
        <f t="shared" ca="1" si="213"/>
        <v>-1.2435766722918898E+16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-51815694678828.742</v>
      </c>
      <c r="L5777" s="444">
        <f t="shared" ca="1" si="212"/>
        <v>-1.2487582417597726E+16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25">
      <c r="G5778" s="459"/>
      <c r="H5778" s="459">
        <v>5771</v>
      </c>
      <c r="I5778" s="444">
        <f t="shared" ca="1" si="213"/>
        <v>-1.2487582417597726E+16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-52031593406657.188</v>
      </c>
      <c r="L5778" s="444">
        <f t="shared" ca="1" si="212"/>
        <v>-1.2539614011004384E+16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25">
      <c r="G5779" s="459"/>
      <c r="H5779" s="459">
        <v>5772</v>
      </c>
      <c r="I5779" s="444">
        <f t="shared" ca="1" si="213"/>
        <v>-1.2539614011004384E+16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-52248391712518.266</v>
      </c>
      <c r="L5779" s="444">
        <f t="shared" ca="1" si="212"/>
        <v>-1.2591862402716902E+16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25">
      <c r="G5780" s="459"/>
      <c r="H5780" s="459">
        <v>5773</v>
      </c>
      <c r="I5780" s="444">
        <f t="shared" ca="1" si="213"/>
        <v>-1.2591862402716902E+16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-52466093344653.758</v>
      </c>
      <c r="L5780" s="444">
        <f t="shared" ca="1" si="212"/>
        <v>-1.2644328496061556E+16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25">
      <c r="G5781" s="459"/>
      <c r="H5781" s="459">
        <v>5774</v>
      </c>
      <c r="I5781" s="444">
        <f t="shared" ca="1" si="213"/>
        <v>-1.2644328496061556E+16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-52684702066923.148</v>
      </c>
      <c r="L5781" s="444">
        <f t="shared" ca="1" si="212"/>
        <v>-1.269701319812848E+16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25">
      <c r="G5782" s="459"/>
      <c r="H5782" s="459">
        <v>5775</v>
      </c>
      <c r="I5782" s="444">
        <f t="shared" ca="1" si="213"/>
        <v>-1.269701319812848E+16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-52904221658868.664</v>
      </c>
      <c r="L5782" s="444">
        <f t="shared" ca="1" si="212"/>
        <v>-1.2749917419787348E+16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25">
      <c r="G5783" s="459"/>
      <c r="H5783" s="459">
        <v>5776</v>
      </c>
      <c r="I5783" s="444">
        <f t="shared" ca="1" si="213"/>
        <v>-1.2749917419787348E+16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-53124655915780.617</v>
      </c>
      <c r="L5783" s="444">
        <f t="shared" ca="1" si="212"/>
        <v>-1.2803042075703128E+16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25">
      <c r="G5784" s="459"/>
      <c r="H5784" s="459">
        <v>5777</v>
      </c>
      <c r="I5784" s="444">
        <f t="shared" ca="1" si="213"/>
        <v>-1.2803042075703128E+16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-53346008648763.031</v>
      </c>
      <c r="L5784" s="444">
        <f t="shared" ca="1" si="212"/>
        <v>-1.2856388084351892E+16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25">
      <c r="G5785" s="459"/>
      <c r="H5785" s="459">
        <v>5778</v>
      </c>
      <c r="I5785" s="444">
        <f t="shared" ca="1" si="213"/>
        <v>-1.2856388084351892E+16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-53568283684799.547</v>
      </c>
      <c r="L5785" s="444">
        <f t="shared" ca="1" si="212"/>
        <v>-1.2909956368036692E+16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25">
      <c r="G5786" s="459"/>
      <c r="H5786" s="459">
        <v>5779</v>
      </c>
      <c r="I5786" s="444">
        <f t="shared" ca="1" si="213"/>
        <v>-1.2909956368036692E+16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-53791484866819.547</v>
      </c>
      <c r="L5786" s="444">
        <f t="shared" ca="1" si="212"/>
        <v>-1.2963747852903512E+16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25">
      <c r="G5787" s="459"/>
      <c r="H5787" s="459">
        <v>5780</v>
      </c>
      <c r="I5787" s="444">
        <f t="shared" ca="1" si="213"/>
        <v>-1.2963747852903512E+16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-54015616053764.633</v>
      </c>
      <c r="L5787" s="444">
        <f t="shared" ca="1" si="212"/>
        <v>-1.3017763468957276E+16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25">
      <c r="G5788" s="459"/>
      <c r="H5788" s="459">
        <v>5781</v>
      </c>
      <c r="I5788" s="444">
        <f t="shared" ca="1" si="213"/>
        <v>-1.3017763468957276E+16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-54240681120655.313</v>
      </c>
      <c r="L5788" s="444">
        <f t="shared" ca="1" si="212"/>
        <v>-1.3072004150077932E+16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25">
      <c r="G5789" s="459"/>
      <c r="H5789" s="459">
        <v>5782</v>
      </c>
      <c r="I5789" s="444">
        <f t="shared" ca="1" si="213"/>
        <v>-1.3072004150077932E+16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-54466683958658.047</v>
      </c>
      <c r="L5789" s="444">
        <f t="shared" ca="1" si="212"/>
        <v>-1.312647083403659E+16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25">
      <c r="G5790" s="459"/>
      <c r="H5790" s="459">
        <v>5783</v>
      </c>
      <c r="I5790" s="444">
        <f t="shared" ca="1" si="213"/>
        <v>-1.312647083403659E+16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-54693628475152.461</v>
      </c>
      <c r="L5790" s="444">
        <f t="shared" ca="1" si="212"/>
        <v>-1.3181164462511742E+16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25">
      <c r="G5791" s="459"/>
      <c r="H5791" s="459">
        <v>5784</v>
      </c>
      <c r="I5791" s="444">
        <f t="shared" ca="1" si="213"/>
        <v>-1.3181164462511742E+16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-54921518593798.922</v>
      </c>
      <c r="L5791" s="444">
        <f t="shared" ca="1" si="212"/>
        <v>-1.323608598110554E+16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25">
      <c r="G5792" s="459"/>
      <c r="H5792" s="459">
        <v>5785</v>
      </c>
      <c r="I5792" s="444">
        <f t="shared" ca="1" si="213"/>
        <v>-1.323608598110554E+16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-55150358254606.414</v>
      </c>
      <c r="L5792" s="444">
        <f t="shared" ca="1" si="212"/>
        <v>-1.3291236339360146E+16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25">
      <c r="G5793" s="459"/>
      <c r="H5793" s="459">
        <v>5786</v>
      </c>
      <c r="I5793" s="444">
        <f t="shared" ca="1" si="213"/>
        <v>-1.3291236339360146E+16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-55380151414000.609</v>
      </c>
      <c r="L5793" s="444">
        <f t="shared" ca="1" si="212"/>
        <v>-1.3346616490774146E+16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25">
      <c r="G5794" s="459"/>
      <c r="H5794" s="459">
        <v>5787</v>
      </c>
      <c r="I5794" s="444">
        <f t="shared" ca="1" si="213"/>
        <v>-1.3346616490774146E+16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-55610902044892.273</v>
      </c>
      <c r="L5794" s="444">
        <f t="shared" ca="1" si="212"/>
        <v>-1.3402227392819038E+16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25">
      <c r="G5795" s="459"/>
      <c r="H5795" s="459">
        <v>5788</v>
      </c>
      <c r="I5795" s="444">
        <f t="shared" ca="1" si="213"/>
        <v>-1.3402227392819038E+16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-55842614136745.992</v>
      </c>
      <c r="L5795" s="444">
        <f t="shared" ca="1" si="212"/>
        <v>-1.3458070006955784E+16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25">
      <c r="G5796" s="459"/>
      <c r="H5796" s="459">
        <v>5789</v>
      </c>
      <c r="I5796" s="444">
        <f t="shared" ca="1" si="213"/>
        <v>-1.3458070006955784E+16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-56075291695649.102</v>
      </c>
      <c r="L5796" s="444">
        <f t="shared" ca="1" si="212"/>
        <v>-1.3514145298651434E+16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25">
      <c r="G5797" s="459"/>
      <c r="H5797" s="459">
        <v>5790</v>
      </c>
      <c r="I5797" s="444">
        <f t="shared" ca="1" si="213"/>
        <v>-1.3514145298651434E+16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-56308938744380.977</v>
      </c>
      <c r="L5797" s="444">
        <f t="shared" ca="1" si="212"/>
        <v>-1.3570454237395814E+16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25">
      <c r="G5798" s="459"/>
      <c r="H5798" s="459">
        <v>5791</v>
      </c>
      <c r="I5798" s="444">
        <f t="shared" ca="1" si="213"/>
        <v>-1.3570454237395814E+16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-56543559322482.555</v>
      </c>
      <c r="L5798" s="444">
        <f t="shared" ca="1" si="212"/>
        <v>-1.3626997796718296E+16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25">
      <c r="G5799" s="459"/>
      <c r="H5799" s="459">
        <v>5792</v>
      </c>
      <c r="I5799" s="444">
        <f t="shared" ca="1" si="213"/>
        <v>-1.3626997796718296E+16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-56779157486326.234</v>
      </c>
      <c r="L5799" s="444">
        <f t="shared" ca="1" si="212"/>
        <v>-1.3683776954204622E+16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25">
      <c r="G5800" s="459"/>
      <c r="H5800" s="459">
        <v>5793</v>
      </c>
      <c r="I5800" s="444">
        <f t="shared" ca="1" si="213"/>
        <v>-1.3683776954204622E+16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-57015737309185.922</v>
      </c>
      <c r="L5800" s="444">
        <f t="shared" ca="1" si="212"/>
        <v>-1.3740792691513808E+16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25">
      <c r="G5801" s="459"/>
      <c r="H5801" s="459">
        <v>5794</v>
      </c>
      <c r="I5801" s="444">
        <f t="shared" ca="1" si="213"/>
        <v>-1.3740792691513808E+16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-57253302881307.531</v>
      </c>
      <c r="L5801" s="444">
        <f t="shared" ca="1" si="212"/>
        <v>-1.3798045994395116E+16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25">
      <c r="G5802" s="459"/>
      <c r="H5802" s="459">
        <v>5795</v>
      </c>
      <c r="I5802" s="444">
        <f t="shared" ca="1" si="213"/>
        <v>-1.3798045994395116E+16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-57491858309979.648</v>
      </c>
      <c r="L5802" s="444">
        <f t="shared" ca="1" si="212"/>
        <v>-1.3855537852705096E+16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25">
      <c r="G5803" s="459"/>
      <c r="H5803" s="459">
        <v>5796</v>
      </c>
      <c r="I5803" s="444">
        <f t="shared" ca="1" si="213"/>
        <v>-1.3855537852705096E+16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-57731407719604.563</v>
      </c>
      <c r="L5803" s="444">
        <f t="shared" ca="1" si="212"/>
        <v>-1.39132692604247E+16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25">
      <c r="G5804" s="459"/>
      <c r="H5804" s="459">
        <v>5797</v>
      </c>
      <c r="I5804" s="444">
        <f t="shared" ca="1" si="213"/>
        <v>-1.39132692604247E+16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-57971955251769.586</v>
      </c>
      <c r="L5804" s="444">
        <f t="shared" ca="1" si="212"/>
        <v>-1.397124121567647E+16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25">
      <c r="G5805" s="459"/>
      <c r="H5805" s="459">
        <v>5798</v>
      </c>
      <c r="I5805" s="444">
        <f t="shared" ca="1" si="213"/>
        <v>-1.397124121567647E+16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-58213505065318.625</v>
      </c>
      <c r="L5805" s="444">
        <f t="shared" ca="1" si="212"/>
        <v>-1.4029454720741788E+16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25">
      <c r="G5806" s="459"/>
      <c r="H5806" s="459">
        <v>5799</v>
      </c>
      <c r="I5806" s="444">
        <f t="shared" ca="1" si="213"/>
        <v>-1.4029454720741788E+16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-58456061336424.125</v>
      </c>
      <c r="L5806" s="444">
        <f t="shared" ca="1" si="212"/>
        <v>-1.4087910782078212E+16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25">
      <c r="G5807" s="459"/>
      <c r="H5807" s="459">
        <v>5800</v>
      </c>
      <c r="I5807" s="444">
        <f t="shared" ca="1" si="213"/>
        <v>-1.4087910782078212E+16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-58699628258659.211</v>
      </c>
      <c r="L5807" s="444">
        <f t="shared" ca="1" si="212"/>
        <v>-1.4146610410336872E+16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25">
      <c r="G5808" s="459"/>
      <c r="H5808" s="459">
        <v>5801</v>
      </c>
      <c r="I5808" s="444">
        <f t="shared" ca="1" si="213"/>
        <v>-1.4146610410336872E+16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-58944210043070.297</v>
      </c>
      <c r="L5808" s="444">
        <f t="shared" ca="1" si="212"/>
        <v>-1.4205554620379942E+16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25">
      <c r="G5809" s="459"/>
      <c r="H5809" s="459">
        <v>5802</v>
      </c>
      <c r="I5809" s="444">
        <f t="shared" ca="1" si="213"/>
        <v>-1.4205554620379942E+16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-59189810918249.758</v>
      </c>
      <c r="L5809" s="444">
        <f t="shared" ca="1" si="212"/>
        <v>-1.4264744431298192E+16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25">
      <c r="G5810" s="459"/>
      <c r="H5810" s="459">
        <v>5803</v>
      </c>
      <c r="I5810" s="444">
        <f t="shared" ca="1" si="213"/>
        <v>-1.4264744431298192E+16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-59436435130409.133</v>
      </c>
      <c r="L5810" s="444">
        <f t="shared" ca="1" si="212"/>
        <v>-1.4324180866428602E+16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25">
      <c r="G5811" s="459"/>
      <c r="H5811" s="459">
        <v>5804</v>
      </c>
      <c r="I5811" s="444">
        <f t="shared" ca="1" si="213"/>
        <v>-1.4324180866428602E+16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-59684086943452.5</v>
      </c>
      <c r="L5811" s="444">
        <f t="shared" ca="1" si="212"/>
        <v>-1.4383864953372054E+16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25">
      <c r="G5812" s="459"/>
      <c r="H5812" s="459">
        <v>5805</v>
      </c>
      <c r="I5812" s="444">
        <f t="shared" ca="1" si="213"/>
        <v>-1.4383864953372054E+16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-59932770639050.234</v>
      </c>
      <c r="L5812" s="444">
        <f t="shared" ca="1" si="212"/>
        <v>-1.4443797724011104E+16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25">
      <c r="G5813" s="459"/>
      <c r="H5813" s="459">
        <v>5806</v>
      </c>
      <c r="I5813" s="444">
        <f t="shared" ca="1" si="213"/>
        <v>-1.4443797724011104E+16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-60182490516712.922</v>
      </c>
      <c r="L5813" s="444">
        <f t="shared" ca="1" si="212"/>
        <v>-1.4503980214527816E+16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25">
      <c r="G5814" s="459"/>
      <c r="H5814" s="459">
        <v>5807</v>
      </c>
      <c r="I5814" s="444">
        <f t="shared" ca="1" si="213"/>
        <v>-1.4503980214527816E+16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-60433250893865.898</v>
      </c>
      <c r="L5814" s="444">
        <f t="shared" ca="1" si="212"/>
        <v>-1.4564413465421682E+16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25">
      <c r="G5815" s="459"/>
      <c r="H5815" s="459">
        <v>5808</v>
      </c>
      <c r="I5815" s="444">
        <f t="shared" ca="1" si="213"/>
        <v>-1.4564413465421682E+16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-60685056105923.672</v>
      </c>
      <c r="L5815" s="444">
        <f t="shared" ca="1" si="212"/>
        <v>-1.4625098521527606E+16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25">
      <c r="G5816" s="459"/>
      <c r="H5816" s="459">
        <v>5809</v>
      </c>
      <c r="I5816" s="444">
        <f t="shared" ca="1" si="213"/>
        <v>-1.4625098521527606E+16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-60937910506365.023</v>
      </c>
      <c r="L5816" s="444">
        <f t="shared" ca="1" si="212"/>
        <v>-1.4686036432033972E+16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25">
      <c r="G5817" s="459"/>
      <c r="H5817" s="459">
        <v>5810</v>
      </c>
      <c r="I5817" s="444">
        <f t="shared" ca="1" si="213"/>
        <v>-1.4686036432033972E+16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-61191818466808.219</v>
      </c>
      <c r="L5817" s="444">
        <f t="shared" ca="1" si="212"/>
        <v>-1.474722825050078E+16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25">
      <c r="G5818" s="459"/>
      <c r="H5818" s="459">
        <v>5811</v>
      </c>
      <c r="I5818" s="444">
        <f t="shared" ca="1" si="213"/>
        <v>-1.474722825050078E+16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-61446784377086.594</v>
      </c>
      <c r="L5818" s="444">
        <f t="shared" ca="1" si="212"/>
        <v>-1.4808675034877866E+16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25">
      <c r="G5819" s="459"/>
      <c r="H5819" s="459">
        <v>5812</v>
      </c>
      <c r="I5819" s="444">
        <f t="shared" ca="1" si="213"/>
        <v>-1.4808675034877866E+16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-61702812645324.438</v>
      </c>
      <c r="L5819" s="444">
        <f t="shared" ca="1" si="212"/>
        <v>-1.487037784752319E+16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25">
      <c r="G5820" s="459"/>
      <c r="H5820" s="459">
        <v>5813</v>
      </c>
      <c r="I5820" s="444">
        <f t="shared" ca="1" si="213"/>
        <v>-1.487037784752319E+16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-61959907698013.281</v>
      </c>
      <c r="L5820" s="444">
        <f t="shared" ca="1" si="212"/>
        <v>-1.4932337755221204E+16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25">
      <c r="G5821" s="459"/>
      <c r="H5821" s="459">
        <v>5814</v>
      </c>
      <c r="I5821" s="444">
        <f t="shared" ca="1" si="213"/>
        <v>-1.4932337755221204E+16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-62218073980088.359</v>
      </c>
      <c r="L5821" s="444">
        <f t="shared" ca="1" si="212"/>
        <v>-1.4994555829201292E+16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25">
      <c r="G5822" s="459"/>
      <c r="H5822" s="459">
        <v>5815</v>
      </c>
      <c r="I5822" s="444">
        <f t="shared" ca="1" si="213"/>
        <v>-1.4994555829201292E+16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-62477315955005.383</v>
      </c>
      <c r="L5822" s="444">
        <f t="shared" ca="1" si="212"/>
        <v>-1.5057033145156298E+16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25">
      <c r="G5823" s="459"/>
      <c r="H5823" s="459">
        <v>5816</v>
      </c>
      <c r="I5823" s="444">
        <f t="shared" ca="1" si="213"/>
        <v>-1.5057033145156298E+16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-62737638104817.898</v>
      </c>
      <c r="L5823" s="444">
        <f t="shared" ca="1" si="212"/>
        <v>-1.5119770783261116E+16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25">
      <c r="G5824" s="459"/>
      <c r="H5824" s="459">
        <v>5817</v>
      </c>
      <c r="I5824" s="444">
        <f t="shared" ca="1" si="213"/>
        <v>-1.5119770783261116E+16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-62999044930254.656</v>
      </c>
      <c r="L5824" s="444">
        <f t="shared" ca="1" si="212"/>
        <v>-1.518276982819137E+16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25">
      <c r="G5825" s="459"/>
      <c r="H5825" s="459">
        <v>5818</v>
      </c>
      <c r="I5825" s="444">
        <f t="shared" ca="1" si="213"/>
        <v>-1.518276982819137E+16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-63261540950797.367</v>
      </c>
      <c r="L5825" s="444">
        <f t="shared" ca="1" si="212"/>
        <v>-1.5246031369142168E+16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25">
      <c r="G5826" s="459"/>
      <c r="H5826" s="459">
        <v>5819</v>
      </c>
      <c r="I5826" s="444">
        <f t="shared" ca="1" si="213"/>
        <v>-1.5246031369142168E+16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-63525130704759.031</v>
      </c>
      <c r="L5826" s="444">
        <f t="shared" ca="1" si="212"/>
        <v>-1.5309556499846928E+16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25">
      <c r="G5827" s="459"/>
      <c r="H5827" s="459">
        <v>5820</v>
      </c>
      <c r="I5827" s="444">
        <f t="shared" ca="1" si="213"/>
        <v>-1.5309556499846928E+16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-63789818749362.195</v>
      </c>
      <c r="L5827" s="444">
        <f t="shared" ca="1" si="212"/>
        <v>-1.537334631859629E+16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25">
      <c r="G5828" s="459"/>
      <c r="H5828" s="459">
        <v>5821</v>
      </c>
      <c r="I5828" s="444">
        <f t="shared" ca="1" si="213"/>
        <v>-1.537334631859629E+16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-64055609660817.875</v>
      </c>
      <c r="L5828" s="444">
        <f t="shared" ca="1" si="212"/>
        <v>-1.5437401928257108E+16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25">
      <c r="G5829" s="459"/>
      <c r="H5829" s="459">
        <v>5822</v>
      </c>
      <c r="I5829" s="444">
        <f t="shared" ca="1" si="213"/>
        <v>-1.5437401928257108E+16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-64322508034404.609</v>
      </c>
      <c r="L5829" s="444">
        <f t="shared" ca="1" si="212"/>
        <v>-1.5501724436291512E+16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25">
      <c r="G5830" s="459"/>
      <c r="H5830" s="459">
        <v>5823</v>
      </c>
      <c r="I5830" s="444">
        <f t="shared" ca="1" si="213"/>
        <v>-1.5501724436291512E+16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-64590518484547.977</v>
      </c>
      <c r="L5830" s="444">
        <f t="shared" ca="1" si="212"/>
        <v>-1.556631495477606E+16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25">
      <c r="G5831" s="459"/>
      <c r="H5831" s="459">
        <v>5824</v>
      </c>
      <c r="I5831" s="444">
        <f t="shared" ca="1" si="213"/>
        <v>-1.556631495477606E+16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-64859645644900.258</v>
      </c>
      <c r="L5831" s="444">
        <f t="shared" ca="1" si="212"/>
        <v>-1.563117460042096E+16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25">
      <c r="G5832" s="459"/>
      <c r="H5832" s="459">
        <v>5825</v>
      </c>
      <c r="I5832" s="444">
        <f t="shared" ca="1" si="213"/>
        <v>-1.563117460042096E+16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-65129894168420.656</v>
      </c>
      <c r="L5832" s="444">
        <f t="shared" ca="1" si="212"/>
        <v>-1.569630449458938E+16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25">
      <c r="G5833" s="459"/>
      <c r="H5833" s="459">
        <v>5826</v>
      </c>
      <c r="I5833" s="444">
        <f t="shared" ca="1" si="213"/>
        <v>-1.569630449458938E+16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-65401268727455.758</v>
      </c>
      <c r="L5833" s="444">
        <f t="shared" ca="1" si="212"/>
        <v>-1.5761705763316836E+16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25">
      <c r="G5834" s="459"/>
      <c r="H5834" s="459">
        <v>5827</v>
      </c>
      <c r="I5834" s="444">
        <f t="shared" ca="1" si="213"/>
        <v>-1.5761705763316836E+16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-65673774013820.148</v>
      </c>
      <c r="L5834" s="444">
        <f t="shared" ca="1" si="212"/>
        <v>-1.5827379537330656E+16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25">
      <c r="G5835" s="459"/>
      <c r="H5835" s="459">
        <v>5828</v>
      </c>
      <c r="I5835" s="444">
        <f t="shared" ca="1" si="213"/>
        <v>-1.5827379537330656E+16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-65947414738877.734</v>
      </c>
      <c r="L5835" s="444">
        <f t="shared" ca="1" si="212"/>
        <v>-1.5893326952069534E+16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25">
      <c r="G5836" s="459"/>
      <c r="H5836" s="459">
        <v>5829</v>
      </c>
      <c r="I5836" s="444">
        <f t="shared" ca="1" si="213"/>
        <v>-1.5893326952069534E+16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-66222195633623.055</v>
      </c>
      <c r="L5836" s="444">
        <f t="shared" ca="1" si="212"/>
        <v>-1.5959549147703158E+16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25">
      <c r="G5837" s="459"/>
      <c r="H5837" s="459">
        <v>5830</v>
      </c>
      <c r="I5837" s="444">
        <f t="shared" ca="1" si="213"/>
        <v>-1.5959549147703158E+16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-66498121448763.156</v>
      </c>
      <c r="L5837" s="444">
        <f t="shared" ca="1" si="212"/>
        <v>-1.6026047269151922E+16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25">
      <c r="G5838" s="459"/>
      <c r="H5838" s="459">
        <v>5831</v>
      </c>
      <c r="I5838" s="444">
        <f t="shared" ca="1" si="213"/>
        <v>-1.6026047269151922E+16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-66775196954799.672</v>
      </c>
      <c r="L5838" s="444">
        <f t="shared" ca="1" si="212"/>
        <v>-1.6092822466106722E+16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25">
      <c r="G5839" s="459"/>
      <c r="H5839" s="459">
        <v>5832</v>
      </c>
      <c r="I5839" s="444">
        <f t="shared" ca="1" si="213"/>
        <v>-1.6092822466106722E+16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-67053426942111.344</v>
      </c>
      <c r="L5839" s="444">
        <f t="shared" ca="1" si="212"/>
        <v>-1.6159875893048834E+16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25">
      <c r="G5840" s="459"/>
      <c r="H5840" s="459">
        <v>5833</v>
      </c>
      <c r="I5840" s="444">
        <f t="shared" ca="1" si="213"/>
        <v>-1.6159875893048834E+16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-67332816221036.797</v>
      </c>
      <c r="L5840" s="444">
        <f t="shared" ca="1" si="212"/>
        <v>-1.622720870926987E+16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25">
      <c r="G5841" s="459"/>
      <c r="H5841" s="459">
        <v>5834</v>
      </c>
      <c r="I5841" s="444">
        <f t="shared" ca="1" si="213"/>
        <v>-1.622720870926987E+16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-67613369621957.781</v>
      </c>
      <c r="L5841" s="444">
        <f t="shared" ca="1" si="212"/>
        <v>-1.6294822078891828E+16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25">
      <c r="G5842" s="459"/>
      <c r="H5842" s="459">
        <v>5835</v>
      </c>
      <c r="I5842" s="444">
        <f t="shared" ca="1" si="213"/>
        <v>-1.6294822078891828E+16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-67895091995382.617</v>
      </c>
      <c r="L5842" s="444">
        <f t="shared" ca="1" si="212"/>
        <v>-1.636271717088721E+16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25">
      <c r="G5843" s="459"/>
      <c r="H5843" s="459">
        <v>5836</v>
      </c>
      <c r="I5843" s="444">
        <f t="shared" ca="1" si="213"/>
        <v>-1.636271717088721E+16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-68177988212030.047</v>
      </c>
      <c r="L5843" s="444">
        <f t="shared" ca="1" si="212"/>
        <v>-1.643089515909924E+16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25">
      <c r="G5844" s="459"/>
      <c r="H5844" s="459">
        <v>5837</v>
      </c>
      <c r="I5844" s="444">
        <f t="shared" ca="1" si="213"/>
        <v>-1.643089515909924E+16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-68462063162913.492</v>
      </c>
      <c r="L5844" s="444">
        <f t="shared" ca="1" si="212"/>
        <v>-1.6499357222262154E+16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25">
      <c r="G5845" s="459"/>
      <c r="H5845" s="459">
        <v>5838</v>
      </c>
      <c r="I5845" s="444">
        <f t="shared" ca="1" si="213"/>
        <v>-1.6499357222262154E+16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-68747321759425.648</v>
      </c>
      <c r="L5845" s="444">
        <f t="shared" ca="1" si="212"/>
        <v>-1.656810454402158E+16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25">
      <c r="G5846" s="459"/>
      <c r="H5846" s="459">
        <v>5839</v>
      </c>
      <c r="I5846" s="444">
        <f t="shared" ca="1" si="213"/>
        <v>-1.656810454402158E+16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-69033768933423.25</v>
      </c>
      <c r="L5846" s="444">
        <f t="shared" ca="1" si="212"/>
        <v>-1.6637138312955004E+16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25">
      <c r="G5847" s="459"/>
      <c r="H5847" s="459">
        <v>5840</v>
      </c>
      <c r="I5847" s="444">
        <f t="shared" ca="1" si="213"/>
        <v>-1.6637138312955004E+16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-69321409637312.516</v>
      </c>
      <c r="L5847" s="444">
        <f t="shared" ca="1" si="212"/>
        <v>-1.6706459722592316E+16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25">
      <c r="G5848" s="459"/>
      <c r="H5848" s="459">
        <v>5841</v>
      </c>
      <c r="I5848" s="444">
        <f t="shared" ca="1" si="213"/>
        <v>-1.6706459722592316E+16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-69610248844134.648</v>
      </c>
      <c r="L5848" s="444">
        <f t="shared" ca="1" si="212"/>
        <v>-1.677606997143645E+16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25">
      <c r="G5849" s="459"/>
      <c r="H5849" s="459">
        <v>5842</v>
      </c>
      <c r="I5849" s="444">
        <f t="shared" ca="1" si="213"/>
        <v>-1.677606997143645E+16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-69900291547651.883</v>
      </c>
      <c r="L5849" s="444">
        <f t="shared" ca="1" si="212"/>
        <v>-1.6845970262984102E+16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25">
      <c r="G5850" s="459"/>
      <c r="H5850" s="459">
        <v>5843</v>
      </c>
      <c r="I5850" s="444">
        <f t="shared" ca="1" si="213"/>
        <v>-1.6845970262984102E+16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-70191542762433.758</v>
      </c>
      <c r="L5850" s="444">
        <f t="shared" ca="1" si="212"/>
        <v>-1.6916161805746536E+16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25">
      <c r="G5851" s="459"/>
      <c r="H5851" s="459">
        <v>5844</v>
      </c>
      <c r="I5851" s="444">
        <f t="shared" ca="1" si="213"/>
        <v>-1.6916161805746536E+16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-70484007523943.906</v>
      </c>
      <c r="L5851" s="444">
        <f t="shared" ca="1" si="212"/>
        <v>-1.698664581327048E+16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25">
      <c r="G5852" s="459"/>
      <c r="H5852" s="459">
        <v>5845</v>
      </c>
      <c r="I5852" s="444">
        <f t="shared" ca="1" si="213"/>
        <v>-1.698664581327048E+16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-70777690888627</v>
      </c>
      <c r="L5852" s="444">
        <f t="shared" ca="1" si="212"/>
        <v>-1.7057423504159108E+16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25">
      <c r="G5853" s="459"/>
      <c r="H5853" s="459">
        <v>5846</v>
      </c>
      <c r="I5853" s="444">
        <f t="shared" ca="1" si="213"/>
        <v>-1.7057423504159108E+16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-71072597933996.281</v>
      </c>
      <c r="L5853" s="444">
        <f t="shared" ca="1" si="212"/>
        <v>-1.7128496102093104E+16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25">
      <c r="G5854" s="459"/>
      <c r="H5854" s="459">
        <v>5847</v>
      </c>
      <c r="I5854" s="444">
        <f t="shared" ca="1" si="213"/>
        <v>-1.7128496102093104E+16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-71368733758721.266</v>
      </c>
      <c r="L5854" s="444">
        <f t="shared" ca="1" si="212"/>
        <v>-1.7199864835851826E+16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25">
      <c r="G5855" s="459"/>
      <c r="H5855" s="459">
        <v>5848</v>
      </c>
      <c r="I5855" s="444">
        <f t="shared" ca="1" si="213"/>
        <v>-1.7199864835851826E+16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-71666103482715.938</v>
      </c>
      <c r="L5855" s="444">
        <f t="shared" ca="1" si="212"/>
        <v>-1.7271530939334542E+16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25">
      <c r="G5856" s="459"/>
      <c r="H5856" s="459">
        <v>5849</v>
      </c>
      <c r="I5856" s="444">
        <f t="shared" ca="1" si="213"/>
        <v>-1.7271530939334542E+16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-71964712247227.25</v>
      </c>
      <c r="L5856" s="444">
        <f t="shared" ca="1" si="212"/>
        <v>-1.734349565158177E+16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25">
      <c r="G5857" s="459"/>
      <c r="H5857" s="459">
        <v>5850</v>
      </c>
      <c r="I5857" s="444">
        <f t="shared" ca="1" si="213"/>
        <v>-1.734349565158177E+16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-72264565214924.047</v>
      </c>
      <c r="L5857" s="444">
        <f t="shared" ca="1" si="212"/>
        <v>-1.7415760216796694E+16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25">
      <c r="G5858" s="459"/>
      <c r="H5858" s="459">
        <v>5851</v>
      </c>
      <c r="I5858" s="444">
        <f t="shared" ca="1" si="213"/>
        <v>-1.7415760216796694E+16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-72565667569986.219</v>
      </c>
      <c r="L5858" s="444">
        <f t="shared" ca="1" si="212"/>
        <v>-1.748832588436668E+16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25">
      <c r="G5859" s="459"/>
      <c r="H5859" s="459">
        <v>5852</v>
      </c>
      <c r="I5859" s="444">
        <f t="shared" ca="1" si="213"/>
        <v>-1.748832588436668E+16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-72868024518194.5</v>
      </c>
      <c r="L5859" s="444">
        <f t="shared" ca="1" si="212"/>
        <v>-1.7561193908884874E+16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25">
      <c r="G5860" s="459"/>
      <c r="H5860" s="459">
        <v>5853</v>
      </c>
      <c r="I5860" s="444">
        <f t="shared" ca="1" si="213"/>
        <v>-1.7561193908884874E+16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-73171641287020.297</v>
      </c>
      <c r="L5860" s="444">
        <f t="shared" ca="1" si="212"/>
        <v>-1.7634365550171894E+16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25">
      <c r="G5861" s="459"/>
      <c r="H5861" s="459">
        <v>5854</v>
      </c>
      <c r="I5861" s="444">
        <f t="shared" ca="1" si="213"/>
        <v>-1.7634365550171894E+16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-73476523125716.219</v>
      </c>
      <c r="L5861" s="444">
        <f t="shared" ca="1" si="212"/>
        <v>-1.770784207329761E+16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25">
      <c r="G5862" s="459"/>
      <c r="H5862" s="459">
        <v>5855</v>
      </c>
      <c r="I5862" s="444">
        <f t="shared" ca="1" si="213"/>
        <v>-1.770784207329761E+16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-73782675305406.703</v>
      </c>
      <c r="L5862" s="444">
        <f t="shared" ca="1" si="212"/>
        <v>-1.7781624748603016E+16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25">
      <c r="G5863" s="459"/>
      <c r="H5863" s="459">
        <v>5856</v>
      </c>
      <c r="I5863" s="444">
        <f t="shared" ca="1" si="213"/>
        <v>-1.7781624748603016E+16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-74090103119179.234</v>
      </c>
      <c r="L5863" s="444">
        <f t="shared" ca="1" si="212"/>
        <v>-1.7855714851722196E+16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25">
      <c r="G5864" s="459"/>
      <c r="H5864" s="459">
        <v>5857</v>
      </c>
      <c r="I5864" s="444">
        <f t="shared" ca="1" si="213"/>
        <v>-1.7855714851722196E+16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-74398811882175.813</v>
      </c>
      <c r="L5864" s="444">
        <f t="shared" ca="1" si="212"/>
        <v>-1.7930113663604372E+16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25">
      <c r="G5865" s="459"/>
      <c r="H5865" s="459">
        <v>5858</v>
      </c>
      <c r="I5865" s="444">
        <f t="shared" ca="1" si="213"/>
        <v>-1.7930113663604372E+16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-74708806931684.875</v>
      </c>
      <c r="L5865" s="444">
        <f t="shared" ca="1" si="212"/>
        <v>-1.8004822470536056E+16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25">
      <c r="G5866" s="459"/>
      <c r="H5866" s="459">
        <v>5859</v>
      </c>
      <c r="I5866" s="444">
        <f t="shared" ca="1" si="213"/>
        <v>-1.8004822470536056E+16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-75020093627233.563</v>
      </c>
      <c r="L5866" s="444">
        <f t="shared" ca="1" si="212"/>
        <v>-1.8079842564163288E+16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25">
      <c r="G5867" s="459"/>
      <c r="H5867" s="459">
        <v>5860</v>
      </c>
      <c r="I5867" s="444">
        <f t="shared" ca="1" si="213"/>
        <v>-1.8079842564163288E+16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-75332677350680.359</v>
      </c>
      <c r="L5867" s="444">
        <f t="shared" ca="1" si="212"/>
        <v>-1.8155175241513968E+16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25">
      <c r="G5868" s="459"/>
      <c r="H5868" s="459">
        <v>5861</v>
      </c>
      <c r="I5868" s="444">
        <f t="shared" ca="1" si="213"/>
        <v>-1.8155175241513968E+16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-75646563506308.203</v>
      </c>
      <c r="L5868" s="444">
        <f t="shared" ca="1" si="212"/>
        <v>-1.8230821805020276E+16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25">
      <c r="G5869" s="459"/>
      <c r="H5869" s="459">
        <v>5862</v>
      </c>
      <c r="I5869" s="444">
        <f t="shared" ca="1" si="213"/>
        <v>-1.8230821805020276E+16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-75961757520917.813</v>
      </c>
      <c r="L5869" s="444">
        <f t="shared" ca="1" si="212"/>
        <v>-1.8306783562541192E+16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25">
      <c r="G5870" s="459"/>
      <c r="H5870" s="459">
        <v>5863</v>
      </c>
      <c r="I5870" s="444">
        <f t="shared" ca="1" si="213"/>
        <v>-1.8306783562541192E+16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-76278264843921.625</v>
      </c>
      <c r="L5870" s="444">
        <f t="shared" ca="1" si="212"/>
        <v>-1.8383061827385112E+16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25">
      <c r="G5871" s="459"/>
      <c r="H5871" s="459">
        <v>5864</v>
      </c>
      <c r="I5871" s="444">
        <f t="shared" ca="1" si="213"/>
        <v>-1.8383061827385112E+16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-76596090947437.969</v>
      </c>
      <c r="L5871" s="444">
        <f t="shared" ca="1" si="212"/>
        <v>-1.8459657918332548E+16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25">
      <c r="G5872" s="459"/>
      <c r="H5872" s="459">
        <v>5865</v>
      </c>
      <c r="I5872" s="444">
        <f t="shared" ca="1" si="213"/>
        <v>-1.8459657918332548E+16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-76915241326385.609</v>
      </c>
      <c r="L5872" s="444">
        <f t="shared" ca="1" si="212"/>
        <v>-1.8536573159658932E+16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25">
      <c r="G5873" s="459"/>
      <c r="H5873" s="459">
        <v>5866</v>
      </c>
      <c r="I5873" s="444">
        <f t="shared" ca="1" si="213"/>
        <v>-1.8536573159658932E+16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-77235721498578.875</v>
      </c>
      <c r="L5873" s="444">
        <f t="shared" ref="L5873:L6127" ca="1" si="217">I5873-J5873+K5873</f>
        <v>-1.8613808881157512E+16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25">
      <c r="G5874" s="459"/>
      <c r="H5874" s="459">
        <v>5867</v>
      </c>
      <c r="I5874" s="444">
        <f t="shared" ref="I5874:I6128" ca="1" si="218">L5873</f>
        <v>-1.8613808881157512E+16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-77557537004822.969</v>
      </c>
      <c r="L5874" s="444">
        <f t="shared" ca="1" si="217"/>
        <v>-1.8691366418162336E+16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25">
      <c r="G5875" s="459"/>
      <c r="H5875" s="459">
        <v>5868</v>
      </c>
      <c r="I5875" s="444">
        <f t="shared" ca="1" si="218"/>
        <v>-1.8691366418162336E+16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-77880693409009.734</v>
      </c>
      <c r="L5875" s="444">
        <f t="shared" ca="1" si="217"/>
        <v>-1.8769247111571344E+16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25">
      <c r="G5876" s="459"/>
      <c r="H5876" s="459">
        <v>5869</v>
      </c>
      <c r="I5876" s="444">
        <f t="shared" ca="1" si="218"/>
        <v>-1.8769247111571344E+16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-78205196298213.938</v>
      </c>
      <c r="L5876" s="444">
        <f t="shared" ca="1" si="217"/>
        <v>-1.8847452307869556E+16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25">
      <c r="G5877" s="459"/>
      <c r="H5877" s="459">
        <v>5870</v>
      </c>
      <c r="I5877" s="444">
        <f t="shared" ca="1" si="218"/>
        <v>-1.8847452307869556E+16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-78531051282789.813</v>
      </c>
      <c r="L5877" s="444">
        <f t="shared" ca="1" si="217"/>
        <v>-1.8925983359152344E+16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25">
      <c r="G5878" s="459"/>
      <c r="H5878" s="459">
        <v>5871</v>
      </c>
      <c r="I5878" s="444">
        <f t="shared" ca="1" si="218"/>
        <v>-1.8925983359152344E+16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-78858263996468.094</v>
      </c>
      <c r="L5878" s="444">
        <f t="shared" ca="1" si="217"/>
        <v>-1.9004841623148812E+16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25">
      <c r="G5879" s="459"/>
      <c r="H5879" s="459">
        <v>5872</v>
      </c>
      <c r="I5879" s="444">
        <f t="shared" ca="1" si="218"/>
        <v>-1.9004841623148812E+16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-79186840096453.375</v>
      </c>
      <c r="L5879" s="444">
        <f t="shared" ca="1" si="217"/>
        <v>-1.9084028463245264E+16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25">
      <c r="G5880" s="459"/>
      <c r="H5880" s="459">
        <v>5873</v>
      </c>
      <c r="I5880" s="444">
        <f t="shared" ca="1" si="218"/>
        <v>-1.9084028463245264E+16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-79516785263521.938</v>
      </c>
      <c r="L5880" s="444">
        <f t="shared" ca="1" si="217"/>
        <v>-1.9163545248508784E+16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25">
      <c r="G5881" s="459"/>
      <c r="H5881" s="459">
        <v>5874</v>
      </c>
      <c r="I5881" s="444">
        <f t="shared" ca="1" si="218"/>
        <v>-1.9163545248508784E+16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-79848105202119.938</v>
      </c>
      <c r="L5881" s="444">
        <f t="shared" ca="1" si="217"/>
        <v>-1.9243393353710904E+16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25">
      <c r="G5882" s="459"/>
      <c r="H5882" s="459">
        <v>5875</v>
      </c>
      <c r="I5882" s="444">
        <f t="shared" ca="1" si="218"/>
        <v>-1.9243393353710904E+16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-80180805640462.094</v>
      </c>
      <c r="L5882" s="444">
        <f t="shared" ca="1" si="217"/>
        <v>-1.9323574159351368E+16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25">
      <c r="G5883" s="459"/>
      <c r="H5883" s="459">
        <v>5876</v>
      </c>
      <c r="I5883" s="444">
        <f t="shared" ca="1" si="218"/>
        <v>-1.9323574159351368E+16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-80514892330630.703</v>
      </c>
      <c r="L5883" s="444">
        <f t="shared" ca="1" si="217"/>
        <v>-1.9404089051682E+16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25">
      <c r="G5884" s="459"/>
      <c r="H5884" s="459">
        <v>5877</v>
      </c>
      <c r="I5884" s="444">
        <f t="shared" ca="1" si="218"/>
        <v>-1.9404089051682E+16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-80850371048675</v>
      </c>
      <c r="L5884" s="444">
        <f t="shared" ca="1" si="217"/>
        <v>-1.9484939422730676E+16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25">
      <c r="G5885" s="459"/>
      <c r="H5885" s="459">
        <v>5878</v>
      </c>
      <c r="I5885" s="444">
        <f t="shared" ca="1" si="218"/>
        <v>-1.9484939422730676E+16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-81187247594711.156</v>
      </c>
      <c r="L5885" s="444">
        <f t="shared" ca="1" si="217"/>
        <v>-1.9566126670325388E+16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25">
      <c r="G5886" s="459"/>
      <c r="H5886" s="459">
        <v>5879</v>
      </c>
      <c r="I5886" s="444">
        <f t="shared" ca="1" si="218"/>
        <v>-1.9566126670325388E+16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-81525527793022.453</v>
      </c>
      <c r="L5886" s="444">
        <f t="shared" ca="1" si="217"/>
        <v>-1.9647652198118412E+16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25">
      <c r="G5887" s="459"/>
      <c r="H5887" s="459">
        <v>5880</v>
      </c>
      <c r="I5887" s="444">
        <f t="shared" ca="1" si="218"/>
        <v>-1.9647652198118412E+16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-81865217492160.047</v>
      </c>
      <c r="L5887" s="444">
        <f t="shared" ca="1" si="217"/>
        <v>-1.9729517415610572E+16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25">
      <c r="G5888" s="459"/>
      <c r="H5888" s="459">
        <v>5881</v>
      </c>
      <c r="I5888" s="444">
        <f t="shared" ca="1" si="218"/>
        <v>-1.9729517415610572E+16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-82206322565044.047</v>
      </c>
      <c r="L5888" s="444">
        <f t="shared" ca="1" si="217"/>
        <v>-1.9811723738175616E+16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25">
      <c r="G5889" s="459"/>
      <c r="H5889" s="459">
        <v>5882</v>
      </c>
      <c r="I5889" s="444">
        <f t="shared" ca="1" si="218"/>
        <v>-1.9811723738175616E+16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-82548848909065.063</v>
      </c>
      <c r="L5889" s="444">
        <f t="shared" ca="1" si="217"/>
        <v>-1.989427258708468E+16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25">
      <c r="G5890" s="459"/>
      <c r="H5890" s="459">
        <v>5883</v>
      </c>
      <c r="I5890" s="444">
        <f t="shared" ca="1" si="218"/>
        <v>-1.989427258708468E+16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-82892802446186.172</v>
      </c>
      <c r="L5890" s="444">
        <f t="shared" ca="1" si="217"/>
        <v>-1.9977165389530868E+16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25">
      <c r="G5891" s="459"/>
      <c r="H5891" s="459">
        <v>5884</v>
      </c>
      <c r="I5891" s="444">
        <f t="shared" ca="1" si="218"/>
        <v>-1.9977165389530868E+16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-83238189123045.281</v>
      </c>
      <c r="L5891" s="444">
        <f t="shared" ca="1" si="217"/>
        <v>-2.0060403578653912E+16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25">
      <c r="G5892" s="459"/>
      <c r="H5892" s="459">
        <v>5885</v>
      </c>
      <c r="I5892" s="444">
        <f t="shared" ca="1" si="218"/>
        <v>-2.0060403578653912E+16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-83585014911057.969</v>
      </c>
      <c r="L5892" s="444">
        <f t="shared" ca="1" si="217"/>
        <v>-2.0143988593564968E+16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25">
      <c r="G5893" s="459"/>
      <c r="H5893" s="459">
        <v>5886</v>
      </c>
      <c r="I5893" s="444">
        <f t="shared" ca="1" si="218"/>
        <v>-2.0143988593564968E+16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-83933285806520.703</v>
      </c>
      <c r="L5893" s="444">
        <f t="shared" ca="1" si="217"/>
        <v>-2.0227921879371488E+16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25">
      <c r="G5894" s="459"/>
      <c r="H5894" s="459">
        <v>5887</v>
      </c>
      <c r="I5894" s="444">
        <f t="shared" ca="1" si="218"/>
        <v>-2.0227921879371488E+16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-84283007830714.531</v>
      </c>
      <c r="L5894" s="444">
        <f t="shared" ca="1" si="217"/>
        <v>-2.0312204887202204E+16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25">
      <c r="G5895" s="459"/>
      <c r="H5895" s="459">
        <v>5888</v>
      </c>
      <c r="I5895" s="444">
        <f t="shared" ca="1" si="218"/>
        <v>-2.0312204887202204E+16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-84634187030009.188</v>
      </c>
      <c r="L5895" s="444">
        <f t="shared" ca="1" si="217"/>
        <v>-2.0396839074232212E+16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25">
      <c r="G5896" s="459"/>
      <c r="H5896" s="459">
        <v>5889</v>
      </c>
      <c r="I5896" s="444">
        <f t="shared" ca="1" si="218"/>
        <v>-2.0396839074232212E+16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-84986829475967.547</v>
      </c>
      <c r="L5896" s="444">
        <f t="shared" ca="1" si="217"/>
        <v>-2.048182590370818E+16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25">
      <c r="G5897" s="459"/>
      <c r="H5897" s="459">
        <v>5890</v>
      </c>
      <c r="I5897" s="444">
        <f t="shared" ca="1" si="218"/>
        <v>-2.048182590370818E+16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-85340941265450.75</v>
      </c>
      <c r="L5897" s="444">
        <f t="shared" ca="1" si="217"/>
        <v>-2.0567166844973632E+16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25">
      <c r="G5898" s="459"/>
      <c r="H5898" s="459">
        <v>5891</v>
      </c>
      <c r="I5898" s="444">
        <f t="shared" ca="1" si="218"/>
        <v>-2.0567166844973632E+16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-85696528520723.469</v>
      </c>
      <c r="L5898" s="444">
        <f t="shared" ca="1" si="217"/>
        <v>-2.0652863373494356E+16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25">
      <c r="G5899" s="459"/>
      <c r="H5899" s="459">
        <v>5892</v>
      </c>
      <c r="I5899" s="444">
        <f t="shared" ca="1" si="218"/>
        <v>-2.0652863373494356E+16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-86053597389559.813</v>
      </c>
      <c r="L5899" s="444">
        <f t="shared" ca="1" si="217"/>
        <v>-2.0738916970883916E+16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25">
      <c r="G5900" s="459"/>
      <c r="H5900" s="459">
        <v>5893</v>
      </c>
      <c r="I5900" s="444">
        <f t="shared" ca="1" si="218"/>
        <v>-2.0738916970883916E+16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-86412154045349.656</v>
      </c>
      <c r="L5900" s="444">
        <f t="shared" ca="1" si="217"/>
        <v>-2.0825329124929264E+16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25">
      <c r="G5901" s="459"/>
      <c r="H5901" s="459">
        <v>5894</v>
      </c>
      <c r="I5901" s="444">
        <f t="shared" ca="1" si="218"/>
        <v>-2.0825329124929264E+16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-86772204687205.266</v>
      </c>
      <c r="L5901" s="444">
        <f t="shared" ca="1" si="217"/>
        <v>-2.0912101329616468E+16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25">
      <c r="G5902" s="459"/>
      <c r="H5902" s="459">
        <v>5895</v>
      </c>
      <c r="I5902" s="444">
        <f t="shared" ca="1" si="218"/>
        <v>-2.0912101329616468E+16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-87133755540068.609</v>
      </c>
      <c r="L5902" s="444">
        <f t="shared" ca="1" si="217"/>
        <v>-2.0999235085156536E+16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25">
      <c r="G5903" s="459"/>
      <c r="H5903" s="459">
        <v>5896</v>
      </c>
      <c r="I5903" s="444">
        <f t="shared" ca="1" si="218"/>
        <v>-2.0999235085156536E+16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-87496812854818.906</v>
      </c>
      <c r="L5903" s="444">
        <f t="shared" ca="1" si="217"/>
        <v>-2.1086731898011356E+16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25">
      <c r="G5904" s="459"/>
      <c r="H5904" s="459">
        <v>5897</v>
      </c>
      <c r="I5904" s="444">
        <f t="shared" ca="1" si="218"/>
        <v>-2.1086731898011356E+16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-87861382908380.656</v>
      </c>
      <c r="L5904" s="444">
        <f t="shared" ca="1" si="217"/>
        <v>-2.1174593280919736E+16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25">
      <c r="G5905" s="459"/>
      <c r="H5905" s="459">
        <v>5898</v>
      </c>
      <c r="I5905" s="444">
        <f t="shared" ca="1" si="218"/>
        <v>-2.1174593280919736E+16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-88227472003832.234</v>
      </c>
      <c r="L5905" s="444">
        <f t="shared" ca="1" si="217"/>
        <v>-2.1262820752923568E+16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25">
      <c r="G5906" s="459"/>
      <c r="H5906" s="459">
        <v>5899</v>
      </c>
      <c r="I5906" s="444">
        <f t="shared" ca="1" si="218"/>
        <v>-2.1262820752923568E+16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-88595086470514.859</v>
      </c>
      <c r="L5906" s="444">
        <f t="shared" ca="1" si="217"/>
        <v>-2.1351415839394084E+16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25">
      <c r="G5907" s="459"/>
      <c r="H5907" s="459">
        <v>5900</v>
      </c>
      <c r="I5907" s="444">
        <f t="shared" ca="1" si="218"/>
        <v>-2.1351415839394084E+16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-88964232664142.016</v>
      </c>
      <c r="L5907" s="444">
        <f t="shared" ca="1" si="217"/>
        <v>-2.1440380072058228E+16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25">
      <c r="G5908" s="459"/>
      <c r="H5908" s="459">
        <v>5901</v>
      </c>
      <c r="I5908" s="444">
        <f t="shared" ca="1" si="218"/>
        <v>-2.1440380072058228E+16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-89334916966909.281</v>
      </c>
      <c r="L5908" s="444">
        <f t="shared" ca="1" si="217"/>
        <v>-2.1529714989025136E+16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25">
      <c r="G5909" s="459"/>
      <c r="H5909" s="459">
        <v>5902</v>
      </c>
      <c r="I5909" s="444">
        <f t="shared" ca="1" si="218"/>
        <v>-2.1529714989025136E+16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-89707145787604.734</v>
      </c>
      <c r="L5909" s="444">
        <f t="shared" ca="1" si="217"/>
        <v>-2.161942213481274E+16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25">
      <c r="G5910" s="459"/>
      <c r="H5910" s="459">
        <v>5903</v>
      </c>
      <c r="I5910" s="444">
        <f t="shared" ca="1" si="218"/>
        <v>-2.161942213481274E+16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-90080925561719.75</v>
      </c>
      <c r="L5910" s="444">
        <f t="shared" ca="1" si="217"/>
        <v>-2.170950306037446E+16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25">
      <c r="G5911" s="459"/>
      <c r="H5911" s="459">
        <v>5904</v>
      </c>
      <c r="I5911" s="444">
        <f t="shared" ca="1" si="218"/>
        <v>-2.170950306037446E+16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-90456262751560.25</v>
      </c>
      <c r="L5911" s="444">
        <f t="shared" ca="1" si="217"/>
        <v>-2.179995932312602E+16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25">
      <c r="G5912" s="459"/>
      <c r="H5912" s="459">
        <v>5905</v>
      </c>
      <c r="I5912" s="444">
        <f t="shared" ca="1" si="218"/>
        <v>-2.179995932312602E+16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-90833163846358.422</v>
      </c>
      <c r="L5912" s="444">
        <f t="shared" ca="1" si="217"/>
        <v>-2.189079248697238E+16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25">
      <c r="G5913" s="459"/>
      <c r="H5913" s="459">
        <v>5906</v>
      </c>
      <c r="I5913" s="444">
        <f t="shared" ca="1" si="218"/>
        <v>-2.189079248697238E+16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-91211635362384.922</v>
      </c>
      <c r="L5913" s="444">
        <f t="shared" ca="1" si="217"/>
        <v>-2.1982004122334764E+16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25">
      <c r="G5914" s="459"/>
      <c r="H5914" s="459">
        <v>5907</v>
      </c>
      <c r="I5914" s="444">
        <f t="shared" ca="1" si="218"/>
        <v>-2.1982004122334764E+16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-91591683843061.516</v>
      </c>
      <c r="L5914" s="444">
        <f t="shared" ca="1" si="217"/>
        <v>-2.2073595806177824E+16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25">
      <c r="G5915" s="459"/>
      <c r="H5915" s="459">
        <v>5908</v>
      </c>
      <c r="I5915" s="444">
        <f t="shared" ca="1" si="218"/>
        <v>-2.2073595806177824E+16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-91973315859074.266</v>
      </c>
      <c r="L5915" s="444">
        <f t="shared" ca="1" si="217"/>
        <v>-2.21655691220369E+16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25">
      <c r="G5916" s="459"/>
      <c r="H5916" s="459">
        <v>5909</v>
      </c>
      <c r="I5916" s="444">
        <f t="shared" ca="1" si="218"/>
        <v>-2.21655691220369E+16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-92356538008487.078</v>
      </c>
      <c r="L5916" s="444">
        <f t="shared" ca="1" si="217"/>
        <v>-2.2257925660045388E+16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25">
      <c r="G5917" s="459"/>
      <c r="H5917" s="459">
        <v>5910</v>
      </c>
      <c r="I5917" s="444">
        <f t="shared" ca="1" si="218"/>
        <v>-2.2257925660045388E+16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-92741356916855.781</v>
      </c>
      <c r="L5917" s="444">
        <f t="shared" ca="1" si="217"/>
        <v>-2.2350667016962244E+16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25">
      <c r="G5918" s="459"/>
      <c r="H5918" s="459">
        <v>5911</v>
      </c>
      <c r="I5918" s="444">
        <f t="shared" ca="1" si="218"/>
        <v>-2.2350667016962244E+16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-93127779237342.688</v>
      </c>
      <c r="L5918" s="444">
        <f t="shared" ca="1" si="217"/>
        <v>-2.2443794796199588E+16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25">
      <c r="G5919" s="459"/>
      <c r="H5919" s="459">
        <v>5912</v>
      </c>
      <c r="I5919" s="444">
        <f t="shared" ca="1" si="218"/>
        <v>-2.2443794796199588E+16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-93515811650831.609</v>
      </c>
      <c r="L5919" s="444">
        <f t="shared" ca="1" si="217"/>
        <v>-2.253731060785042E+16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25">
      <c r="G5920" s="459"/>
      <c r="H5920" s="459">
        <v>5913</v>
      </c>
      <c r="I5920" s="444">
        <f t="shared" ca="1" si="218"/>
        <v>-2.253731060785042E+16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-93905460866043.422</v>
      </c>
      <c r="L5920" s="444">
        <f t="shared" ca="1" si="217"/>
        <v>-2.2631216068716464E+16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25">
      <c r="G5921" s="459"/>
      <c r="H5921" s="459">
        <v>5914</v>
      </c>
      <c r="I5921" s="444">
        <f t="shared" ca="1" si="218"/>
        <v>-2.2631216068716464E+16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-94296733619651.938</v>
      </c>
      <c r="L5921" s="444">
        <f t="shared" ca="1" si="217"/>
        <v>-2.2725512802336116E+16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25">
      <c r="G5922" s="459"/>
      <c r="H5922" s="459">
        <v>5915</v>
      </c>
      <c r="I5922" s="444">
        <f t="shared" ca="1" si="218"/>
        <v>-2.2725512802336116E+16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-94689636676400.484</v>
      </c>
      <c r="L5922" s="444">
        <f t="shared" ca="1" si="217"/>
        <v>-2.2820202439012516E+16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25">
      <c r="G5923" s="459"/>
      <c r="H5923" s="459">
        <v>5916</v>
      </c>
      <c r="I5923" s="444">
        <f t="shared" ca="1" si="218"/>
        <v>-2.2820202439012516E+16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-95084176829218.813</v>
      </c>
      <c r="L5923" s="444">
        <f t="shared" ca="1" si="217"/>
        <v>-2.2915286615841736E+16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25">
      <c r="G5924" s="459"/>
      <c r="H5924" s="459">
        <v>5917</v>
      </c>
      <c r="I5924" s="444">
        <f t="shared" ca="1" si="218"/>
        <v>-2.2915286615841736E+16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-95480360899340.563</v>
      </c>
      <c r="L5924" s="444">
        <f t="shared" ca="1" si="217"/>
        <v>-2.3010766976741076E+16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25">
      <c r="G5925" s="459"/>
      <c r="H5925" s="459">
        <v>5918</v>
      </c>
      <c r="I5925" s="444">
        <f t="shared" ca="1" si="218"/>
        <v>-2.3010766976741076E+16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-95878195736421.156</v>
      </c>
      <c r="L5925" s="444">
        <f t="shared" ca="1" si="217"/>
        <v>-2.3106645172477496E+16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25">
      <c r="G5926" s="459"/>
      <c r="H5926" s="459">
        <v>5919</v>
      </c>
      <c r="I5926" s="444">
        <f t="shared" ca="1" si="218"/>
        <v>-2.3106645172477496E+16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-96277688218656.234</v>
      </c>
      <c r="L5926" s="444">
        <f t="shared" ca="1" si="217"/>
        <v>-2.3202922860696152E+16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25">
      <c r="G5927" s="459"/>
      <c r="H5927" s="459">
        <v>5920</v>
      </c>
      <c r="I5927" s="444">
        <f t="shared" ca="1" si="218"/>
        <v>-2.3202922860696152E+16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-96678845252900.625</v>
      </c>
      <c r="L5927" s="444">
        <f t="shared" ca="1" si="217"/>
        <v>-2.3299601705949052E+16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25">
      <c r="G5928" s="459"/>
      <c r="H5928" s="459">
        <v>5921</v>
      </c>
      <c r="I5928" s="444">
        <f t="shared" ca="1" si="218"/>
        <v>-2.3299601705949052E+16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-97081673774787.719</v>
      </c>
      <c r="L5928" s="444">
        <f t="shared" ca="1" si="217"/>
        <v>-2.339668337972384E+16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25">
      <c r="G5929" s="459"/>
      <c r="H5929" s="459">
        <v>5922</v>
      </c>
      <c r="I5929" s="444">
        <f t="shared" ca="1" si="218"/>
        <v>-2.339668337972384E+16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-97486180748849.328</v>
      </c>
      <c r="L5929" s="444">
        <f t="shared" ca="1" si="217"/>
        <v>-2.3494169560472688E+16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25">
      <c r="G5930" s="459"/>
      <c r="H5930" s="459">
        <v>5923</v>
      </c>
      <c r="I5930" s="444">
        <f t="shared" ca="1" si="218"/>
        <v>-2.3494169560472688E+16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-97892373168636.203</v>
      </c>
      <c r="L5930" s="444">
        <f t="shared" ca="1" si="217"/>
        <v>-2.3592061933641324E+16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25">
      <c r="G5931" s="459"/>
      <c r="H5931" s="459">
        <v>5924</v>
      </c>
      <c r="I5931" s="444">
        <f t="shared" ca="1" si="218"/>
        <v>-2.3592061933641324E+16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-98300258056838.844</v>
      </c>
      <c r="L5931" s="444">
        <f t="shared" ca="1" si="217"/>
        <v>-2.3690362191698164E+16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25">
      <c r="G5932" s="459"/>
      <c r="H5932" s="459">
        <v>5925</v>
      </c>
      <c r="I5932" s="444">
        <f t="shared" ca="1" si="218"/>
        <v>-2.3690362191698164E+16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-98709842465409.016</v>
      </c>
      <c r="L5932" s="444">
        <f t="shared" ca="1" si="217"/>
        <v>-2.3789072034163572E+16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25">
      <c r="G5933" s="459"/>
      <c r="H5933" s="459">
        <v>5926</v>
      </c>
      <c r="I5933" s="444">
        <f t="shared" ca="1" si="218"/>
        <v>-2.3789072034163572E+16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-99121133475681.547</v>
      </c>
      <c r="L5933" s="444">
        <f t="shared" ca="1" si="217"/>
        <v>-2.3888193167639252E+16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25">
      <c r="G5934" s="459"/>
      <c r="H5934" s="459">
        <v>5927</v>
      </c>
      <c r="I5934" s="444">
        <f t="shared" ca="1" si="218"/>
        <v>-2.3888193167639252E+16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-99534138198496.875</v>
      </c>
      <c r="L5934" s="444">
        <f t="shared" ca="1" si="217"/>
        <v>-2.3987727305837748E+16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25">
      <c r="G5935" s="459"/>
      <c r="H5935" s="459">
        <v>5928</v>
      </c>
      <c r="I5935" s="444">
        <f t="shared" ca="1" si="218"/>
        <v>-2.3987727305837748E+16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-99948863774323.953</v>
      </c>
      <c r="L5935" s="444">
        <f t="shared" ca="1" si="217"/>
        <v>-2.4087676169612072E+16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25">
      <c r="G5936" s="459"/>
      <c r="H5936" s="459">
        <v>5929</v>
      </c>
      <c r="I5936" s="444">
        <f t="shared" ca="1" si="218"/>
        <v>-2.4087676169612072E+16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-100365317373383.63</v>
      </c>
      <c r="L5936" s="444">
        <f t="shared" ca="1" si="217"/>
        <v>-2.4188041486985456E+16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25">
      <c r="G5937" s="459"/>
      <c r="H5937" s="459">
        <v>5930</v>
      </c>
      <c r="I5937" s="444">
        <f t="shared" ca="1" si="218"/>
        <v>-2.4188041486985456E+16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-100783506195772.73</v>
      </c>
      <c r="L5937" s="444">
        <f t="shared" ca="1" si="217"/>
        <v>-2.4288824993181228E+16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25">
      <c r="G5938" s="459"/>
      <c r="H5938" s="459">
        <v>5931</v>
      </c>
      <c r="I5938" s="444">
        <f t="shared" ca="1" si="218"/>
        <v>-2.4288824993181228E+16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-101203437471588.45</v>
      </c>
      <c r="L5938" s="444">
        <f t="shared" ca="1" si="217"/>
        <v>-2.4390028430652816E+16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25">
      <c r="G5939" s="459"/>
      <c r="H5939" s="459">
        <v>5932</v>
      </c>
      <c r="I5939" s="444">
        <f t="shared" ca="1" si="218"/>
        <v>-2.4390028430652816E+16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-101625118461053.41</v>
      </c>
      <c r="L5939" s="444">
        <f t="shared" ca="1" si="217"/>
        <v>-2.4491653549113868E+16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25">
      <c r="G5940" s="459"/>
      <c r="H5940" s="459">
        <v>5933</v>
      </c>
      <c r="I5940" s="444">
        <f t="shared" ca="1" si="218"/>
        <v>-2.4491653549113868E+16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-102048556454641.11</v>
      </c>
      <c r="L5940" s="444">
        <f t="shared" ca="1" si="217"/>
        <v>-2.4593702105568508E+16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25">
      <c r="G5941" s="459"/>
      <c r="H5941" s="459">
        <v>5934</v>
      </c>
      <c r="I5941" s="444">
        <f t="shared" ca="1" si="218"/>
        <v>-2.4593702105568508E+16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-102473758773202.11</v>
      </c>
      <c r="L5941" s="444">
        <f t="shared" ca="1" si="217"/>
        <v>-2.4696175864341712E+16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25">
      <c r="G5942" s="459"/>
      <c r="H5942" s="459">
        <v>5935</v>
      </c>
      <c r="I5942" s="444">
        <f t="shared" ca="1" si="218"/>
        <v>-2.4696175864341712E+16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-102900732768090.47</v>
      </c>
      <c r="L5942" s="444">
        <f t="shared" ca="1" si="217"/>
        <v>-2.4799076597109804E+16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25">
      <c r="G5943" s="459"/>
      <c r="H5943" s="459">
        <v>5936</v>
      </c>
      <c r="I5943" s="444">
        <f t="shared" ca="1" si="218"/>
        <v>-2.4799076597109804E+16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-103329485821290.84</v>
      </c>
      <c r="L5943" s="444">
        <f t="shared" ca="1" si="217"/>
        <v>-2.4902406082931096E+16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25">
      <c r="G5944" s="459"/>
      <c r="H5944" s="459">
        <v>5937</v>
      </c>
      <c r="I5944" s="444">
        <f t="shared" ca="1" si="218"/>
        <v>-2.4902406082931096E+16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-103760025345546.23</v>
      </c>
      <c r="L5944" s="444">
        <f t="shared" ca="1" si="217"/>
        <v>-2.5006166108276644E+16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25">
      <c r="G5945" s="459"/>
      <c r="H5945" s="459">
        <v>5938</v>
      </c>
      <c r="I5945" s="444">
        <f t="shared" ca="1" si="218"/>
        <v>-2.5006166108276644E+16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-104192358784486.02</v>
      </c>
      <c r="L5945" s="444">
        <f t="shared" ca="1" si="217"/>
        <v>-2.5110358467061132E+16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25">
      <c r="G5946" s="459"/>
      <c r="H5946" s="459">
        <v>5939</v>
      </c>
      <c r="I5946" s="444">
        <f t="shared" ca="1" si="218"/>
        <v>-2.5110358467061132E+16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-104626493612754.72</v>
      </c>
      <c r="L5946" s="444">
        <f t="shared" ca="1" si="217"/>
        <v>-2.5214984960673888E+16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25">
      <c r="G5947" s="459"/>
      <c r="H5947" s="459">
        <v>5940</v>
      </c>
      <c r="I5947" s="444">
        <f t="shared" ca="1" si="218"/>
        <v>-2.5214984960673888E+16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-105062437336141.2</v>
      </c>
      <c r="L5947" s="444">
        <f t="shared" ca="1" si="217"/>
        <v>-2.5320047398010028E+16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25">
      <c r="G5948" s="459"/>
      <c r="H5948" s="459">
        <v>5941</v>
      </c>
      <c r="I5948" s="444">
        <f t="shared" ca="1" si="218"/>
        <v>-2.5320047398010028E+16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-105500197491708.45</v>
      </c>
      <c r="L5948" s="444">
        <f t="shared" ca="1" si="217"/>
        <v>-2.5425547595501736E+16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25">
      <c r="G5949" s="459"/>
      <c r="H5949" s="459">
        <v>5942</v>
      </c>
      <c r="I5949" s="444">
        <f t="shared" ca="1" si="218"/>
        <v>-2.5425547595501736E+16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-105939781647923.91</v>
      </c>
      <c r="L5949" s="444">
        <f t="shared" ca="1" si="217"/>
        <v>-2.553148737714966E+16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25">
      <c r="G5950" s="459"/>
      <c r="H5950" s="459">
        <v>5943</v>
      </c>
      <c r="I5950" s="444">
        <f t="shared" ca="1" si="218"/>
        <v>-2.553148737714966E+16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-106381197404790.25</v>
      </c>
      <c r="L5950" s="444">
        <f t="shared" ca="1" si="217"/>
        <v>-2.5637868574554452E+16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25">
      <c r="G5951" s="459"/>
      <c r="H5951" s="459">
        <v>5944</v>
      </c>
      <c r="I5951" s="444">
        <f t="shared" ca="1" si="218"/>
        <v>-2.5637868574554452E+16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-106824452393976.88</v>
      </c>
      <c r="L5951" s="444">
        <f t="shared" ca="1" si="217"/>
        <v>-2.5744693026948428E+16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25">
      <c r="G5952" s="459"/>
      <c r="H5952" s="459">
        <v>5945</v>
      </c>
      <c r="I5952" s="444">
        <f t="shared" ca="1" si="218"/>
        <v>-2.5744693026948428E+16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-107269554278951.78</v>
      </c>
      <c r="L5952" s="444">
        <f t="shared" ca="1" si="217"/>
        <v>-2.585196258122738E+16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25">
      <c r="G5953" s="459"/>
      <c r="H5953" s="459">
        <v>5946</v>
      </c>
      <c r="I5953" s="444">
        <f t="shared" ca="1" si="218"/>
        <v>-2.585196258122738E+16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-107716510755114.08</v>
      </c>
      <c r="L5953" s="444">
        <f t="shared" ca="1" si="217"/>
        <v>-2.5959679091982496E+16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25">
      <c r="G5954" s="459"/>
      <c r="H5954" s="459">
        <v>5947</v>
      </c>
      <c r="I5954" s="444">
        <f t="shared" ca="1" si="218"/>
        <v>-2.5959679091982496E+16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-108165329549927.06</v>
      </c>
      <c r="L5954" s="444">
        <f t="shared" ca="1" si="217"/>
        <v>-2.6067844421532424E+16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25">
      <c r="G5955" s="459"/>
      <c r="H5955" s="459">
        <v>5948</v>
      </c>
      <c r="I5955" s="444">
        <f t="shared" ca="1" si="218"/>
        <v>-2.6067844421532424E+16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-108616018423051.77</v>
      </c>
      <c r="L5955" s="444">
        <f t="shared" ca="1" si="217"/>
        <v>-2.6176460439955476E+16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25">
      <c r="G5956" s="459"/>
      <c r="H5956" s="459">
        <v>5949</v>
      </c>
      <c r="I5956" s="444">
        <f t="shared" ca="1" si="218"/>
        <v>-2.6176460439955476E+16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-109068585166481.16</v>
      </c>
      <c r="L5956" s="444">
        <f t="shared" ca="1" si="217"/>
        <v>-2.6285529025121956E+16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25">
      <c r="G5957" s="459"/>
      <c r="H5957" s="459">
        <v>5950</v>
      </c>
      <c r="I5957" s="444">
        <f t="shared" ca="1" si="218"/>
        <v>-2.6285529025121956E+16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-109523037604674.81</v>
      </c>
      <c r="L5957" s="444">
        <f t="shared" ca="1" si="217"/>
        <v>-2.6395052062726632E+16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25">
      <c r="G5958" s="459"/>
      <c r="H5958" s="459">
        <v>5951</v>
      </c>
      <c r="I5958" s="444">
        <f t="shared" ca="1" si="218"/>
        <v>-2.6395052062726632E+16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-109979383594694.3</v>
      </c>
      <c r="L5958" s="444">
        <f t="shared" ca="1" si="217"/>
        <v>-2.6505031446321328E+16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25">
      <c r="G5959" s="459"/>
      <c r="H5959" s="459">
        <v>5952</v>
      </c>
      <c r="I5959" s="444">
        <f t="shared" ca="1" si="218"/>
        <v>-2.6505031446321328E+16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-110437631026338.86</v>
      </c>
      <c r="L5959" s="444">
        <f t="shared" ca="1" si="217"/>
        <v>-2.6615469077347668E+16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25">
      <c r="G5960" s="459"/>
      <c r="H5960" s="459">
        <v>5953</v>
      </c>
      <c r="I5960" s="444">
        <f t="shared" ca="1" si="218"/>
        <v>-2.6615469077347668E+16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-110897787822281.95</v>
      </c>
      <c r="L5960" s="444">
        <f t="shared" ca="1" si="217"/>
        <v>-2.6726366865169948E+16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25">
      <c r="G5961" s="459"/>
      <c r="H5961" s="459">
        <v>5954</v>
      </c>
      <c r="I5961" s="444">
        <f t="shared" ca="1" si="218"/>
        <v>-2.6726366865169948E+16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-111359861938208.11</v>
      </c>
      <c r="L5961" s="444">
        <f t="shared" ca="1" si="217"/>
        <v>-2.6837726727108156E+16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25">
      <c r="G5962" s="459"/>
      <c r="H5962" s="459">
        <v>5955</v>
      </c>
      <c r="I5962" s="444">
        <f t="shared" ca="1" si="218"/>
        <v>-2.6837726727108156E+16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-111823861362950.66</v>
      </c>
      <c r="L5962" s="444">
        <f t="shared" ca="1" si="217"/>
        <v>-2.6949550588471108E+16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25">
      <c r="G5963" s="459"/>
      <c r="H5963" s="459">
        <v>5956</v>
      </c>
      <c r="I5963" s="444">
        <f t="shared" ca="1" si="218"/>
        <v>-2.6949550588471108E+16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-112289794118629.61</v>
      </c>
      <c r="L5963" s="444">
        <f t="shared" ca="1" si="217"/>
        <v>-2.7061840382589736E+16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25">
      <c r="G5964" s="459"/>
      <c r="H5964" s="459">
        <v>5957</v>
      </c>
      <c r="I5964" s="444">
        <f t="shared" ca="1" si="218"/>
        <v>-2.7061840382589736E+16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-112757668260790.56</v>
      </c>
      <c r="L5964" s="444">
        <f t="shared" ca="1" si="217"/>
        <v>-2.7174598050850528E+16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25">
      <c r="G5965" s="459"/>
      <c r="H5965" s="459">
        <v>5958</v>
      </c>
      <c r="I5965" s="444">
        <f t="shared" ca="1" si="218"/>
        <v>-2.7174598050850528E+16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-113227491878543.86</v>
      </c>
      <c r="L5965" s="444">
        <f t="shared" ca="1" si="217"/>
        <v>-2.7287825542729072E+16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25">
      <c r="G5966" s="459"/>
      <c r="H5966" s="459">
        <v>5959</v>
      </c>
      <c r="I5966" s="444">
        <f t="shared" ca="1" si="218"/>
        <v>-2.7287825542729072E+16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-113699273094704.47</v>
      </c>
      <c r="L5966" s="444">
        <f t="shared" ca="1" si="217"/>
        <v>-2.7401524815823776E+16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25">
      <c r="G5967" s="459"/>
      <c r="H5967" s="459">
        <v>5960</v>
      </c>
      <c r="I5967" s="444">
        <f t="shared" ca="1" si="218"/>
        <v>-2.7401524815823776E+16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-114173020065932.39</v>
      </c>
      <c r="L5967" s="444">
        <f t="shared" ca="1" si="217"/>
        <v>-2.7515697835889708E+16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25">
      <c r="G5968" s="459"/>
      <c r="H5968" s="459">
        <v>5961</v>
      </c>
      <c r="I5968" s="444">
        <f t="shared" ca="1" si="218"/>
        <v>-2.7515697835889708E+16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-114648740982873.78</v>
      </c>
      <c r="L5968" s="444">
        <f t="shared" ca="1" si="217"/>
        <v>-2.763034657687258E+16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25">
      <c r="G5969" s="459"/>
      <c r="H5969" s="459">
        <v>5962</v>
      </c>
      <c r="I5969" s="444">
        <f t="shared" ca="1" si="218"/>
        <v>-2.763034657687258E+16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-115126444070302.42</v>
      </c>
      <c r="L5969" s="444">
        <f t="shared" ca="1" si="217"/>
        <v>-2.7745473020942884E+16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25">
      <c r="G5970" s="459"/>
      <c r="H5970" s="459">
        <v>5963</v>
      </c>
      <c r="I5970" s="444">
        <f t="shared" ca="1" si="218"/>
        <v>-2.7745473020942884E+16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-115606137587262.02</v>
      </c>
      <c r="L5970" s="444">
        <f t="shared" ca="1" si="217"/>
        <v>-2.7861079158530148E+16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25">
      <c r="G5971" s="459"/>
      <c r="H5971" s="459">
        <v>5964</v>
      </c>
      <c r="I5971" s="444">
        <f t="shared" ca="1" si="218"/>
        <v>-2.7861079158530148E+16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-116087829827208.95</v>
      </c>
      <c r="L5971" s="444">
        <f t="shared" ca="1" si="217"/>
        <v>-2.7977166988357356E+16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25">
      <c r="G5972" s="459"/>
      <c r="H5972" s="459">
        <v>5965</v>
      </c>
      <c r="I5972" s="444">
        <f t="shared" ca="1" si="218"/>
        <v>-2.7977166988357356E+16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-116571529118155.64</v>
      </c>
      <c r="L5972" s="444">
        <f t="shared" ca="1" si="217"/>
        <v>-2.8093738517475512E+16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25">
      <c r="G5973" s="459"/>
      <c r="H5973" s="459">
        <v>5966</v>
      </c>
      <c r="I5973" s="444">
        <f t="shared" ca="1" si="218"/>
        <v>-2.8093738517475512E+16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-117057243822814.63</v>
      </c>
      <c r="L5973" s="444">
        <f t="shared" ca="1" si="217"/>
        <v>-2.8210795761298328E+16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25">
      <c r="G5974" s="459"/>
      <c r="H5974" s="459">
        <v>5967</v>
      </c>
      <c r="I5974" s="444">
        <f t="shared" ca="1" si="218"/>
        <v>-2.8210795761298328E+16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-117544982338743.05</v>
      </c>
      <c r="L5974" s="444">
        <f t="shared" ca="1" si="217"/>
        <v>-2.8328340743637072E+16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25">
      <c r="G5975" s="459"/>
      <c r="H5975" s="459">
        <v>5968</v>
      </c>
      <c r="I5975" s="444">
        <f t="shared" ca="1" si="218"/>
        <v>-2.8328340743637072E+16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-118034753098487.8</v>
      </c>
      <c r="L5975" s="444">
        <f t="shared" ca="1" si="217"/>
        <v>-2.844637549673556E+16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25">
      <c r="G5976" s="459"/>
      <c r="H5976" s="459">
        <v>5969</v>
      </c>
      <c r="I5976" s="444">
        <f t="shared" ca="1" si="218"/>
        <v>-2.844637549673556E+16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-118526564569731.5</v>
      </c>
      <c r="L5976" s="444">
        <f t="shared" ca="1" si="217"/>
        <v>-2.8564902061305292E+16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25">
      <c r="G5977" s="459"/>
      <c r="H5977" s="459">
        <v>5970</v>
      </c>
      <c r="I5977" s="444">
        <f t="shared" ca="1" si="218"/>
        <v>-2.8564902061305292E+16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-119020425255438.7</v>
      </c>
      <c r="L5977" s="444">
        <f t="shared" ca="1" si="217"/>
        <v>-2.8683922486560732E+16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25">
      <c r="G5978" s="459"/>
      <c r="H5978" s="459">
        <v>5971</v>
      </c>
      <c r="I5978" s="444">
        <f t="shared" ca="1" si="218"/>
        <v>-2.8683922486560732E+16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-119516343694003.05</v>
      </c>
      <c r="L5978" s="444">
        <f t="shared" ca="1" si="217"/>
        <v>-2.8803438830254736E+16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25">
      <c r="G5979" s="459"/>
      <c r="H5979" s="459">
        <v>5972</v>
      </c>
      <c r="I5979" s="444">
        <f t="shared" ca="1" si="218"/>
        <v>-2.8803438830254736E+16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-120014328459394.73</v>
      </c>
      <c r="L5979" s="444">
        <f t="shared" ca="1" si="217"/>
        <v>-2.8923453158714132E+16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25">
      <c r="G5980" s="459"/>
      <c r="H5980" s="459">
        <v>5973</v>
      </c>
      <c r="I5980" s="444">
        <f t="shared" ca="1" si="218"/>
        <v>-2.8923453158714132E+16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-120514388161308.88</v>
      </c>
      <c r="L5980" s="444">
        <f t="shared" ca="1" si="217"/>
        <v>-2.904396754687544E+16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25">
      <c r="G5981" s="459"/>
      <c r="H5981" s="459">
        <v>5974</v>
      </c>
      <c r="I5981" s="444">
        <f t="shared" ca="1" si="218"/>
        <v>-2.904396754687544E+16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-121016531445314.33</v>
      </c>
      <c r="L5981" s="444">
        <f t="shared" ca="1" si="217"/>
        <v>-2.9164984078320756E+16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25">
      <c r="G5982" s="459"/>
      <c r="H5982" s="459">
        <v>5975</v>
      </c>
      <c r="I5982" s="444">
        <f t="shared" ca="1" si="218"/>
        <v>-2.9164984078320756E+16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-121520766993003.17</v>
      </c>
      <c r="L5982" s="444">
        <f t="shared" ca="1" si="217"/>
        <v>-2.928650484531376E+16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25">
      <c r="G5983" s="459"/>
      <c r="H5983" s="459">
        <v>5976</v>
      </c>
      <c r="I5983" s="444">
        <f t="shared" ca="1" si="218"/>
        <v>-2.928650484531376E+16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-122027103522140.69</v>
      </c>
      <c r="L5983" s="444">
        <f t="shared" ca="1" si="217"/>
        <v>-2.94085319488359E+16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25">
      <c r="G5984" s="459"/>
      <c r="H5984" s="459">
        <v>5977</v>
      </c>
      <c r="I5984" s="444">
        <f t="shared" ca="1" si="218"/>
        <v>-2.94085319488359E+16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-122535549786816.25</v>
      </c>
      <c r="L5984" s="444">
        <f t="shared" ca="1" si="217"/>
        <v>-2.9531067498622716E+16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25">
      <c r="G5985" s="459"/>
      <c r="H5985" s="459">
        <v>5978</v>
      </c>
      <c r="I5985" s="444">
        <f t="shared" ca="1" si="218"/>
        <v>-2.9531067498622716E+16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-123046114577594.64</v>
      </c>
      <c r="L5985" s="444">
        <f t="shared" ca="1" si="217"/>
        <v>-2.9654113613200312E+16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25">
      <c r="G5986" s="459"/>
      <c r="H5986" s="459">
        <v>5979</v>
      </c>
      <c r="I5986" s="444">
        <f t="shared" ca="1" si="218"/>
        <v>-2.9654113613200312E+16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-123558806721667.97</v>
      </c>
      <c r="L5986" s="444">
        <f t="shared" ca="1" si="217"/>
        <v>-2.977767241992198E+16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25">
      <c r="G5987" s="459"/>
      <c r="H5987" s="459">
        <v>5980</v>
      </c>
      <c r="I5987" s="444">
        <f t="shared" ca="1" si="218"/>
        <v>-2.977767241992198E+16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-124073635083008.25</v>
      </c>
      <c r="L5987" s="444">
        <f t="shared" ca="1" si="217"/>
        <v>-2.9901746055004988E+16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25">
      <c r="G5988" s="459"/>
      <c r="H5988" s="459">
        <v>5981</v>
      </c>
      <c r="I5988" s="444">
        <f t="shared" ca="1" si="218"/>
        <v>-2.9901746055004988E+16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-124590608562520.8</v>
      </c>
      <c r="L5988" s="444">
        <f t="shared" ca="1" si="217"/>
        <v>-3.0026336663567508E+16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25">
      <c r="G5989" s="459"/>
      <c r="H5989" s="459">
        <v>5982</v>
      </c>
      <c r="I5989" s="444">
        <f t="shared" ca="1" si="218"/>
        <v>-3.0026336663567508E+16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-125109736098197.94</v>
      </c>
      <c r="L5989" s="444">
        <f t="shared" ca="1" si="217"/>
        <v>-3.0151446399665704E+16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25">
      <c r="G5990" s="459"/>
      <c r="H5990" s="459">
        <v>5983</v>
      </c>
      <c r="I5990" s="444">
        <f t="shared" ca="1" si="218"/>
        <v>-3.0151446399665704E+16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-125631026665273.78</v>
      </c>
      <c r="L5990" s="444">
        <f t="shared" ca="1" si="217"/>
        <v>-3.0277077426330976E+16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25">
      <c r="G5991" s="459"/>
      <c r="H5991" s="459">
        <v>5984</v>
      </c>
      <c r="I5991" s="444">
        <f t="shared" ca="1" si="218"/>
        <v>-3.0277077426330976E+16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-126154489276379.06</v>
      </c>
      <c r="L5991" s="444">
        <f t="shared" ca="1" si="217"/>
        <v>-3.0403231915607356E+16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25">
      <c r="G5992" s="459"/>
      <c r="H5992" s="459">
        <v>5985</v>
      </c>
      <c r="I5992" s="444">
        <f t="shared" ca="1" si="218"/>
        <v>-3.0403231915607356E+16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-126680132981697.31</v>
      </c>
      <c r="L5992" s="444">
        <f t="shared" ca="1" si="217"/>
        <v>-3.0529912048589052E+16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25">
      <c r="G5993" s="459"/>
      <c r="H5993" s="459">
        <v>5986</v>
      </c>
      <c r="I5993" s="444">
        <f t="shared" ca="1" si="218"/>
        <v>-3.0529912048589052E+16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-127207966869121.06</v>
      </c>
      <c r="L5993" s="444">
        <f t="shared" ca="1" si="217"/>
        <v>-3.0657120015458172E+16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25">
      <c r="G5994" s="459"/>
      <c r="H5994" s="459">
        <v>5987</v>
      </c>
      <c r="I5994" s="444">
        <f t="shared" ca="1" si="218"/>
        <v>-3.0657120015458172E+16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-127738000064409.05</v>
      </c>
      <c r="L5994" s="444">
        <f t="shared" ca="1" si="217"/>
        <v>-3.078485801552258E+16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25">
      <c r="G5995" s="459"/>
      <c r="H5995" s="459">
        <v>5988</v>
      </c>
      <c r="I5995" s="444">
        <f t="shared" ca="1" si="218"/>
        <v>-3.078485801552258E+16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-128270241731344.08</v>
      </c>
      <c r="L5995" s="444">
        <f t="shared" ca="1" si="217"/>
        <v>-3.0913128257253924E+16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25">
      <c r="G5996" s="459"/>
      <c r="H5996" s="459">
        <v>5989</v>
      </c>
      <c r="I5996" s="444">
        <f t="shared" ca="1" si="218"/>
        <v>-3.0913128257253924E+16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-128804701071891.34</v>
      </c>
      <c r="L5996" s="444">
        <f t="shared" ca="1" si="217"/>
        <v>-3.1041932958325816E+16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25">
      <c r="G5997" s="459"/>
      <c r="H5997" s="459">
        <v>5990</v>
      </c>
      <c r="I5997" s="444">
        <f t="shared" ca="1" si="218"/>
        <v>-3.1041932958325816E+16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-129341387326357.56</v>
      </c>
      <c r="L5997" s="444">
        <f t="shared" ca="1" si="217"/>
        <v>-3.1171274345652172E+16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25">
      <c r="G5998" s="459"/>
      <c r="H5998" s="459">
        <v>5991</v>
      </c>
      <c r="I5998" s="444">
        <f t="shared" ca="1" si="218"/>
        <v>-3.1171274345652172E+16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-129880309773550.73</v>
      </c>
      <c r="L5998" s="444">
        <f t="shared" ca="1" si="217"/>
        <v>-3.1301154655425724E+16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25">
      <c r="G5999" s="459"/>
      <c r="H5999" s="459">
        <v>5992</v>
      </c>
      <c r="I5999" s="444">
        <f t="shared" ca="1" si="218"/>
        <v>-3.1301154655425724E+16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-130421477730940.52</v>
      </c>
      <c r="L5999" s="444">
        <f t="shared" ca="1" si="217"/>
        <v>-3.1431576133156664E+16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25">
      <c r="G6000" s="459"/>
      <c r="H6000" s="459">
        <v>5993</v>
      </c>
      <c r="I6000" s="444">
        <f t="shared" ca="1" si="218"/>
        <v>-3.1431576133156664E+16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-130964900554819.44</v>
      </c>
      <c r="L6000" s="444">
        <f t="shared" ca="1" si="217"/>
        <v>-3.1562541033711484E+16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25">
      <c r="G6001" s="459"/>
      <c r="H6001" s="459">
        <v>5994</v>
      </c>
      <c r="I6001" s="444">
        <f t="shared" ca="1" si="218"/>
        <v>-3.1562541033711484E+16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-131510587640464.5</v>
      </c>
      <c r="L6001" s="444">
        <f t="shared" ca="1" si="217"/>
        <v>-3.1694051621351948E+16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25">
      <c r="G6002" s="459"/>
      <c r="H6002" s="459">
        <v>5995</v>
      </c>
      <c r="I6002" s="444">
        <f t="shared" ca="1" si="218"/>
        <v>-3.1694051621351948E+16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-132058548422299.78</v>
      </c>
      <c r="L6002" s="444">
        <f t="shared" ca="1" si="217"/>
        <v>-3.1826110169774248E+16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25">
      <c r="G6003" s="459"/>
      <c r="H6003" s="459">
        <v>5996</v>
      </c>
      <c r="I6003" s="444">
        <f t="shared" ca="1" si="218"/>
        <v>-3.1826110169774248E+16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-132608792374059.36</v>
      </c>
      <c r="L6003" s="444">
        <f t="shared" ca="1" si="217"/>
        <v>-3.1958718962148308E+16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25">
      <c r="G6004" s="459"/>
      <c r="H6004" s="459">
        <v>5997</v>
      </c>
      <c r="I6004" s="444">
        <f t="shared" ca="1" si="218"/>
        <v>-3.1958718962148308E+16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-133161329008951.27</v>
      </c>
      <c r="L6004" s="444">
        <f t="shared" ca="1" si="217"/>
        <v>-3.209188029115726E+16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25">
      <c r="G6005" s="459"/>
      <c r="H6005" s="459">
        <v>5998</v>
      </c>
      <c r="I6005" s="444">
        <f t="shared" ca="1" si="218"/>
        <v>-3.209188029115726E+16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-133716167879821.94</v>
      </c>
      <c r="L6005" s="444">
        <f t="shared" ca="1" si="217"/>
        <v>-3.222559645903708E+16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25">
      <c r="G6006" s="459"/>
      <c r="H6006" s="459">
        <v>5999</v>
      </c>
      <c r="I6006" s="444">
        <f t="shared" ca="1" si="218"/>
        <v>-3.222559645903708E+16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-134273318579321.17</v>
      </c>
      <c r="L6006" s="444">
        <f t="shared" ca="1" si="217"/>
        <v>-3.23598697776164E+16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25">
      <c r="G6007" s="459"/>
      <c r="H6007" s="459">
        <v>6000</v>
      </c>
      <c r="I6007" s="444">
        <f t="shared" ca="1" si="218"/>
        <v>-3.23598697776164E+16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-134832790740068.34</v>
      </c>
      <c r="L6007" s="444">
        <f t="shared" ca="1" si="217"/>
        <v>-3.2494702568356468E+16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25">
      <c r="G6008" s="459"/>
      <c r="H6008" s="459">
        <v>6001</v>
      </c>
      <c r="I6008" s="444">
        <f t="shared" ca="1" si="218"/>
        <v>-3.2494702568356468E+16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-135394594034818.61</v>
      </c>
      <c r="L6008" s="444">
        <f t="shared" ca="1" si="217"/>
        <v>-3.2630097162391288E+16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25">
      <c r="G6009" s="459"/>
      <c r="H6009" s="459">
        <v>6002</v>
      </c>
      <c r="I6009" s="444">
        <f t="shared" ca="1" si="218"/>
        <v>-3.2630097162391288E+16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-135958738176630.38</v>
      </c>
      <c r="L6009" s="444">
        <f t="shared" ca="1" si="217"/>
        <v>-3.276605590056792E+16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25">
      <c r="G6010" s="459"/>
      <c r="H6010" s="459">
        <v>6003</v>
      </c>
      <c r="I6010" s="444">
        <f t="shared" ca="1" si="218"/>
        <v>-3.276605590056792E+16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-136525232919033</v>
      </c>
      <c r="L6010" s="444">
        <f t="shared" ca="1" si="217"/>
        <v>-3.2902581133486952E+16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25">
      <c r="G6011" s="459"/>
      <c r="H6011" s="459">
        <v>6004</v>
      </c>
      <c r="I6011" s="444">
        <f t="shared" ca="1" si="218"/>
        <v>-3.2902581133486952E+16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-137094088056195.64</v>
      </c>
      <c r="L6011" s="444">
        <f t="shared" ca="1" si="217"/>
        <v>-3.3039675221543148E+16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25">
      <c r="G6012" s="459"/>
      <c r="H6012" s="459">
        <v>6005</v>
      </c>
      <c r="I6012" s="444">
        <f t="shared" ca="1" si="218"/>
        <v>-3.3039675221543148E+16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-137665313423096.45</v>
      </c>
      <c r="L6012" s="444">
        <f t="shared" ca="1" si="217"/>
        <v>-3.3177340534966244E+16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25">
      <c r="G6013" s="459"/>
      <c r="H6013" s="459">
        <v>6006</v>
      </c>
      <c r="I6013" s="444">
        <f t="shared" ca="1" si="218"/>
        <v>-3.3177340534966244E+16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-138238918895692.69</v>
      </c>
      <c r="L6013" s="444">
        <f t="shared" ca="1" si="217"/>
        <v>-3.3315579453861936E+16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25">
      <c r="G6014" s="459"/>
      <c r="H6014" s="459">
        <v>6007</v>
      </c>
      <c r="I6014" s="444">
        <f t="shared" ca="1" si="218"/>
        <v>-3.3315579453861936E+16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-138814914391091.39</v>
      </c>
      <c r="L6014" s="444">
        <f t="shared" ca="1" si="217"/>
        <v>-3.3454394368253028E+16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25">
      <c r="G6015" s="459"/>
      <c r="H6015" s="459">
        <v>6008</v>
      </c>
      <c r="I6015" s="444">
        <f t="shared" ca="1" si="218"/>
        <v>-3.3454394368253028E+16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-139393309867720.94</v>
      </c>
      <c r="L6015" s="444">
        <f t="shared" ca="1" si="217"/>
        <v>-3.3593787678120748E+16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25">
      <c r="G6016" s="459"/>
      <c r="H6016" s="459">
        <v>6009</v>
      </c>
      <c r="I6016" s="444">
        <f t="shared" ca="1" si="218"/>
        <v>-3.3593787678120748E+16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-139974115325503.13</v>
      </c>
      <c r="L6016" s="444">
        <f t="shared" ca="1" si="217"/>
        <v>-3.3733761793446252E+16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25">
      <c r="G6017" s="459"/>
      <c r="H6017" s="459">
        <v>6010</v>
      </c>
      <c r="I6017" s="444">
        <f t="shared" ca="1" si="218"/>
        <v>-3.3733761793446252E+16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-140557340806026.05</v>
      </c>
      <c r="L6017" s="444">
        <f t="shared" ca="1" si="217"/>
        <v>-3.387431913425228E+16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25">
      <c r="G6018" s="459"/>
      <c r="H6018" s="459">
        <v>6011</v>
      </c>
      <c r="I6018" s="444">
        <f t="shared" ca="1" si="218"/>
        <v>-3.387431913425228E+16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-141142996392717.84</v>
      </c>
      <c r="L6018" s="444">
        <f t="shared" ca="1" si="217"/>
        <v>-3.4015462130644996E+16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25">
      <c r="G6019" s="459"/>
      <c r="H6019" s="459">
        <v>6012</v>
      </c>
      <c r="I6019" s="444">
        <f t="shared" ca="1" si="218"/>
        <v>-3.4015462130644996E+16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-141731092211020.81</v>
      </c>
      <c r="L6019" s="444">
        <f t="shared" ca="1" si="217"/>
        <v>-3.4157193222856016E+16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25">
      <c r="G6020" s="459"/>
      <c r="H6020" s="459">
        <v>6013</v>
      </c>
      <c r="I6020" s="444">
        <f t="shared" ca="1" si="218"/>
        <v>-3.4157193222856016E+16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-142321638428566.75</v>
      </c>
      <c r="L6020" s="444">
        <f t="shared" ca="1" si="217"/>
        <v>-3.4299514861284584E+16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25">
      <c r="G6021" s="459"/>
      <c r="H6021" s="459">
        <v>6014</v>
      </c>
      <c r="I6021" s="444">
        <f t="shared" ca="1" si="218"/>
        <v>-3.4299514861284584E+16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-142914645255352.44</v>
      </c>
      <c r="L6021" s="444">
        <f t="shared" ca="1" si="217"/>
        <v>-3.4442429506539936E+16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25">
      <c r="G6022" s="459"/>
      <c r="H6022" s="459">
        <v>6015</v>
      </c>
      <c r="I6022" s="444">
        <f t="shared" ca="1" si="218"/>
        <v>-3.4442429506539936E+16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-143510122943916.41</v>
      </c>
      <c r="L6022" s="444">
        <f t="shared" ca="1" si="217"/>
        <v>-3.4585939629483852E+16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25">
      <c r="G6023" s="459"/>
      <c r="H6023" s="459">
        <v>6016</v>
      </c>
      <c r="I6023" s="444">
        <f t="shared" ca="1" si="218"/>
        <v>-3.4585939629483852E+16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-144108081789516.06</v>
      </c>
      <c r="L6023" s="444">
        <f t="shared" ca="1" si="217"/>
        <v>-3.4730047711273368E+16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25">
      <c r="G6024" s="459"/>
      <c r="H6024" s="459">
        <v>6017</v>
      </c>
      <c r="I6024" s="444">
        <f t="shared" ca="1" si="218"/>
        <v>-3.4730047711273368E+16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-144708532130305.69</v>
      </c>
      <c r="L6024" s="444">
        <f t="shared" ca="1" si="217"/>
        <v>-3.4874756243403672E+16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25">
      <c r="G6025" s="459"/>
      <c r="H6025" s="459">
        <v>6018</v>
      </c>
      <c r="I6025" s="444">
        <f t="shared" ca="1" si="218"/>
        <v>-3.4874756243403672E+16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-145311484347515.31</v>
      </c>
      <c r="L6025" s="444">
        <f t="shared" ca="1" si="217"/>
        <v>-3.5020067727751188E+16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25">
      <c r="G6026" s="459"/>
      <c r="H6026" s="459">
        <v>6019</v>
      </c>
      <c r="I6026" s="444">
        <f t="shared" ca="1" si="218"/>
        <v>-3.5020067727751188E+16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-145916948865629.94</v>
      </c>
      <c r="L6026" s="444">
        <f t="shared" ca="1" si="217"/>
        <v>-3.5165984676616816E+16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25">
      <c r="G6027" s="459"/>
      <c r="H6027" s="459">
        <v>6020</v>
      </c>
      <c r="I6027" s="444">
        <f t="shared" ca="1" si="218"/>
        <v>-3.5165984676616816E+16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-146524936152570.06</v>
      </c>
      <c r="L6027" s="444">
        <f t="shared" ca="1" si="217"/>
        <v>-3.5312509612769388E+16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25">
      <c r="G6028" s="459"/>
      <c r="H6028" s="459">
        <v>6021</v>
      </c>
      <c r="I6028" s="444">
        <f t="shared" ca="1" si="218"/>
        <v>-3.5312509612769388E+16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-147135456719872.44</v>
      </c>
      <c r="L6028" s="444">
        <f t="shared" ca="1" si="217"/>
        <v>-3.545964506948926E+16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25">
      <c r="G6029" s="459"/>
      <c r="H6029" s="459">
        <v>6022</v>
      </c>
      <c r="I6029" s="444">
        <f t="shared" ca="1" si="218"/>
        <v>-3.545964506948926E+16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-147748521122871.91</v>
      </c>
      <c r="L6029" s="444">
        <f t="shared" ca="1" si="217"/>
        <v>-3.5607393590612132E+16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25">
      <c r="G6030" s="459"/>
      <c r="H6030" s="459">
        <v>6023</v>
      </c>
      <c r="I6030" s="444">
        <f t="shared" ca="1" si="218"/>
        <v>-3.5607393590612132E+16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-148364139960883.88</v>
      </c>
      <c r="L6030" s="444">
        <f t="shared" ca="1" si="217"/>
        <v>-3.5755757730573016E+16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25">
      <c r="G6031" s="459"/>
      <c r="H6031" s="459">
        <v>6024</v>
      </c>
      <c r="I6031" s="444">
        <f t="shared" ca="1" si="218"/>
        <v>-3.5755757730573016E+16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-148982323877387.56</v>
      </c>
      <c r="L6031" s="444">
        <f t="shared" ca="1" si="217"/>
        <v>-3.5904740054450404E+16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25">
      <c r="G6032" s="459"/>
      <c r="H6032" s="459">
        <v>6025</v>
      </c>
      <c r="I6032" s="444">
        <f t="shared" ca="1" si="218"/>
        <v>-3.5904740054450404E+16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-149603083560210</v>
      </c>
      <c r="L6032" s="444">
        <f t="shared" ca="1" si="217"/>
        <v>-3.6054343138010616E+16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25">
      <c r="G6033" s="459"/>
      <c r="H6033" s="459">
        <v>6026</v>
      </c>
      <c r="I6033" s="444">
        <f t="shared" ca="1" si="218"/>
        <v>-3.6054343138010616E+16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-150226429741710.91</v>
      </c>
      <c r="L6033" s="444">
        <f t="shared" ca="1" si="217"/>
        <v>-3.6204569567752328E+16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25">
      <c r="G6034" s="459"/>
      <c r="H6034" s="459">
        <v>6027</v>
      </c>
      <c r="I6034" s="444">
        <f t="shared" ca="1" si="218"/>
        <v>-3.6204569567752328E+16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-150852373198968.03</v>
      </c>
      <c r="L6034" s="444">
        <f t="shared" ca="1" si="217"/>
        <v>-3.6355421940951296E+16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25">
      <c r="G6035" s="459"/>
      <c r="H6035" s="459">
        <v>6028</v>
      </c>
      <c r="I6035" s="444">
        <f t="shared" ca="1" si="218"/>
        <v>-3.6355421940951296E+16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-151480924753963.72</v>
      </c>
      <c r="L6035" s="444">
        <f t="shared" ca="1" si="217"/>
        <v>-3.6506902865705256E+16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25">
      <c r="G6036" s="459"/>
      <c r="H6036" s="459">
        <v>6029</v>
      </c>
      <c r="I6036" s="444">
        <f t="shared" ca="1" si="218"/>
        <v>-3.6506902865705256E+16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-152112095273771.91</v>
      </c>
      <c r="L6036" s="444">
        <f t="shared" ca="1" si="217"/>
        <v>-3.6659014960979024E+16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25">
      <c r="G6037" s="459"/>
      <c r="H6037" s="459">
        <v>6030</v>
      </c>
      <c r="I6037" s="444">
        <f t="shared" ca="1" si="218"/>
        <v>-3.6659014960979024E+16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-152745895670745.94</v>
      </c>
      <c r="L6037" s="444">
        <f t="shared" ca="1" si="217"/>
        <v>-3.6811760856649768E+16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25">
      <c r="G6038" s="459"/>
      <c r="H6038" s="459">
        <v>6031</v>
      </c>
      <c r="I6038" s="444">
        <f t="shared" ca="1" si="218"/>
        <v>-3.6811760856649768E+16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-153382336902707.38</v>
      </c>
      <c r="L6038" s="444">
        <f t="shared" ca="1" si="217"/>
        <v>-3.6965143193552472E+16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25">
      <c r="G6039" s="459"/>
      <c r="H6039" s="459">
        <v>6032</v>
      </c>
      <c r="I6039" s="444">
        <f t="shared" ca="1" si="218"/>
        <v>-3.6965143193552472E+16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-154021429973135.31</v>
      </c>
      <c r="L6039" s="444">
        <f t="shared" ca="1" si="217"/>
        <v>-3.7119164623525608E+16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25">
      <c r="G6040" s="459"/>
      <c r="H6040" s="459">
        <v>6033</v>
      </c>
      <c r="I6040" s="444">
        <f t="shared" ca="1" si="218"/>
        <v>-3.7119164623525608E+16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-154663185931356.69</v>
      </c>
      <c r="L6040" s="444">
        <f t="shared" ca="1" si="217"/>
        <v>-3.7273827809456968E+16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25">
      <c r="G6041" s="459"/>
      <c r="H6041" s="459">
        <v>6034</v>
      </c>
      <c r="I6041" s="444">
        <f t="shared" ca="1" si="218"/>
        <v>-3.7273827809456968E+16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-155307615872737.38</v>
      </c>
      <c r="L6041" s="444">
        <f t="shared" ca="1" si="217"/>
        <v>-3.7429135425329704E+16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25">
      <c r="G6042" s="459"/>
      <c r="H6042" s="459">
        <v>6035</v>
      </c>
      <c r="I6042" s="444">
        <f t="shared" ca="1" si="218"/>
        <v>-3.7429135425329704E+16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-155954730938873.75</v>
      </c>
      <c r="L6042" s="444">
        <f t="shared" ca="1" si="217"/>
        <v>-3.7585090156268576E+16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25">
      <c r="G6043" s="459"/>
      <c r="H6043" s="459">
        <v>6036</v>
      </c>
      <c r="I6043" s="444">
        <f t="shared" ca="1" si="218"/>
        <v>-3.7585090156268576E+16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-156604542317785.72</v>
      </c>
      <c r="L6043" s="444">
        <f t="shared" ca="1" si="217"/>
        <v>-3.774169469858636E+16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25">
      <c r="G6044" s="459"/>
      <c r="H6044" s="459">
        <v>6037</v>
      </c>
      <c r="I6044" s="444">
        <f t="shared" ca="1" si="218"/>
        <v>-3.774169469858636E+16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-157257061244109.84</v>
      </c>
      <c r="L6044" s="444">
        <f t="shared" ca="1" si="217"/>
        <v>-3.7898951759830472E+16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25">
      <c r="G6045" s="459"/>
      <c r="H6045" s="459">
        <v>6038</v>
      </c>
      <c r="I6045" s="444">
        <f t="shared" ca="1" si="218"/>
        <v>-3.7898951759830472E+16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-157912298999293.63</v>
      </c>
      <c r="L6045" s="444">
        <f t="shared" ca="1" si="217"/>
        <v>-3.8056864058829768E+16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25">
      <c r="G6046" s="459"/>
      <c r="H6046" s="459">
        <v>6039</v>
      </c>
      <c r="I6046" s="444">
        <f t="shared" ca="1" si="218"/>
        <v>-3.8056864058829768E+16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-158570266911790.69</v>
      </c>
      <c r="L6046" s="444">
        <f t="shared" ca="1" si="217"/>
        <v>-3.821543432574156E+16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25">
      <c r="G6047" s="459"/>
      <c r="H6047" s="459">
        <v>6040</v>
      </c>
      <c r="I6047" s="444">
        <f t="shared" ca="1" si="218"/>
        <v>-3.821543432574156E+16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-159230976357256.5</v>
      </c>
      <c r="L6047" s="444">
        <f t="shared" ca="1" si="217"/>
        <v>-3.8374665302098816E+16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25">
      <c r="G6048" s="459"/>
      <c r="H6048" s="459">
        <v>6041</v>
      </c>
      <c r="I6048" s="444">
        <f t="shared" ca="1" si="218"/>
        <v>-3.8374665302098816E+16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-159894438758745.06</v>
      </c>
      <c r="L6048" s="444">
        <f t="shared" ca="1" si="217"/>
        <v>-3.853455974085756E+16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25">
      <c r="G6049" s="459"/>
      <c r="H6049" s="459">
        <v>6042</v>
      </c>
      <c r="I6049" s="444">
        <f t="shared" ca="1" si="218"/>
        <v>-3.853455974085756E+16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-160560665586906.5</v>
      </c>
      <c r="L6049" s="444">
        <f t="shared" ca="1" si="217"/>
        <v>-3.8695120406444464E+16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25">
      <c r="G6050" s="459"/>
      <c r="H6050" s="459">
        <v>6043</v>
      </c>
      <c r="I6050" s="444">
        <f t="shared" ca="1" si="218"/>
        <v>-3.8695120406444464E+16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-161229668360185.25</v>
      </c>
      <c r="L6050" s="444">
        <f t="shared" ca="1" si="217"/>
        <v>-3.8856350074804648E+16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25">
      <c r="G6051" s="459"/>
      <c r="H6051" s="459">
        <v>6044</v>
      </c>
      <c r="I6051" s="444">
        <f t="shared" ca="1" si="218"/>
        <v>-3.8856350074804648E+16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-161901458645019.38</v>
      </c>
      <c r="L6051" s="444">
        <f t="shared" ca="1" si="217"/>
        <v>-3.9018251533449664E+16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25">
      <c r="G6052" s="459"/>
      <c r="H6052" s="459">
        <v>6045</v>
      </c>
      <c r="I6052" s="444">
        <f t="shared" ca="1" si="218"/>
        <v>-3.9018251533449664E+16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-162576048056040.25</v>
      </c>
      <c r="L6052" s="444">
        <f t="shared" ca="1" si="217"/>
        <v>-3.9180827581505704E+16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25">
      <c r="G6053" s="459"/>
      <c r="H6053" s="459">
        <v>6046</v>
      </c>
      <c r="I6053" s="444">
        <f t="shared" ca="1" si="218"/>
        <v>-3.9180827581505704E+16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-163253448256273.75</v>
      </c>
      <c r="L6053" s="444">
        <f t="shared" ca="1" si="217"/>
        <v>-3.9344081029761976E+16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25">
      <c r="G6054" s="459"/>
      <c r="H6054" s="459">
        <v>6047</v>
      </c>
      <c r="I6054" s="444">
        <f t="shared" ca="1" si="218"/>
        <v>-3.9344081029761976E+16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-163933670957341.56</v>
      </c>
      <c r="L6054" s="444">
        <f t="shared" ca="1" si="217"/>
        <v>-3.950801470071932E+16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25">
      <c r="G6055" s="459"/>
      <c r="H6055" s="459">
        <v>6048</v>
      </c>
      <c r="I6055" s="444">
        <f t="shared" ca="1" si="218"/>
        <v>-3.950801470071932E+16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-164616727919663.84</v>
      </c>
      <c r="L6055" s="444">
        <f t="shared" ca="1" si="217"/>
        <v>-3.9672631428638984E+16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25">
      <c r="G6056" s="459"/>
      <c r="H6056" s="459">
        <v>6049</v>
      </c>
      <c r="I6056" s="444">
        <f t="shared" ca="1" si="218"/>
        <v>-3.9672631428638984E+16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-165302630952662.44</v>
      </c>
      <c r="L6056" s="444">
        <f t="shared" ca="1" si="217"/>
        <v>-3.9837934059591648E+16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25">
      <c r="G6057" s="459"/>
      <c r="H6057" s="459">
        <v>6050</v>
      </c>
      <c r="I6057" s="444">
        <f t="shared" ca="1" si="218"/>
        <v>-3.9837934059591648E+16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-165991391914965.19</v>
      </c>
      <c r="L6057" s="444">
        <f t="shared" ca="1" si="217"/>
        <v>-4.0003925451506616E+16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25">
      <c r="G6058" s="459"/>
      <c r="H6058" s="459">
        <v>6051</v>
      </c>
      <c r="I6058" s="444">
        <f t="shared" ca="1" si="218"/>
        <v>-4.0003925451506616E+16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-166683022714610.91</v>
      </c>
      <c r="L6058" s="444">
        <f t="shared" ca="1" si="217"/>
        <v>-4.0170608474221224E+16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25">
      <c r="G6059" s="459"/>
      <c r="H6059" s="459">
        <v>6052</v>
      </c>
      <c r="I6059" s="444">
        <f t="shared" ca="1" si="218"/>
        <v>-4.0170608474221224E+16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-167377535309255.09</v>
      </c>
      <c r="L6059" s="444">
        <f t="shared" ca="1" si="217"/>
        <v>-4.033798600953048E+16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25">
      <c r="G6060" s="459"/>
      <c r="H6060" s="459">
        <v>6053</v>
      </c>
      <c r="I6060" s="444">
        <f t="shared" ca="1" si="218"/>
        <v>-4.033798600953048E+16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-168074941706377</v>
      </c>
      <c r="L6060" s="444">
        <f t="shared" ca="1" si="217"/>
        <v>-4.0506060951236856E+16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25">
      <c r="G6061" s="459"/>
      <c r="H6061" s="459">
        <v>6054</v>
      </c>
      <c r="I6061" s="444">
        <f t="shared" ca="1" si="218"/>
        <v>-4.0506060951236856E+16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-168775253963486.91</v>
      </c>
      <c r="L6061" s="444">
        <f t="shared" ca="1" si="217"/>
        <v>-4.0674836205200344E+16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25">
      <c r="G6062" s="459"/>
      <c r="H6062" s="459">
        <v>6055</v>
      </c>
      <c r="I6062" s="444">
        <f t="shared" ca="1" si="218"/>
        <v>-4.0674836205200344E+16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-169478484188334.75</v>
      </c>
      <c r="L6062" s="444">
        <f t="shared" ca="1" si="217"/>
        <v>-4.084431468938868E+16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25">
      <c r="G6063" s="459"/>
      <c r="H6063" s="459">
        <v>6056</v>
      </c>
      <c r="I6063" s="444">
        <f t="shared" ca="1" si="218"/>
        <v>-4.084431468938868E+16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-170184644539119.5</v>
      </c>
      <c r="L6063" s="444">
        <f t="shared" ca="1" si="217"/>
        <v>-4.10144993339278E+16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25">
      <c r="G6064" s="459"/>
      <c r="H6064" s="459">
        <v>6057</v>
      </c>
      <c r="I6064" s="444">
        <f t="shared" ca="1" si="218"/>
        <v>-4.10144993339278E+16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-170893747224699.16</v>
      </c>
      <c r="L6064" s="444">
        <f t="shared" ca="1" si="217"/>
        <v>-4.1185393081152496E+16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25">
      <c r="G6065" s="459"/>
      <c r="H6065" s="459">
        <v>6058</v>
      </c>
      <c r="I6065" s="444">
        <f t="shared" ca="1" si="218"/>
        <v>-4.1185393081152496E+16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-171605804504802.06</v>
      </c>
      <c r="L6065" s="444">
        <f t="shared" ca="1" si="217"/>
        <v>-4.1356998885657296E+16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25">
      <c r="G6066" s="459"/>
      <c r="H6066" s="459">
        <v>6059</v>
      </c>
      <c r="I6066" s="444">
        <f t="shared" ca="1" si="218"/>
        <v>-4.1356998885657296E+16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-172320828690238.72</v>
      </c>
      <c r="L6066" s="444">
        <f t="shared" ca="1" si="217"/>
        <v>-4.1529319714347536E+16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25">
      <c r="G6067" s="459"/>
      <c r="H6067" s="459">
        <v>6060</v>
      </c>
      <c r="I6067" s="444">
        <f t="shared" ca="1" si="218"/>
        <v>-4.1529319714347536E+16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-173038832143114.72</v>
      </c>
      <c r="L6067" s="444">
        <f t="shared" ca="1" si="217"/>
        <v>-4.1702358546490648E+16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25">
      <c r="G6068" s="459"/>
      <c r="H6068" s="459">
        <v>6061</v>
      </c>
      <c r="I6068" s="444">
        <f t="shared" ca="1" si="218"/>
        <v>-4.1702358546490648E+16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-173759827277044.38</v>
      </c>
      <c r="L6068" s="444">
        <f t="shared" ca="1" si="217"/>
        <v>-4.1876118373767696E+16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25">
      <c r="G6069" s="459"/>
      <c r="H6069" s="459">
        <v>6062</v>
      </c>
      <c r="I6069" s="444">
        <f t="shared" ca="1" si="218"/>
        <v>-4.1876118373767696E+16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-174483826557365.41</v>
      </c>
      <c r="L6069" s="444">
        <f t="shared" ca="1" si="217"/>
        <v>-4.2050602200325064E+16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25">
      <c r="G6070" s="459"/>
      <c r="H6070" s="459">
        <v>6063</v>
      </c>
      <c r="I6070" s="444">
        <f t="shared" ca="1" si="218"/>
        <v>-4.2050602200325064E+16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-175210842501354.44</v>
      </c>
      <c r="L6070" s="444">
        <f t="shared" ca="1" si="217"/>
        <v>-4.2225813042826416E+16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25">
      <c r="G6071" s="459"/>
      <c r="H6071" s="459">
        <v>6064</v>
      </c>
      <c r="I6071" s="444">
        <f t="shared" ca="1" si="218"/>
        <v>-4.2225813042826416E+16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-175940887678443.41</v>
      </c>
      <c r="L6071" s="444">
        <f t="shared" ca="1" si="217"/>
        <v>-4.2401753930504856E+16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25">
      <c r="G6072" s="459"/>
      <c r="H6072" s="459">
        <v>6065</v>
      </c>
      <c r="I6072" s="444">
        <f t="shared" ca="1" si="218"/>
        <v>-4.2401753930504856E+16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-176673974710436.91</v>
      </c>
      <c r="L6072" s="444">
        <f t="shared" ca="1" si="217"/>
        <v>-4.2578427905215296E+16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25">
      <c r="G6073" s="459"/>
      <c r="H6073" s="459">
        <v>6066</v>
      </c>
      <c r="I6073" s="444">
        <f t="shared" ca="1" si="218"/>
        <v>-4.2578427905215296E+16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-177410116271730.41</v>
      </c>
      <c r="L6073" s="444">
        <f t="shared" ca="1" si="217"/>
        <v>-4.2755838021487024E+16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25">
      <c r="G6074" s="459"/>
      <c r="H6074" s="459">
        <v>6067</v>
      </c>
      <c r="I6074" s="444">
        <f t="shared" ca="1" si="218"/>
        <v>-4.2755838021487024E+16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-178149325089529.25</v>
      </c>
      <c r="L6074" s="444">
        <f t="shared" ca="1" si="217"/>
        <v>-4.2933987346576552E+16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25">
      <c r="G6075" s="459"/>
      <c r="H6075" s="459">
        <v>6068</v>
      </c>
      <c r="I6075" s="444">
        <f t="shared" ca="1" si="218"/>
        <v>-4.2933987346576552E+16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-178891613944068.97</v>
      </c>
      <c r="L6075" s="444">
        <f t="shared" ca="1" si="217"/>
        <v>-4.3112878960520624E+16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25">
      <c r="G6076" s="459"/>
      <c r="H6076" s="459">
        <v>6069</v>
      </c>
      <c r="I6076" s="444">
        <f t="shared" ca="1" si="218"/>
        <v>-4.3112878960520624E+16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-179636995668835.94</v>
      </c>
      <c r="L6076" s="444">
        <f t="shared" ca="1" si="217"/>
        <v>-4.3292515956189456E+16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25">
      <c r="G6077" s="459"/>
      <c r="H6077" s="459">
        <v>6070</v>
      </c>
      <c r="I6077" s="444">
        <f t="shared" ca="1" si="218"/>
        <v>-4.3292515956189456E+16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-180385483150789.41</v>
      </c>
      <c r="L6077" s="444">
        <f t="shared" ca="1" si="217"/>
        <v>-4.3472901439340248E+16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25">
      <c r="G6078" s="459"/>
      <c r="H6078" s="459">
        <v>6071</v>
      </c>
      <c r="I6078" s="444">
        <f t="shared" ca="1" si="218"/>
        <v>-4.3472901439340248E+16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-181137089330584.38</v>
      </c>
      <c r="L6078" s="444">
        <f t="shared" ca="1" si="217"/>
        <v>-4.3654038528670832E+16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25">
      <c r="G6079" s="459"/>
      <c r="H6079" s="459">
        <v>6072</v>
      </c>
      <c r="I6079" s="444">
        <f t="shared" ca="1" si="218"/>
        <v>-4.3654038528670832E+16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-181891827202795.13</v>
      </c>
      <c r="L6079" s="444">
        <f t="shared" ca="1" si="217"/>
        <v>-4.3835930355873624E+16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25">
      <c r="G6080" s="459"/>
      <c r="H6080" s="459">
        <v>6073</v>
      </c>
      <c r="I6080" s="444">
        <f t="shared" ca="1" si="218"/>
        <v>-4.3835930355873624E+16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-182649709816140.09</v>
      </c>
      <c r="L6080" s="444">
        <f t="shared" ca="1" si="217"/>
        <v>-4.4018580065689768E+16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25">
      <c r="G6081" s="459"/>
      <c r="H6081" s="459">
        <v>6074</v>
      </c>
      <c r="I6081" s="444">
        <f t="shared" ca="1" si="218"/>
        <v>-4.4018580065689768E+16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-183410750273707.38</v>
      </c>
      <c r="L6081" s="444">
        <f t="shared" ca="1" si="217"/>
        <v>-4.4201990815963472E+16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25">
      <c r="G6082" s="459"/>
      <c r="H6082" s="459">
        <v>6075</v>
      </c>
      <c r="I6082" s="444">
        <f t="shared" ca="1" si="218"/>
        <v>-4.4201990815963472E+16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-184174961733181.13</v>
      </c>
      <c r="L6082" s="444">
        <f t="shared" ca="1" si="217"/>
        <v>-4.4386165777696656E+16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25">
      <c r="G6083" s="459"/>
      <c r="H6083" s="459">
        <v>6076</v>
      </c>
      <c r="I6083" s="444">
        <f t="shared" ca="1" si="218"/>
        <v>-4.4386165777696656E+16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-184942357407069.41</v>
      </c>
      <c r="L6083" s="444">
        <f t="shared" ca="1" si="217"/>
        <v>-4.4571108135103728E+16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25">
      <c r="G6084" s="459"/>
      <c r="H6084" s="459">
        <v>6077</v>
      </c>
      <c r="I6084" s="444">
        <f t="shared" ca="1" si="218"/>
        <v>-4.4571108135103728E+16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-185712950562932.19</v>
      </c>
      <c r="L6084" s="444">
        <f t="shared" ca="1" si="217"/>
        <v>-4.4756821085666664E+16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25">
      <c r="G6085" s="459"/>
      <c r="H6085" s="459">
        <v>6078</v>
      </c>
      <c r="I6085" s="444">
        <f t="shared" ca="1" si="218"/>
        <v>-4.4756821085666664E+16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-186486754523611.09</v>
      </c>
      <c r="L6085" s="444">
        <f t="shared" ca="1" si="217"/>
        <v>-4.4943307840190272E+16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25">
      <c r="G6086" s="459"/>
      <c r="H6086" s="459">
        <v>6079</v>
      </c>
      <c r="I6086" s="444">
        <f t="shared" ca="1" si="218"/>
        <v>-4.4943307840190272E+16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-187263782667459.47</v>
      </c>
      <c r="L6086" s="444">
        <f t="shared" ca="1" si="217"/>
        <v>-4.5130571622857728E+16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25">
      <c r="G6087" s="459"/>
      <c r="H6087" s="459">
        <v>6080</v>
      </c>
      <c r="I6087" s="444">
        <f t="shared" ca="1" si="218"/>
        <v>-4.5130571622857728E+16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-188044048428573.88</v>
      </c>
      <c r="L6087" s="444">
        <f t="shared" ca="1" si="217"/>
        <v>-4.5318615671286304E+16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25">
      <c r="G6088" s="459"/>
      <c r="H6088" s="459">
        <v>6081</v>
      </c>
      <c r="I6088" s="444">
        <f t="shared" ca="1" si="218"/>
        <v>-4.5318615671286304E+16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-188827565297026.25</v>
      </c>
      <c r="L6088" s="444">
        <f t="shared" ca="1" si="217"/>
        <v>-4.5507443236583328E+16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25">
      <c r="G6089" s="459"/>
      <c r="H6089" s="459">
        <v>6082</v>
      </c>
      <c r="I6089" s="444">
        <f t="shared" ca="1" si="218"/>
        <v>-4.5507443236583328E+16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-189614346819097.19</v>
      </c>
      <c r="L6089" s="444">
        <f t="shared" ca="1" si="217"/>
        <v>-4.5697057583402424E+16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25">
      <c r="G6090" s="459"/>
      <c r="H6090" s="459">
        <v>6083</v>
      </c>
      <c r="I6090" s="444">
        <f t="shared" ca="1" si="218"/>
        <v>-4.5697057583402424E+16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-190404406597510.09</v>
      </c>
      <c r="L6090" s="444">
        <f t="shared" ca="1" si="217"/>
        <v>-4.5887461989999936E+16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25">
      <c r="G6091" s="459"/>
      <c r="H6091" s="459">
        <v>6084</v>
      </c>
      <c r="I6091" s="444">
        <f t="shared" ca="1" si="218"/>
        <v>-4.5887461989999936E+16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-191197758291666.41</v>
      </c>
      <c r="L6091" s="444">
        <f t="shared" ca="1" si="217"/>
        <v>-4.60786597482916E+16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25">
      <c r="G6092" s="459"/>
      <c r="H6092" s="459">
        <v>6085</v>
      </c>
      <c r="I6092" s="444">
        <f t="shared" ca="1" si="218"/>
        <v>-4.60786597482916E+16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-191994415617881.66</v>
      </c>
      <c r="L6092" s="444">
        <f t="shared" ca="1" si="217"/>
        <v>-4.627065416390948E+16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25">
      <c r="G6093" s="459"/>
      <c r="H6093" s="459">
        <v>6086</v>
      </c>
      <c r="I6093" s="444">
        <f t="shared" ca="1" si="218"/>
        <v>-4.627065416390948E+16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-192794392349622.84</v>
      </c>
      <c r="L6093" s="444">
        <f t="shared" ca="1" si="217"/>
        <v>-4.6463448556259104E+16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25">
      <c r="G6094" s="459"/>
      <c r="H6094" s="459">
        <v>6087</v>
      </c>
      <c r="I6094" s="444">
        <f t="shared" ca="1" si="218"/>
        <v>-4.6463448556259104E+16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-193597702317746.25</v>
      </c>
      <c r="L6094" s="444">
        <f t="shared" ca="1" si="217"/>
        <v>-4.6657046258576848E+16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25">
      <c r="G6095" s="459"/>
      <c r="H6095" s="459">
        <v>6088</v>
      </c>
      <c r="I6095" s="444">
        <f t="shared" ca="1" si="218"/>
        <v>-4.6657046258576848E+16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-194404359410736.88</v>
      </c>
      <c r="L6095" s="444">
        <f t="shared" ca="1" si="217"/>
        <v>-4.6851450617987584E+16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25">
      <c r="G6096" s="459"/>
      <c r="H6096" s="459">
        <v>6089</v>
      </c>
      <c r="I6096" s="444">
        <f t="shared" ca="1" si="218"/>
        <v>-4.6851450617987584E+16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-195214377574948.25</v>
      </c>
      <c r="L6096" s="444">
        <f t="shared" ca="1" si="217"/>
        <v>-4.7046664995562536E+16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25">
      <c r="G6097" s="459"/>
      <c r="H6097" s="459">
        <v>6090</v>
      </c>
      <c r="I6097" s="444">
        <f t="shared" ca="1" si="218"/>
        <v>-4.7046664995562536E+16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-196027770814843.91</v>
      </c>
      <c r="L6097" s="444">
        <f t="shared" ca="1" si="217"/>
        <v>-4.7242692766377376E+16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25">
      <c r="G6098" s="459"/>
      <c r="H6098" s="459">
        <v>6091</v>
      </c>
      <c r="I6098" s="444">
        <f t="shared" ca="1" si="218"/>
        <v>-4.7242692766377376E+16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-196844553193239.06</v>
      </c>
      <c r="L6098" s="444">
        <f t="shared" ca="1" si="217"/>
        <v>-4.7439537319570616E+16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25">
      <c r="G6099" s="459"/>
      <c r="H6099" s="459">
        <v>6092</v>
      </c>
      <c r="I6099" s="444">
        <f t="shared" ca="1" si="218"/>
        <v>-4.7439537319570616E+16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-197664738831544.22</v>
      </c>
      <c r="L6099" s="444">
        <f t="shared" ca="1" si="217"/>
        <v>-4.763720205840216E+16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25">
      <c r="G6100" s="459"/>
      <c r="H6100" s="459">
        <v>6093</v>
      </c>
      <c r="I6100" s="444">
        <f t="shared" ca="1" si="218"/>
        <v>-4.763720205840216E+16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-198488341910009</v>
      </c>
      <c r="L6100" s="444">
        <f t="shared" ca="1" si="217"/>
        <v>-4.7835690400312168E+16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25">
      <c r="G6101" s="459"/>
      <c r="H6101" s="459">
        <v>6094</v>
      </c>
      <c r="I6101" s="444">
        <f t="shared" ca="1" si="218"/>
        <v>-4.7835690400312168E+16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-199315376667967.38</v>
      </c>
      <c r="L6101" s="444">
        <f t="shared" ca="1" si="217"/>
        <v>-4.8035005776980136E+16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25">
      <c r="G6102" s="459"/>
      <c r="H6102" s="459">
        <v>6095</v>
      </c>
      <c r="I6102" s="444">
        <f t="shared" ca="1" si="218"/>
        <v>-4.8035005776980136E+16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-200145857404083.91</v>
      </c>
      <c r="L6102" s="444">
        <f t="shared" ca="1" si="217"/>
        <v>-4.8235151634384216E+16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25">
      <c r="G6103" s="459"/>
      <c r="H6103" s="459">
        <v>6096</v>
      </c>
      <c r="I6103" s="444">
        <f t="shared" ca="1" si="218"/>
        <v>-4.8235151634384216E+16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-200979798476600.91</v>
      </c>
      <c r="L6103" s="444">
        <f t="shared" ca="1" si="217"/>
        <v>-4.8436131432860816E+16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25">
      <c r="G6104" s="459"/>
      <c r="H6104" s="459">
        <v>6097</v>
      </c>
      <c r="I6104" s="444">
        <f t="shared" ca="1" si="218"/>
        <v>-4.8436131432860816E+16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-201817214303586.72</v>
      </c>
      <c r="L6104" s="444">
        <f t="shared" ca="1" si="217"/>
        <v>-4.86379486471644E+16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25">
      <c r="G6105" s="459"/>
      <c r="H6105" s="459">
        <v>6098</v>
      </c>
      <c r="I6105" s="444">
        <f t="shared" ca="1" si="218"/>
        <v>-4.86379486471644E+16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-202658119363185</v>
      </c>
      <c r="L6105" s="444">
        <f t="shared" ca="1" si="217"/>
        <v>-4.8840606766527584E+16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25">
      <c r="G6106" s="459"/>
      <c r="H6106" s="459">
        <v>6099</v>
      </c>
      <c r="I6106" s="444">
        <f t="shared" ca="1" si="218"/>
        <v>-4.8840606766527584E+16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-203502528193864.94</v>
      </c>
      <c r="L6106" s="444">
        <f t="shared" ca="1" si="217"/>
        <v>-4.9044109294721448E+16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25">
      <c r="G6107" s="459"/>
      <c r="H6107" s="459">
        <v>6100</v>
      </c>
      <c r="I6107" s="444">
        <f t="shared" ca="1" si="218"/>
        <v>-4.9044109294721448E+16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-204350455394672.69</v>
      </c>
      <c r="L6107" s="444">
        <f t="shared" ca="1" si="217"/>
        <v>-4.924845975011612E+16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25">
      <c r="G6108" s="459"/>
      <c r="H6108" s="459">
        <v>6101</v>
      </c>
      <c r="I6108" s="444">
        <f t="shared" ca="1" si="218"/>
        <v>-4.924845975011612E+16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-205201915625483.84</v>
      </c>
      <c r="L6108" s="444">
        <f t="shared" ca="1" si="217"/>
        <v>-4.94536616657416E+16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25">
      <c r="G6109" s="459"/>
      <c r="H6109" s="459">
        <v>6102</v>
      </c>
      <c r="I6109" s="444">
        <f t="shared" ca="1" si="218"/>
        <v>-4.94536616657416E+16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-206056923607256.66</v>
      </c>
      <c r="L6109" s="444">
        <f t="shared" ca="1" si="217"/>
        <v>-4.9659718589348856E+16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25">
      <c r="G6110" s="459"/>
      <c r="H6110" s="459">
        <v>6103</v>
      </c>
      <c r="I6110" s="444">
        <f t="shared" ca="1" si="218"/>
        <v>-4.9659718589348856E+16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-206915494122286.91</v>
      </c>
      <c r="L6110" s="444">
        <f t="shared" ca="1" si="217"/>
        <v>-4.9866634083471144E+16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25">
      <c r="G6111" s="459"/>
      <c r="H6111" s="459">
        <v>6104</v>
      </c>
      <c r="I6111" s="444">
        <f t="shared" ca="1" si="218"/>
        <v>-4.9866634083471144E+16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-207777642014463.09</v>
      </c>
      <c r="L6111" s="444">
        <f t="shared" ca="1" si="217"/>
        <v>-5.0074411725485608E+16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25">
      <c r="G6112" s="459"/>
      <c r="H6112" s="459">
        <v>6105</v>
      </c>
      <c r="I6112" s="444">
        <f t="shared" ca="1" si="218"/>
        <v>-5.0074411725485608E+16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-208643382189523.38</v>
      </c>
      <c r="L6112" s="444">
        <f t="shared" ca="1" si="217"/>
        <v>-5.0283055107675128E+16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25">
      <c r="G6113" s="459"/>
      <c r="H6113" s="459">
        <v>6106</v>
      </c>
      <c r="I6113" s="444">
        <f t="shared" ca="1" si="218"/>
        <v>-5.0283055107675128E+16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-209512729615313.03</v>
      </c>
      <c r="L6113" s="444">
        <f t="shared" ca="1" si="217"/>
        <v>-5.049256783729044E+16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25">
      <c r="G6114" s="459"/>
      <c r="H6114" s="459">
        <v>6107</v>
      </c>
      <c r="I6114" s="444">
        <f t="shared" ca="1" si="218"/>
        <v>-5.049256783729044E+16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-210385699322043.5</v>
      </c>
      <c r="L6114" s="444">
        <f t="shared" ca="1" si="217"/>
        <v>-5.070295353661248E+16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25">
      <c r="G6115" s="459"/>
      <c r="H6115" s="459">
        <v>6108</v>
      </c>
      <c r="I6115" s="444">
        <f t="shared" ca="1" si="218"/>
        <v>-5.070295353661248E+16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-211262306402552</v>
      </c>
      <c r="L6115" s="444">
        <f t="shared" ca="1" si="217"/>
        <v>-5.0914215843015032E+16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25">
      <c r="G6116" s="459"/>
      <c r="H6116" s="459">
        <v>6109</v>
      </c>
      <c r="I6116" s="444">
        <f t="shared" ca="1" si="218"/>
        <v>-5.0914215843015032E+16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-212142566012562.63</v>
      </c>
      <c r="L6116" s="444">
        <f t="shared" ca="1" si="217"/>
        <v>-5.1126358409027592E+16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25">
      <c r="G6117" s="459"/>
      <c r="H6117" s="459">
        <v>6110</v>
      </c>
      <c r="I6117" s="444">
        <f t="shared" ca="1" si="218"/>
        <v>-5.1126358409027592E+16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-213026493370948.31</v>
      </c>
      <c r="L6117" s="444">
        <f t="shared" ca="1" si="217"/>
        <v>-5.1339384902398544E+16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25">
      <c r="G6118" s="459"/>
      <c r="H6118" s="459">
        <v>6111</v>
      </c>
      <c r="I6118" s="444">
        <f t="shared" ca="1" si="218"/>
        <v>-5.1339384902398544E+16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-213914103759993.94</v>
      </c>
      <c r="L6118" s="444">
        <f t="shared" ca="1" si="217"/>
        <v>-5.1553299006158536E+16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25">
      <c r="G6119" s="459"/>
      <c r="H6119" s="459">
        <v>6112</v>
      </c>
      <c r="I6119" s="444">
        <f t="shared" ca="1" si="218"/>
        <v>-5.1553299006158536E+16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-214805412525660.56</v>
      </c>
      <c r="L6119" s="444">
        <f t="shared" ca="1" si="217"/>
        <v>-5.17681044186842E+16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25">
      <c r="G6120" s="459"/>
      <c r="H6120" s="459">
        <v>6113</v>
      </c>
      <c r="I6120" s="444">
        <f t="shared" ca="1" si="218"/>
        <v>-5.17681044186842E+16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-215700435077850.84</v>
      </c>
      <c r="L6120" s="444">
        <f t="shared" ca="1" si="217"/>
        <v>-5.1983804853762048E+16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25">
      <c r="G6121" s="459"/>
      <c r="H6121" s="459">
        <v>6114</v>
      </c>
      <c r="I6121" s="444">
        <f t="shared" ca="1" si="218"/>
        <v>-5.1983804853762048E+16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-216599186890675.19</v>
      </c>
      <c r="L6121" s="444">
        <f t="shared" ca="1" si="217"/>
        <v>-5.220040404065272E+16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25">
      <c r="G6122" s="459"/>
      <c r="H6122" s="459">
        <v>6115</v>
      </c>
      <c r="I6122" s="444">
        <f t="shared" ca="1" si="218"/>
        <v>-5.220040404065272E+16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-217501683502719.66</v>
      </c>
      <c r="L6122" s="444">
        <f t="shared" ca="1" si="217"/>
        <v>-5.241790572415544E+16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25">
      <c r="G6123" s="459"/>
      <c r="H6123" s="459">
        <v>6116</v>
      </c>
      <c r="I6123" s="444">
        <f t="shared" ca="1" si="218"/>
        <v>-5.241790572415544E+16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-218407940517314.34</v>
      </c>
      <c r="L6123" s="444">
        <f t="shared" ca="1" si="217"/>
        <v>-5.2636313664672752E+16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25">
      <c r="G6124" s="459"/>
      <c r="H6124" s="459">
        <v>6117</v>
      </c>
      <c r="I6124" s="444">
        <f t="shared" ca="1" si="218"/>
        <v>-5.2636313664672752E+16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-219317973602803.13</v>
      </c>
      <c r="L6124" s="444">
        <f t="shared" ca="1" si="217"/>
        <v>-5.2855631638275552E+16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25">
      <c r="G6125" s="459"/>
      <c r="H6125" s="459">
        <v>6118</v>
      </c>
      <c r="I6125" s="444">
        <f t="shared" ca="1" si="218"/>
        <v>-5.2855631638275552E+16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-220231798492814.81</v>
      </c>
      <c r="L6125" s="444">
        <f t="shared" ca="1" si="217"/>
        <v>-5.3075863436768368E+16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25">
      <c r="G6126" s="459"/>
      <c r="H6126" s="459">
        <v>6119</v>
      </c>
      <c r="I6126" s="444">
        <f t="shared" ca="1" si="218"/>
        <v>-5.3075863436768368E+16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-221149430986534.88</v>
      </c>
      <c r="L6126" s="444">
        <f t="shared" ca="1" si="217"/>
        <v>-5.3297012867754904E+16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25">
      <c r="G6127" s="459"/>
      <c r="H6127" s="459">
        <v>6120</v>
      </c>
      <c r="I6127" s="444">
        <f t="shared" ca="1" si="218"/>
        <v>-5.3297012867754904E+16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-222070886948978.75</v>
      </c>
      <c r="L6127" s="444">
        <f t="shared" ca="1" si="217"/>
        <v>-5.351908375470388E+16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25">
      <c r="G6128" s="459"/>
      <c r="H6128" s="459">
        <v>6121</v>
      </c>
      <c r="I6128" s="444">
        <f t="shared" ca="1" si="218"/>
        <v>-5.351908375470388E+16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-222996182311266.16</v>
      </c>
      <c r="L6128" s="444">
        <f t="shared" ref="L6128:L6250" ca="1" si="222">I6128-J6128+K6128</f>
        <v>-5.3742079937015144E+16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25">
      <c r="G6129" s="459"/>
      <c r="H6129" s="459">
        <v>6122</v>
      </c>
      <c r="I6129" s="444">
        <f t="shared" ref="I6129:I6250" ca="1" si="223">L6128</f>
        <v>-5.3742079937015144E+16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-223925333070896.44</v>
      </c>
      <c r="L6129" s="444">
        <f t="shared" ca="1" si="222"/>
        <v>-5.396600527008604E+16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25">
      <c r="G6130" s="459"/>
      <c r="H6130" s="459">
        <v>6123</v>
      </c>
      <c r="I6130" s="444">
        <f t="shared" ca="1" si="223"/>
        <v>-5.396600527008604E+16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-224858355292025.16</v>
      </c>
      <c r="L6130" s="444">
        <f t="shared" ca="1" si="222"/>
        <v>-5.4190863625378064E+16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25">
      <c r="G6131" s="459"/>
      <c r="H6131" s="459">
        <v>6124</v>
      </c>
      <c r="I6131" s="444">
        <f t="shared" ca="1" si="223"/>
        <v>-5.4190863625378064E+16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-225795265105741.94</v>
      </c>
      <c r="L6131" s="444">
        <f t="shared" ca="1" si="222"/>
        <v>-5.4416658890483808E+16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25">
      <c r="G6132" s="459"/>
      <c r="H6132" s="459">
        <v>6125</v>
      </c>
      <c r="I6132" s="444">
        <f t="shared" ca="1" si="223"/>
        <v>-5.4416658890483808E+16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-226736078710349.19</v>
      </c>
      <c r="L6132" s="444">
        <f t="shared" ca="1" si="222"/>
        <v>-5.464339496919416E+16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25">
      <c r="G6133" s="459"/>
      <c r="H6133" s="459">
        <v>6126</v>
      </c>
      <c r="I6133" s="444">
        <f t="shared" ca="1" si="223"/>
        <v>-5.464339496919416E+16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-227680812371642.34</v>
      </c>
      <c r="L6133" s="444">
        <f t="shared" ca="1" si="222"/>
        <v>-5.48710757815658E+16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25">
      <c r="G6134" s="459"/>
      <c r="H6134" s="459">
        <v>6127</v>
      </c>
      <c r="I6134" s="444">
        <f t="shared" ca="1" si="223"/>
        <v>-5.48710757815658E+16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-228629482423190.84</v>
      </c>
      <c r="L6134" s="444">
        <f t="shared" ca="1" si="222"/>
        <v>-5.5099705263988992E+16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25">
      <c r="G6135" s="459"/>
      <c r="H6135" s="459">
        <v>6128</v>
      </c>
      <c r="I6135" s="444">
        <f t="shared" ca="1" si="223"/>
        <v>-5.5099705263988992E+16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-229582105266620.78</v>
      </c>
      <c r="L6135" s="444">
        <f t="shared" ca="1" si="222"/>
        <v>-5.5329287369255616E+16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25">
      <c r="G6136" s="459"/>
      <c r="H6136" s="459">
        <v>6129</v>
      </c>
      <c r="I6136" s="444">
        <f t="shared" ca="1" si="223"/>
        <v>-5.5329287369255616E+16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-230538697371898.41</v>
      </c>
      <c r="L6136" s="444">
        <f t="shared" ca="1" si="222"/>
        <v>-5.5559826066627512E+16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25">
      <c r="G6137" s="459"/>
      <c r="H6137" s="459">
        <v>6130</v>
      </c>
      <c r="I6137" s="444">
        <f t="shared" ca="1" si="223"/>
        <v>-5.5559826066627512E+16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-231499275277614.63</v>
      </c>
      <c r="L6137" s="444">
        <f t="shared" ca="1" si="222"/>
        <v>-5.5791325341905128E+16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25">
      <c r="G6138" s="459"/>
      <c r="H6138" s="459">
        <v>6131</v>
      </c>
      <c r="I6138" s="444">
        <f t="shared" ca="1" si="223"/>
        <v>-5.5791325341905128E+16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-232463855591271.38</v>
      </c>
      <c r="L6138" s="444">
        <f t="shared" ca="1" si="222"/>
        <v>-5.60237891974964E+16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25">
      <c r="G6139" s="459"/>
      <c r="H6139" s="459">
        <v>6132</v>
      </c>
      <c r="I6139" s="444">
        <f t="shared" ca="1" si="223"/>
        <v>-5.60237891974964E+16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-233432454989568.34</v>
      </c>
      <c r="L6139" s="444">
        <f t="shared" ca="1" si="222"/>
        <v>-5.6257221652485968E+16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25">
      <c r="G6140" s="459"/>
      <c r="H6140" s="459">
        <v>6133</v>
      </c>
      <c r="I6140" s="444">
        <f t="shared" ca="1" si="223"/>
        <v>-5.6257221652485968E+16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-234405090218691.53</v>
      </c>
      <c r="L6140" s="444">
        <f t="shared" ca="1" si="222"/>
        <v>-5.6491626742704656E+16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25">
      <c r="G6141" s="459"/>
      <c r="H6141" s="459">
        <v>6134</v>
      </c>
      <c r="I6141" s="444">
        <f t="shared" ca="1" si="223"/>
        <v>-5.6491626742704656E+16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-235381778094602.72</v>
      </c>
      <c r="L6141" s="444">
        <f t="shared" ca="1" si="222"/>
        <v>-5.6727008520799256E+16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25">
      <c r="G6142" s="459"/>
      <c r="H6142" s="459">
        <v>6135</v>
      </c>
      <c r="I6142" s="444">
        <f t="shared" ca="1" si="223"/>
        <v>-5.6727008520799256E+16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-236362535503330.22</v>
      </c>
      <c r="L6142" s="444">
        <f t="shared" ca="1" si="222"/>
        <v>-5.6963371056302584E+16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25">
      <c r="G6143" s="459"/>
      <c r="H6143" s="459">
        <v>6136</v>
      </c>
      <c r="I6143" s="444">
        <f t="shared" ca="1" si="223"/>
        <v>-5.6963371056302584E+16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-237347379401260.78</v>
      </c>
      <c r="L6143" s="444">
        <f t="shared" ca="1" si="222"/>
        <v>-5.7200718435703848E+16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25">
      <c r="G6144" s="459"/>
      <c r="H6144" s="459">
        <v>6137</v>
      </c>
      <c r="I6144" s="444">
        <f t="shared" ca="1" si="223"/>
        <v>-5.7200718435703848E+16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-238336326815432.72</v>
      </c>
      <c r="L6144" s="444">
        <f t="shared" ca="1" si="222"/>
        <v>-5.743905476251928E+16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25">
      <c r="G6145" s="459"/>
      <c r="H6145" s="459">
        <v>6138</v>
      </c>
      <c r="I6145" s="444">
        <f t="shared" ca="1" si="223"/>
        <v>-5.743905476251928E+16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-239329394843830.28</v>
      </c>
      <c r="L6145" s="444">
        <f t="shared" ca="1" si="222"/>
        <v>-5.7678384157363112E+16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25">
      <c r="G6146" s="459"/>
      <c r="H6146" s="459">
        <v>6139</v>
      </c>
      <c r="I6146" s="444">
        <f t="shared" ca="1" si="223"/>
        <v>-5.7678384157363112E+16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-240326600655679.63</v>
      </c>
      <c r="L6146" s="444">
        <f t="shared" ca="1" si="222"/>
        <v>-5.7918710758018792E+16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25">
      <c r="G6147" s="459"/>
      <c r="H6147" s="459">
        <v>6140</v>
      </c>
      <c r="I6147" s="444">
        <f t="shared" ca="1" si="223"/>
        <v>-5.7918710758018792E+16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-241327961491744.97</v>
      </c>
      <c r="L6147" s="444">
        <f t="shared" ca="1" si="222"/>
        <v>-5.8160038719510536E+16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25">
      <c r="G6148" s="459"/>
      <c r="H6148" s="459">
        <v>6141</v>
      </c>
      <c r="I6148" s="444">
        <f t="shared" ca="1" si="223"/>
        <v>-5.8160038719510536E+16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-242333494664627.22</v>
      </c>
      <c r="L6148" s="444">
        <f t="shared" ca="1" si="222"/>
        <v>-5.840237221417516E+16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25">
      <c r="G6149" s="459"/>
      <c r="H6149" s="459">
        <v>6142</v>
      </c>
      <c r="I6149" s="444">
        <f t="shared" ca="1" si="223"/>
        <v>-5.840237221417516E+16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-243343217559063.16</v>
      </c>
      <c r="L6149" s="444">
        <f t="shared" ca="1" si="222"/>
        <v>-5.8645715431734224E+16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25">
      <c r="G6150" s="459"/>
      <c r="H6150" s="459">
        <v>6143</v>
      </c>
      <c r="I6150" s="444">
        <f t="shared" ca="1" si="223"/>
        <v>-5.8645715431734224E+16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-244357147632225.94</v>
      </c>
      <c r="L6150" s="444">
        <f t="shared" ca="1" si="222"/>
        <v>-5.8890072579366448E+16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25">
      <c r="G6151" s="459"/>
      <c r="H6151" s="459">
        <v>6144</v>
      </c>
      <c r="I6151" s="444">
        <f t="shared" ca="1" si="223"/>
        <v>-5.8890072579366448E+16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-245375302414026.84</v>
      </c>
      <c r="L6151" s="444">
        <f t="shared" ca="1" si="222"/>
        <v>-5.9135447881780472E+16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25">
      <c r="G6152" s="459"/>
      <c r="H6152" s="459">
        <v>6145</v>
      </c>
      <c r="I6152" s="444">
        <f t="shared" ca="1" si="223"/>
        <v>-5.9135447881780472E+16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-246397699507418.63</v>
      </c>
      <c r="L6152" s="444">
        <f t="shared" ca="1" si="222"/>
        <v>-5.9381845581287888E+16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25">
      <c r="G6153" s="459"/>
      <c r="H6153" s="459">
        <v>6146</v>
      </c>
      <c r="I6153" s="444">
        <f t="shared" ca="1" si="223"/>
        <v>-5.9381845581287888E+16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-247424356588699.53</v>
      </c>
      <c r="L6153" s="444">
        <f t="shared" ca="1" si="222"/>
        <v>-5.9629269937876584E+16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25">
      <c r="G6154" s="459"/>
      <c r="H6154" s="459">
        <v>6147</v>
      </c>
      <c r="I6154" s="444">
        <f t="shared" ca="1" si="223"/>
        <v>-5.9629269937876584E+16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-248455291407819.13</v>
      </c>
      <c r="L6154" s="444">
        <f t="shared" ca="1" si="222"/>
        <v>-5.98777252292844E+16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25">
      <c r="G6155" s="459"/>
      <c r="H6155" s="459">
        <v>6148</v>
      </c>
      <c r="I6155" s="444">
        <f t="shared" ca="1" si="223"/>
        <v>-5.98777252292844E+16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-249490521788685</v>
      </c>
      <c r="L6155" s="444">
        <f t="shared" ca="1" si="222"/>
        <v>-6.0127215751073088E+16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25">
      <c r="G6156" s="459"/>
      <c r="H6156" s="459">
        <v>6149</v>
      </c>
      <c r="I6156" s="444">
        <f t="shared" ca="1" si="223"/>
        <v>-6.0127215751073088E+16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-250530065629471.19</v>
      </c>
      <c r="L6156" s="444">
        <f t="shared" ca="1" si="222"/>
        <v>-6.037774581670256E+16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25">
      <c r="G6157" s="459"/>
      <c r="H6157" s="459">
        <v>6150</v>
      </c>
      <c r="I6157" s="444">
        <f t="shared" ca="1" si="223"/>
        <v>-6.037774581670256E+16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-251573940902927.34</v>
      </c>
      <c r="L6157" s="444">
        <f t="shared" ca="1" si="222"/>
        <v>-6.0629319757605488E+16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25">
      <c r="G6158" s="459"/>
      <c r="H6158" s="459">
        <v>6151</v>
      </c>
      <c r="I6158" s="444">
        <f t="shared" ca="1" si="223"/>
        <v>-6.0629319757605488E+16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-252622165656689.5</v>
      </c>
      <c r="L6158" s="444">
        <f t="shared" ca="1" si="222"/>
        <v>-6.0881941923262176E+16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25">
      <c r="G6159" s="459"/>
      <c r="H6159" s="459">
        <v>6152</v>
      </c>
      <c r="I6159" s="444">
        <f t="shared" ca="1" si="223"/>
        <v>-6.0881941923262176E+16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-253674758013592.41</v>
      </c>
      <c r="L6159" s="444">
        <f t="shared" ca="1" si="222"/>
        <v>-6.1135616681275768E+16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25">
      <c r="G6160" s="459"/>
      <c r="H6160" s="459">
        <v>6153</v>
      </c>
      <c r="I6160" s="444">
        <f t="shared" ca="1" si="223"/>
        <v>-6.1135616681275768E+16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-254731736171982.41</v>
      </c>
      <c r="L6160" s="444">
        <f t="shared" ca="1" si="222"/>
        <v>-6.1390348417447752E+16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25">
      <c r="G6161" s="459"/>
      <c r="H6161" s="459">
        <v>6154</v>
      </c>
      <c r="I6161" s="444">
        <f t="shared" ca="1" si="223"/>
        <v>-6.1390348417447752E+16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-255793118406032.28</v>
      </c>
      <c r="L6161" s="444">
        <f t="shared" ca="1" si="222"/>
        <v>-6.1646141535853784E+16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25">
      <c r="G6162" s="459"/>
      <c r="H6162" s="459">
        <v>6155</v>
      </c>
      <c r="I6162" s="444">
        <f t="shared" ca="1" si="223"/>
        <v>-6.1646141535853784E+16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-256858923066057.44</v>
      </c>
      <c r="L6162" s="444">
        <f t="shared" ca="1" si="222"/>
        <v>-6.190300045891984E+16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25">
      <c r="G6163" s="459"/>
      <c r="H6163" s="459">
        <v>6156</v>
      </c>
      <c r="I6163" s="444">
        <f t="shared" ca="1" si="223"/>
        <v>-6.190300045891984E+16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-257929168578832.66</v>
      </c>
      <c r="L6163" s="444">
        <f t="shared" ca="1" si="222"/>
        <v>-6.2160929627498672E+16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25">
      <c r="G6164" s="459"/>
      <c r="H6164" s="459">
        <v>6157</v>
      </c>
      <c r="I6164" s="444">
        <f t="shared" ca="1" si="223"/>
        <v>-6.2160929627498672E+16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-259003873447911.13</v>
      </c>
      <c r="L6164" s="444">
        <f t="shared" ca="1" si="222"/>
        <v>-6.2419933500946584E+16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25">
      <c r="G6165" s="459"/>
      <c r="H6165" s="459">
        <v>6158</v>
      </c>
      <c r="I6165" s="444">
        <f t="shared" ca="1" si="223"/>
        <v>-6.2419933500946584E+16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-260083056253944.09</v>
      </c>
      <c r="L6165" s="444">
        <f t="shared" ca="1" si="222"/>
        <v>-6.2680016557200528E+16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25">
      <c r="G6166" s="459"/>
      <c r="H6166" s="459">
        <v>6159</v>
      </c>
      <c r="I6166" s="444">
        <f t="shared" ca="1" si="223"/>
        <v>-6.2680016557200528E+16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-261166735655002.19</v>
      </c>
      <c r="L6166" s="444">
        <f t="shared" ca="1" si="222"/>
        <v>-6.2941183292855528E+16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25">
      <c r="G6167" s="459"/>
      <c r="H6167" s="459">
        <v>6160</v>
      </c>
      <c r="I6167" s="444">
        <f t="shared" ca="1" si="223"/>
        <v>-6.2941183292855528E+16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-262254930386898.03</v>
      </c>
      <c r="L6167" s="444">
        <f t="shared" ca="1" si="222"/>
        <v>-6.3203438223242424E+16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25">
      <c r="G6168" s="459"/>
      <c r="H6168" s="459">
        <v>6161</v>
      </c>
      <c r="I6168" s="444">
        <f t="shared" ca="1" si="223"/>
        <v>-6.3203438223242424E+16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-263347659263510.09</v>
      </c>
      <c r="L6168" s="444">
        <f t="shared" ca="1" si="222"/>
        <v>-6.3466785882505936E+16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25">
      <c r="G6169" s="459"/>
      <c r="H6169" s="459">
        <v>6162</v>
      </c>
      <c r="I6169" s="444">
        <f t="shared" ca="1" si="223"/>
        <v>-6.3466785882505936E+16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-264444941177108.09</v>
      </c>
      <c r="L6169" s="444">
        <f t="shared" ca="1" si="222"/>
        <v>-6.3731230823683048E+16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25">
      <c r="G6170" s="459"/>
      <c r="H6170" s="459">
        <v>6163</v>
      </c>
      <c r="I6170" s="444">
        <f t="shared" ca="1" si="223"/>
        <v>-6.3731230823683048E+16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-265546795098679.34</v>
      </c>
      <c r="L6170" s="444">
        <f t="shared" ca="1" si="222"/>
        <v>-6.3996777618781728E+16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25">
      <c r="G6171" s="459"/>
      <c r="H6171" s="459">
        <v>6164</v>
      </c>
      <c r="I6171" s="444">
        <f t="shared" ca="1" si="223"/>
        <v>-6.3996777618781728E+16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-266653240078257.19</v>
      </c>
      <c r="L6171" s="444">
        <f t="shared" ca="1" si="222"/>
        <v>-6.4263430858859984E+16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25">
      <c r="G6172" s="459"/>
      <c r="H6172" s="459">
        <v>6165</v>
      </c>
      <c r="I6172" s="444">
        <f t="shared" ca="1" si="223"/>
        <v>-6.4263430858859984E+16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-267764295245249.97</v>
      </c>
      <c r="L6172" s="444">
        <f t="shared" ca="1" si="222"/>
        <v>-6.4531195154105232E+16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25">
      <c r="G6173" s="459"/>
      <c r="H6173" s="459">
        <v>6166</v>
      </c>
      <c r="I6173" s="444">
        <f t="shared" ca="1" si="223"/>
        <v>-6.4531195154105232E+16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-268879979808771.78</v>
      </c>
      <c r="L6173" s="444">
        <f t="shared" ca="1" si="222"/>
        <v>-6.4800075133914E+16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25">
      <c r="G6174" s="459"/>
      <c r="H6174" s="459">
        <v>6167</v>
      </c>
      <c r="I6174" s="444">
        <f t="shared" ca="1" si="223"/>
        <v>-6.4800075133914E+16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-270000313057975</v>
      </c>
      <c r="L6174" s="444">
        <f t="shared" ca="1" si="222"/>
        <v>-6.5070075446971976E+16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25">
      <c r="G6175" s="459"/>
      <c r="H6175" s="459">
        <v>6168</v>
      </c>
      <c r="I6175" s="444">
        <f t="shared" ca="1" si="223"/>
        <v>-6.5070075446971976E+16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-271125314362383.19</v>
      </c>
      <c r="L6175" s="444">
        <f t="shared" ca="1" si="222"/>
        <v>-6.534120076133436E+16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25">
      <c r="G6176" s="459"/>
      <c r="H6176" s="459">
        <v>6169</v>
      </c>
      <c r="I6176" s="444">
        <f t="shared" ca="1" si="223"/>
        <v>-6.534120076133436E+16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-272255003172226.5</v>
      </c>
      <c r="L6176" s="444">
        <f t="shared" ca="1" si="222"/>
        <v>-6.5613455764506584E+16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25">
      <c r="G6177" s="459"/>
      <c r="H6177" s="459">
        <v>6170</v>
      </c>
      <c r="I6177" s="444">
        <f t="shared" ca="1" si="223"/>
        <v>-6.5613455764506584E+16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-273389399018777.47</v>
      </c>
      <c r="L6177" s="444">
        <f t="shared" ca="1" si="222"/>
        <v>-6.588684516352536E+16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25">
      <c r="G6178" s="459"/>
      <c r="H6178" s="459">
        <v>6171</v>
      </c>
      <c r="I6178" s="444">
        <f t="shared" ca="1" si="223"/>
        <v>-6.588684516352536E+16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-274528521514689.03</v>
      </c>
      <c r="L6178" s="444">
        <f t="shared" ca="1" si="222"/>
        <v>-6.6161373685040048E+16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25">
      <c r="G6179" s="459"/>
      <c r="H6179" s="459">
        <v>6172</v>
      </c>
      <c r="I6179" s="444">
        <f t="shared" ca="1" si="223"/>
        <v>-6.6161373685040048E+16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-275672390354333.53</v>
      </c>
      <c r="L6179" s="444">
        <f t="shared" ca="1" si="222"/>
        <v>-6.6437046075394384E+16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25">
      <c r="G6180" s="459"/>
      <c r="H6180" s="459">
        <v>6173</v>
      </c>
      <c r="I6180" s="444">
        <f t="shared" ca="1" si="223"/>
        <v>-6.6437046075394384E+16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-276821025314143.28</v>
      </c>
      <c r="L6180" s="444">
        <f t="shared" ca="1" si="222"/>
        <v>-6.6713867100708528E+16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25">
      <c r="G6181" s="459"/>
      <c r="H6181" s="459">
        <v>6174</v>
      </c>
      <c r="I6181" s="444">
        <f t="shared" ca="1" si="223"/>
        <v>-6.6713867100708528E+16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-277974446252952.19</v>
      </c>
      <c r="L6181" s="444">
        <f t="shared" ca="1" si="222"/>
        <v>-6.699184154696148E+16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25">
      <c r="G6182" s="459"/>
      <c r="H6182" s="459">
        <v>6175</v>
      </c>
      <c r="I6182" s="444">
        <f t="shared" ca="1" si="223"/>
        <v>-6.699184154696148E+16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-279132673112339.5</v>
      </c>
      <c r="L6182" s="444">
        <f t="shared" ca="1" si="222"/>
        <v>-6.7270974220073816E+16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25">
      <c r="G6183" s="459"/>
      <c r="H6183" s="459">
        <v>6176</v>
      </c>
      <c r="I6183" s="444">
        <f t="shared" ca="1" si="223"/>
        <v>-6.7270974220073816E+16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-280295725916974.22</v>
      </c>
      <c r="L6183" s="444">
        <f t="shared" ca="1" si="222"/>
        <v>-6.7551269945990792E+16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25">
      <c r="G6184" s="459"/>
      <c r="H6184" s="459">
        <v>6177</v>
      </c>
      <c r="I6184" s="444">
        <f t="shared" ca="1" si="223"/>
        <v>-6.7551269945990792E+16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-281463624774961.66</v>
      </c>
      <c r="L6184" s="444">
        <f t="shared" ca="1" si="222"/>
        <v>-6.7832733570765752E+16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25">
      <c r="G6185" s="459"/>
      <c r="H6185" s="459">
        <v>6178</v>
      </c>
      <c r="I6185" s="444">
        <f t="shared" ca="1" si="223"/>
        <v>-6.7832733570765752E+16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-282636389878190.63</v>
      </c>
      <c r="L6185" s="444">
        <f t="shared" ca="1" si="222"/>
        <v>-6.8115369960643944E+16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25">
      <c r="G6186" s="459"/>
      <c r="H6186" s="459">
        <v>6179</v>
      </c>
      <c r="I6186" s="444">
        <f t="shared" ca="1" si="223"/>
        <v>-6.8115369960643944E+16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-283814041502683.06</v>
      </c>
      <c r="L6186" s="444">
        <f t="shared" ca="1" si="222"/>
        <v>-6.8399184002146624E+16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25">
      <c r="G6187" s="459"/>
      <c r="H6187" s="459">
        <v>6180</v>
      </c>
      <c r="I6187" s="444">
        <f t="shared" ca="1" si="223"/>
        <v>-6.8399184002146624E+16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-284996600008944.25</v>
      </c>
      <c r="L6187" s="444">
        <f t="shared" ca="1" si="222"/>
        <v>-6.8684180602155568E+16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25">
      <c r="G6188" s="459"/>
      <c r="H6188" s="459">
        <v>6181</v>
      </c>
      <c r="I6188" s="444">
        <f t="shared" ca="1" si="223"/>
        <v>-6.8684180602155568E+16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-286184085842314.88</v>
      </c>
      <c r="L6188" s="444">
        <f t="shared" ca="1" si="222"/>
        <v>-6.897036468799788E+16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25">
      <c r="G6189" s="459"/>
      <c r="H6189" s="459">
        <v>6182</v>
      </c>
      <c r="I6189" s="444">
        <f t="shared" ca="1" si="223"/>
        <v>-6.897036468799788E+16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-287376519533324.5</v>
      </c>
      <c r="L6189" s="444">
        <f t="shared" ca="1" si="222"/>
        <v>-6.9257741207531208E+16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25">
      <c r="G6190" s="459"/>
      <c r="H6190" s="459">
        <v>6183</v>
      </c>
      <c r="I6190" s="444">
        <f t="shared" ca="1" si="223"/>
        <v>-6.9257741207531208E+16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-288573921698046.69</v>
      </c>
      <c r="L6190" s="444">
        <f t="shared" ca="1" si="222"/>
        <v>-6.9546315129229256E+16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25">
      <c r="G6191" s="459"/>
      <c r="H6191" s="459">
        <v>6184</v>
      </c>
      <c r="I6191" s="444">
        <f t="shared" ca="1" si="223"/>
        <v>-6.9546315129229256E+16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-289776313038455.25</v>
      </c>
      <c r="L6191" s="444">
        <f t="shared" ca="1" si="222"/>
        <v>-6.9836091442267712E+16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25">
      <c r="G6192" s="459"/>
      <c r="H6192" s="459">
        <v>6185</v>
      </c>
      <c r="I6192" s="444">
        <f t="shared" ca="1" si="223"/>
        <v>-6.9836091442267712E+16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-290983714342782.19</v>
      </c>
      <c r="L6192" s="444">
        <f t="shared" ca="1" si="222"/>
        <v>-7.0127075156610496E+16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25">
      <c r="G6193" s="459"/>
      <c r="H6193" s="459">
        <v>6186</v>
      </c>
      <c r="I6193" s="444">
        <f t="shared" ca="1" si="223"/>
        <v>-7.0127075156610496E+16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-292196146485877.06</v>
      </c>
      <c r="L6193" s="444">
        <f t="shared" ca="1" si="222"/>
        <v>-7.0419271303096376E+16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25">
      <c r="G6194" s="459"/>
      <c r="H6194" s="459">
        <v>6187</v>
      </c>
      <c r="I6194" s="444">
        <f t="shared" ca="1" si="223"/>
        <v>-7.0419271303096376E+16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-293413630429568.25</v>
      </c>
      <c r="L6194" s="444">
        <f t="shared" ca="1" si="222"/>
        <v>-7.0712684933525944E+16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25">
      <c r="G6195" s="459"/>
      <c r="H6195" s="459">
        <v>6188</v>
      </c>
      <c r="I6195" s="444">
        <f t="shared" ca="1" si="223"/>
        <v>-7.0712684933525944E+16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-294636187223024.75</v>
      </c>
      <c r="L6195" s="444">
        <f t="shared" ca="1" si="222"/>
        <v>-7.1007321120748968E+16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25">
      <c r="G6196" s="459"/>
      <c r="H6196" s="459">
        <v>6189</v>
      </c>
      <c r="I6196" s="444">
        <f t="shared" ca="1" si="223"/>
        <v>-7.1007321120748968E+16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-295863838003120.69</v>
      </c>
      <c r="L6196" s="444">
        <f t="shared" ca="1" si="222"/>
        <v>-7.1303184958752088E+16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25">
      <c r="G6197" s="459"/>
      <c r="H6197" s="459">
        <v>6190</v>
      </c>
      <c r="I6197" s="444">
        <f t="shared" ca="1" si="223"/>
        <v>-7.1303184958752088E+16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-297096603994800.38</v>
      </c>
      <c r="L6197" s="444">
        <f t="shared" ca="1" si="222"/>
        <v>-7.1600281562746888E+16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25">
      <c r="G6198" s="459"/>
      <c r="H6198" s="459">
        <v>6191</v>
      </c>
      <c r="I6198" s="444">
        <f t="shared" ca="1" si="223"/>
        <v>-7.1600281562746888E+16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-298334506511445.38</v>
      </c>
      <c r="L6198" s="444">
        <f t="shared" ca="1" si="222"/>
        <v>-7.1898616069258336E+16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25">
      <c r="G6199" s="459"/>
      <c r="H6199" s="459">
        <v>6192</v>
      </c>
      <c r="I6199" s="444">
        <f t="shared" ca="1" si="223"/>
        <v>-7.1898616069258336E+16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-299577566955243.06</v>
      </c>
      <c r="L6199" s="444">
        <f t="shared" ca="1" si="222"/>
        <v>-7.2198193636213584E+16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25">
      <c r="G6200" s="459"/>
      <c r="H6200" s="459">
        <v>6193</v>
      </c>
      <c r="I6200" s="444">
        <f t="shared" ca="1" si="223"/>
        <v>-7.2198193636213584E+16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-300825806817556.63</v>
      </c>
      <c r="L6200" s="444">
        <f t="shared" ca="1" si="222"/>
        <v>-7.2499019443031136E+16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25">
      <c r="G6201" s="459"/>
      <c r="H6201" s="459">
        <v>6194</v>
      </c>
      <c r="I6201" s="444">
        <f t="shared" ca="1" si="223"/>
        <v>-7.2499019443031136E+16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-302079247679296.38</v>
      </c>
      <c r="L6201" s="444">
        <f t="shared" ca="1" si="222"/>
        <v>-7.2801098690710432E+16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25">
      <c r="G6202" s="459"/>
      <c r="H6202" s="459">
        <v>6195</v>
      </c>
      <c r="I6202" s="444">
        <f t="shared" ca="1" si="223"/>
        <v>-7.2801098690710432E+16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-303337911211293.44</v>
      </c>
      <c r="L6202" s="444">
        <f t="shared" ca="1" si="222"/>
        <v>-7.3104436601921728E+16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25">
      <c r="G6203" s="459"/>
      <c r="H6203" s="459">
        <v>6196</v>
      </c>
      <c r="I6203" s="444">
        <f t="shared" ca="1" si="223"/>
        <v>-7.3104436601921728E+16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-304601819174673.88</v>
      </c>
      <c r="L6203" s="444">
        <f t="shared" ca="1" si="222"/>
        <v>-7.34090384210964E+16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25">
      <c r="G6204" s="459"/>
      <c r="H6204" s="459">
        <v>6197</v>
      </c>
      <c r="I6204" s="444">
        <f t="shared" ca="1" si="223"/>
        <v>-7.34090384210964E+16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-305870993421235</v>
      </c>
      <c r="L6204" s="444">
        <f t="shared" ca="1" si="222"/>
        <v>-7.3714909414517632E+16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25">
      <c r="G6205" s="459"/>
      <c r="H6205" s="459">
        <v>6198</v>
      </c>
      <c r="I6205" s="444">
        <f t="shared" ca="1" si="223"/>
        <v>-7.3714909414517632E+16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-307145455893823.44</v>
      </c>
      <c r="L6205" s="444">
        <f t="shared" ca="1" si="222"/>
        <v>-7.4022054870411456E+16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25">
      <c r="G6206" s="459"/>
      <c r="H6206" s="459">
        <v>6199</v>
      </c>
      <c r="I6206" s="444">
        <f t="shared" ca="1" si="223"/>
        <v>-7.4022054870411456E+16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-308425228626714.38</v>
      </c>
      <c r="L6206" s="444">
        <f t="shared" ca="1" si="222"/>
        <v>-7.4330480099038176E+16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25">
      <c r="G6207" s="459"/>
      <c r="H6207" s="459">
        <v>6200</v>
      </c>
      <c r="I6207" s="444">
        <f t="shared" ca="1" si="223"/>
        <v>-7.4330480099038176E+16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-309710333745992.38</v>
      </c>
      <c r="L6207" s="444">
        <f t="shared" ca="1" si="222"/>
        <v>-7.4640190432784176E+16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25">
      <c r="G6208" s="459"/>
      <c r="H6208" s="459">
        <v>6201</v>
      </c>
      <c r="I6208" s="444">
        <f t="shared" ca="1" si="223"/>
        <v>-7.4640190432784176E+16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-311000793469934.06</v>
      </c>
      <c r="L6208" s="444">
        <f t="shared" ca="1" si="222"/>
        <v>-7.4951191226254112E+16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25">
      <c r="G6209" s="459"/>
      <c r="H6209" s="459">
        <v>6202</v>
      </c>
      <c r="I6209" s="444">
        <f t="shared" ca="1" si="223"/>
        <v>-7.4951191226254112E+16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-312296630109392.13</v>
      </c>
      <c r="L6209" s="444">
        <f t="shared" ca="1" si="222"/>
        <v>-7.5263487856363504E+16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25">
      <c r="G6210" s="459"/>
      <c r="H6210" s="459">
        <v>6203</v>
      </c>
      <c r="I6210" s="444">
        <f t="shared" ca="1" si="223"/>
        <v>-7.5263487856363504E+16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-313597866068181.25</v>
      </c>
      <c r="L6210" s="444">
        <f t="shared" ca="1" si="222"/>
        <v>-7.557708572243168E+16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25">
      <c r="G6211" s="459"/>
      <c r="H6211" s="459">
        <v>6204</v>
      </c>
      <c r="I6211" s="444">
        <f t="shared" ca="1" si="223"/>
        <v>-7.557708572243168E+16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-314904523843465.31</v>
      </c>
      <c r="L6211" s="444">
        <f t="shared" ca="1" si="222"/>
        <v>-7.5891990246275152E+16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25">
      <c r="G6212" s="459"/>
      <c r="H6212" s="459">
        <v>6205</v>
      </c>
      <c r="I6212" s="444">
        <f t="shared" ca="1" si="223"/>
        <v>-7.5891990246275152E+16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-316216626026146.44</v>
      </c>
      <c r="L6212" s="444">
        <f t="shared" ca="1" si="222"/>
        <v>-7.6208206872301296E+16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25">
      <c r="G6213" s="459"/>
      <c r="H6213" s="459">
        <v>6206</v>
      </c>
      <c r="I6213" s="444">
        <f t="shared" ca="1" si="223"/>
        <v>-7.6208206872301296E+16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-317534195301255.38</v>
      </c>
      <c r="L6213" s="444">
        <f t="shared" ca="1" si="222"/>
        <v>-7.6525741067602544E+16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25">
      <c r="G6214" s="459"/>
      <c r="H6214" s="459">
        <v>6207</v>
      </c>
      <c r="I6214" s="444">
        <f t="shared" ca="1" si="223"/>
        <v>-7.6525741067602544E+16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-318857254448343.94</v>
      </c>
      <c r="L6214" s="444">
        <f t="shared" ca="1" si="222"/>
        <v>-7.684459832205088E+16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25">
      <c r="G6215" s="459"/>
      <c r="H6215" s="459">
        <v>6208</v>
      </c>
      <c r="I6215" s="444">
        <f t="shared" ca="1" si="223"/>
        <v>-7.684459832205088E+16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-320185826341878.69</v>
      </c>
      <c r="L6215" s="444">
        <f t="shared" ca="1" si="222"/>
        <v>-7.7164784148392752E+16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25">
      <c r="G6216" s="459"/>
      <c r="H6216" s="459">
        <v>6209</v>
      </c>
      <c r="I6216" s="444">
        <f t="shared" ca="1" si="223"/>
        <v>-7.7164784148392752E+16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-321519933951636.44</v>
      </c>
      <c r="L6216" s="444">
        <f t="shared" ca="1" si="222"/>
        <v>-7.7486304082344384E+16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25">
      <c r="G6217" s="459"/>
      <c r="H6217" s="459">
        <v>6210</v>
      </c>
      <c r="I6217" s="444">
        <f t="shared" ca="1" si="223"/>
        <v>-7.7486304082344384E+16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-322859600343101.63</v>
      </c>
      <c r="L6217" s="444">
        <f t="shared" ca="1" si="222"/>
        <v>-7.7809163682687488E+16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25">
      <c r="G6218" s="459"/>
      <c r="H6218" s="459">
        <v>6211</v>
      </c>
      <c r="I6218" s="444">
        <f t="shared" ca="1" si="223"/>
        <v>-7.7809163682687488E+16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-324204848677864.5</v>
      </c>
      <c r="L6218" s="444">
        <f t="shared" ca="1" si="222"/>
        <v>-7.813336853136536E+16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25">
      <c r="G6219" s="459"/>
      <c r="H6219" s="459">
        <v>6212</v>
      </c>
      <c r="I6219" s="444">
        <f t="shared" ca="1" si="223"/>
        <v>-7.813336853136536E+16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-325555702214022.31</v>
      </c>
      <c r="L6219" s="444">
        <f t="shared" ca="1" si="222"/>
        <v>-7.8458924233579376E+16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25">
      <c r="G6220" s="459"/>
      <c r="H6220" s="459">
        <v>6213</v>
      </c>
      <c r="I6220" s="444">
        <f t="shared" ca="1" si="223"/>
        <v>-7.8458924233579376E+16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-326912184306580.75</v>
      </c>
      <c r="L6220" s="444">
        <f t="shared" ca="1" si="222"/>
        <v>-7.8785836417885952E+16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25">
      <c r="G6221" s="459"/>
      <c r="H6221" s="459">
        <v>6214</v>
      </c>
      <c r="I6221" s="444">
        <f t="shared" ca="1" si="223"/>
        <v>-7.8785836417885952E+16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-328274318407858.13</v>
      </c>
      <c r="L6221" s="444">
        <f t="shared" ca="1" si="222"/>
        <v>-7.9114110736293808E+16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25">
      <c r="G6222" s="459"/>
      <c r="H6222" s="459">
        <v>6215</v>
      </c>
      <c r="I6222" s="444">
        <f t="shared" ca="1" si="223"/>
        <v>-7.9114110736293808E+16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-329642128067890.88</v>
      </c>
      <c r="L6222" s="444">
        <f t="shared" ca="1" si="222"/>
        <v>-7.9443752864361696E+16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25">
      <c r="G6223" s="459"/>
      <c r="H6223" s="459">
        <v>6216</v>
      </c>
      <c r="I6223" s="444">
        <f t="shared" ca="1" si="223"/>
        <v>-7.9443752864361696E+16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-331015636934840.38</v>
      </c>
      <c r="L6223" s="444">
        <f t="shared" ca="1" si="222"/>
        <v>-7.9774768501296544E+16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25">
      <c r="G6224" s="459"/>
      <c r="H6224" s="459">
        <v>6217</v>
      </c>
      <c r="I6224" s="444">
        <f t="shared" ca="1" si="223"/>
        <v>-7.9774768501296544E+16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-332394868755402.25</v>
      </c>
      <c r="L6224" s="444">
        <f t="shared" ca="1" si="222"/>
        <v>-8.0107163370051952E+16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25">
      <c r="G6225" s="459"/>
      <c r="H6225" s="459">
        <v>6218</v>
      </c>
      <c r="I6225" s="444">
        <f t="shared" ca="1" si="223"/>
        <v>-8.0107163370051952E+16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-333779847375216.44</v>
      </c>
      <c r="L6225" s="444">
        <f t="shared" ca="1" si="222"/>
        <v>-8.0440943217427168E+16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25">
      <c r="G6226" s="459"/>
      <c r="H6226" s="459">
        <v>6219</v>
      </c>
      <c r="I6226" s="444">
        <f t="shared" ca="1" si="223"/>
        <v>-8.0440943217427168E+16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-335170596739279.88</v>
      </c>
      <c r="L6226" s="444">
        <f t="shared" ca="1" si="222"/>
        <v>-8.0776113814166448E+16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25">
      <c r="G6227" s="459"/>
      <c r="H6227" s="459">
        <v>6220</v>
      </c>
      <c r="I6227" s="444">
        <f t="shared" ca="1" si="223"/>
        <v>-8.0776113814166448E+16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-336567140892360.19</v>
      </c>
      <c r="L6227" s="444">
        <f t="shared" ca="1" si="222"/>
        <v>-8.1112680955058816E+16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25">
      <c r="G6228" s="459"/>
      <c r="H6228" s="459">
        <v>6221</v>
      </c>
      <c r="I6228" s="444">
        <f t="shared" ca="1" si="223"/>
        <v>-8.1112680955058816E+16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-337969503979411.75</v>
      </c>
      <c r="L6228" s="444">
        <f t="shared" ca="1" si="222"/>
        <v>-8.1450650459038224E+16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25">
      <c r="G6229" s="459"/>
      <c r="H6229" s="459">
        <v>6222</v>
      </c>
      <c r="I6229" s="444">
        <f t="shared" ca="1" si="223"/>
        <v>-8.1450650459038224E+16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-339377710245992.63</v>
      </c>
      <c r="L6229" s="444">
        <f t="shared" ca="1" si="222"/>
        <v>-8.1790028169284224E+16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25">
      <c r="G6230" s="459"/>
      <c r="H6230" s="459">
        <v>6223</v>
      </c>
      <c r="I6230" s="444">
        <f t="shared" ca="1" si="223"/>
        <v>-8.1790028169284224E+16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-340791784038684.25</v>
      </c>
      <c r="L6230" s="444">
        <f t="shared" ca="1" si="222"/>
        <v>-8.2130819953322912E+16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25">
      <c r="G6231" s="459"/>
      <c r="H6231" s="459">
        <v>6224</v>
      </c>
      <c r="I6231" s="444">
        <f t="shared" ca="1" si="223"/>
        <v>-8.2130819953322912E+16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-342211749805512.13</v>
      </c>
      <c r="L6231" s="444">
        <f t="shared" ca="1" si="222"/>
        <v>-8.2473031703128432E+16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25">
      <c r="G6232" s="459"/>
      <c r="H6232" s="459">
        <v>6225</v>
      </c>
      <c r="I6232" s="444">
        <f t="shared" ca="1" si="223"/>
        <v>-8.2473031703128432E+16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-343637632096368.44</v>
      </c>
      <c r="L6232" s="444">
        <f t="shared" ca="1" si="222"/>
        <v>-8.28166693352248E+16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25">
      <c r="G6233" s="459"/>
      <c r="H6233" s="459">
        <v>6226</v>
      </c>
      <c r="I6233" s="444">
        <f t="shared" ca="1" si="223"/>
        <v>-8.28166693352248E+16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-345069455563436.69</v>
      </c>
      <c r="L6233" s="444">
        <f t="shared" ca="1" si="222"/>
        <v>-8.316173879078824E+16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25">
      <c r="G6234" s="459"/>
      <c r="H6234" s="459">
        <v>6227</v>
      </c>
      <c r="I6234" s="444">
        <f t="shared" ca="1" si="223"/>
        <v>-8.316173879078824E+16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-346507244961617.69</v>
      </c>
      <c r="L6234" s="444">
        <f t="shared" ca="1" si="222"/>
        <v>-8.3508246035749856E+16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25">
      <c r="G6235" s="459"/>
      <c r="H6235" s="459">
        <v>6228</v>
      </c>
      <c r="I6235" s="444">
        <f t="shared" ca="1" si="223"/>
        <v>-8.3508246035749856E+16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-347951025148957.75</v>
      </c>
      <c r="L6235" s="444">
        <f t="shared" ca="1" si="222"/>
        <v>-8.3856197060898816E+16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25">
      <c r="G6236" s="459"/>
      <c r="H6236" s="459">
        <v>6229</v>
      </c>
      <c r="I6236" s="444">
        <f t="shared" ca="1" si="223"/>
        <v>-8.3856197060898816E+16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-349400821087078.38</v>
      </c>
      <c r="L6236" s="444">
        <f t="shared" ca="1" si="222"/>
        <v>-8.4205597881985888E+16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25">
      <c r="G6237" s="459"/>
      <c r="H6237" s="459">
        <v>6230</v>
      </c>
      <c r="I6237" s="444">
        <f t="shared" ca="1" si="223"/>
        <v>-8.4205597881985888E+16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-350856657841607.88</v>
      </c>
      <c r="L6237" s="444">
        <f t="shared" ca="1" si="222"/>
        <v>-8.4556454539827488E+16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25">
      <c r="G6238" s="459"/>
      <c r="H6238" s="459">
        <v>6231</v>
      </c>
      <c r="I6238" s="444">
        <f t="shared" ca="1" si="223"/>
        <v>-8.4556454539827488E+16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-352318560582614.5</v>
      </c>
      <c r="L6238" s="444">
        <f t="shared" ca="1" si="222"/>
        <v>-8.4908773100410096E+16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25">
      <c r="G6239" s="459"/>
      <c r="H6239" s="459">
        <v>6232</v>
      </c>
      <c r="I6239" s="444">
        <f t="shared" ca="1" si="223"/>
        <v>-8.4908773100410096E+16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-353786554585042.06</v>
      </c>
      <c r="L6239" s="444">
        <f t="shared" ca="1" si="222"/>
        <v>-8.5262559654995136E+16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25">
      <c r="G6240" s="459"/>
      <c r="H6240" s="459">
        <v>6233</v>
      </c>
      <c r="I6240" s="444">
        <f t="shared" ca="1" si="223"/>
        <v>-8.5262559654995136E+16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-355260665229146.38</v>
      </c>
      <c r="L6240" s="444">
        <f t="shared" ca="1" si="222"/>
        <v>-8.5617820320224288E+16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25">
      <c r="G6241" s="459"/>
      <c r="H6241" s="459">
        <v>6234</v>
      </c>
      <c r="I6241" s="444">
        <f t="shared" ca="1" si="223"/>
        <v>-8.5617820320224288E+16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-356740918000934.5</v>
      </c>
      <c r="L6241" s="444">
        <f t="shared" ca="1" si="222"/>
        <v>-8.5974561238225216E+16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25">
      <c r="G6242" s="459"/>
      <c r="H6242" s="459">
        <v>6235</v>
      </c>
      <c r="I6242" s="444">
        <f t="shared" ca="1" si="223"/>
        <v>-8.5974561238225216E+16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-358227338492605.06</v>
      </c>
      <c r="L6242" s="444">
        <f t="shared" ca="1" si="222"/>
        <v>-8.6332788576717824E+16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25">
      <c r="G6243" s="459"/>
      <c r="H6243" s="459">
        <v>6236</v>
      </c>
      <c r="I6243" s="444">
        <f t="shared" ca="1" si="223"/>
        <v>-8.6332788576717824E+16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-359719952402990.94</v>
      </c>
      <c r="L6243" s="444">
        <f t="shared" ca="1" si="222"/>
        <v>-8.6692508529120816E+16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25">
      <c r="G6244" s="459"/>
      <c r="H6244" s="459">
        <v>6237</v>
      </c>
      <c r="I6244" s="444">
        <f t="shared" ca="1" si="223"/>
        <v>-8.6692508529120816E+16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-361218785538003.38</v>
      </c>
      <c r="L6244" s="444">
        <f t="shared" ca="1" si="222"/>
        <v>-8.7053727314658816E+16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25">
      <c r="G6245" s="459"/>
      <c r="H6245" s="459">
        <v>6238</v>
      </c>
      <c r="I6245" s="444">
        <f t="shared" ca="1" si="223"/>
        <v>-8.7053727314658816E+16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-362723863811078.38</v>
      </c>
      <c r="L6245" s="444">
        <f t="shared" ca="1" si="222"/>
        <v>-8.7416451178469888E+16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25">
      <c r="G6246" s="459"/>
      <c r="H6246" s="459">
        <v>6239</v>
      </c>
      <c r="I6246" s="444">
        <f t="shared" ca="1" si="223"/>
        <v>-8.7416451178469888E+16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-364235213243624.5</v>
      </c>
      <c r="L6246" s="444">
        <f t="shared" ca="1" si="222"/>
        <v>-8.778068639171352E+16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25">
      <c r="G6247" s="459"/>
      <c r="H6247" s="459">
        <v>6240</v>
      </c>
      <c r="I6247" s="444">
        <f t="shared" ca="1" si="223"/>
        <v>-8.778068639171352E+16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-365752859965473</v>
      </c>
      <c r="L6247" s="444">
        <f t="shared" ca="1" si="222"/>
        <v>-8.8146439251678992E+16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25">
      <c r="G6248" s="459"/>
      <c r="H6248" s="459">
        <v>6241</v>
      </c>
      <c r="I6248" s="444">
        <f t="shared" ca="1" si="223"/>
        <v>-8.8146439251678992E+16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-367276830215329.13</v>
      </c>
      <c r="L6248" s="444">
        <f t="shared" ca="1" si="222"/>
        <v>-8.851371608189432E+16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25">
      <c r="G6249" s="459"/>
      <c r="H6249" s="459">
        <v>6242</v>
      </c>
      <c r="I6249" s="444">
        <f t="shared" ca="1" si="223"/>
        <v>-8.851371608189432E+16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-368807150341226.31</v>
      </c>
      <c r="L6249" s="444">
        <f t="shared" ca="1" si="222"/>
        <v>-8.8882523232235552E+16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25">
      <c r="G6250" s="459"/>
      <c r="H6250" s="459">
        <v>6243</v>
      </c>
      <c r="I6250" s="444">
        <f t="shared" ca="1" si="223"/>
        <v>-8.8882523232235552E+16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-370343846800981.44</v>
      </c>
      <c r="L6250" s="444">
        <f t="shared" ca="1" si="222"/>
        <v>-8.9252867079036528E+16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14.5703125" customWidth="1"/>
    <col min="2" max="2" width="12.28515625" customWidth="1"/>
    <col min="3" max="4" width="10.42578125" customWidth="1"/>
    <col min="5" max="5" width="11.7109375" customWidth="1"/>
    <col min="6" max="6" width="14.7109375" customWidth="1"/>
    <col min="7" max="7" width="2.7109375" customWidth="1"/>
    <col min="8" max="8" width="5.42578125" customWidth="1"/>
    <col min="9" max="9" width="18" customWidth="1"/>
    <col min="10" max="10" width="9.140625" customWidth="1"/>
    <col min="11" max="11" width="14.85546875" customWidth="1"/>
    <col min="12" max="12" width="18" customWidth="1"/>
    <col min="13" max="13" width="9.42578125" customWidth="1"/>
    <col min="14" max="14" width="14.7109375" customWidth="1"/>
  </cols>
  <sheetData>
    <row r="1" spans="1:14" ht="11.25" customHeight="1" x14ac:dyDescent="0.25">
      <c r="A1" s="459" t="s">
        <v>655</v>
      </c>
      <c r="B1" s="444">
        <f ca="1">'Combined Retirement'!I8+'Combined Retirement'!K8</f>
        <v>3071227.7380074118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25">
      <c r="A2" s="459" t="s">
        <v>656</v>
      </c>
      <c r="B2" s="460">
        <v>0.05</v>
      </c>
      <c r="C2" s="446" t="s">
        <v>665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25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25">
      <c r="A4" s="459" t="s">
        <v>658</v>
      </c>
      <c r="B4" s="451">
        <f ca="1">(SUMIFS(H:H,I:I,"&gt;0",L:L,"&lt;0"))/12</f>
        <v>34.916666666666664</v>
      </c>
      <c r="C4" s="463">
        <f ca="1">(SUMIFS(H:H,I:I,"&gt;0",L:L,"&lt;0"))</f>
        <v>419</v>
      </c>
      <c r="D4" s="456">
        <f t="array" aca="1" ref="D4" ca="1">INDEX(N:N,MATCH(C4,H:H,0),0)</f>
        <v>64010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25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25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25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64" t="s">
        <v>590</v>
      </c>
    </row>
    <row r="8" spans="1:14" ht="11.25" customHeight="1" x14ac:dyDescent="0.25">
      <c r="A8" s="459">
        <v>1</v>
      </c>
      <c r="B8" s="447">
        <f ca="1">B1</f>
        <v>3071227.7380074118</v>
      </c>
      <c r="C8" s="447">
        <f t="shared" ref="C8:C71" si="0">SUMIF(G:G,A8,J:J)</f>
        <v>0</v>
      </c>
      <c r="D8" s="447">
        <f ca="1">SUMIF(G:G,1,K:K)</f>
        <v>157129.83990348162</v>
      </c>
      <c r="E8" s="447">
        <f t="shared" ref="E8:E71" ca="1" si="1">B8-C8+D8</f>
        <v>3228357.5779108936</v>
      </c>
      <c r="F8" s="431"/>
      <c r="G8" s="459">
        <v>1</v>
      </c>
      <c r="H8" s="459">
        <v>1</v>
      </c>
      <c r="I8" s="444">
        <f ca="1">B1</f>
        <v>3071227.7380074118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12796.782241697549</v>
      </c>
      <c r="L8" s="444">
        <f t="shared" ref="L8:L262" ca="1" si="3">I8-J8+K8</f>
        <v>3084024.5202491092</v>
      </c>
      <c r="M8" s="460">
        <f>B2</f>
        <v>0.05</v>
      </c>
      <c r="N8" s="464">
        <f>'Retirement Calculator'!D7</f>
        <v>51288</v>
      </c>
    </row>
    <row r="9" spans="1:14" ht="11.25" customHeight="1" x14ac:dyDescent="0.25">
      <c r="A9" s="459">
        <v>2</v>
      </c>
      <c r="B9" s="447">
        <f t="shared" ref="B9:B71" ca="1" si="4">E8</f>
        <v>3228357.5779108936</v>
      </c>
      <c r="C9" s="447">
        <f t="shared" si="0"/>
        <v>0</v>
      </c>
      <c r="D9" s="447">
        <f ca="1">SUMIF(G:G,2,K:K)</f>
        <v>165168.90072679668</v>
      </c>
      <c r="E9" s="447">
        <f t="shared" ca="1" si="1"/>
        <v>3393526.4786376902</v>
      </c>
      <c r="F9" s="431"/>
      <c r="G9" s="459">
        <v>1</v>
      </c>
      <c r="H9" s="459">
        <v>2</v>
      </c>
      <c r="I9" s="444">
        <f t="shared" ref="I9:I263" ca="1" si="5">L8</f>
        <v>3084024.5202491092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12850.102167704621</v>
      </c>
      <c r="L9" s="444">
        <f t="shared" ca="1" si="3"/>
        <v>3096874.6224168139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25">
      <c r="A10" s="459">
        <v>3</v>
      </c>
      <c r="B10" s="447">
        <f t="shared" ca="1" si="4"/>
        <v>3393526.4786376902</v>
      </c>
      <c r="C10" s="447">
        <f t="shared" si="0"/>
        <v>0</v>
      </c>
      <c r="D10" s="447">
        <f ca="1">SUMIF(G:G,3,K:K)</f>
        <v>173619.25515901917</v>
      </c>
      <c r="E10" s="447">
        <f t="shared" ca="1" si="1"/>
        <v>3567145.7337967092</v>
      </c>
      <c r="F10" s="431"/>
      <c r="G10" s="459">
        <v>1</v>
      </c>
      <c r="H10" s="459">
        <v>3</v>
      </c>
      <c r="I10" s="444">
        <f t="shared" ca="1" si="5"/>
        <v>3096874.6224168139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12903.644260070057</v>
      </c>
      <c r="L10" s="444">
        <f t="shared" ca="1" si="3"/>
        <v>3109778.2666768841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25">
      <c r="A11" s="459">
        <v>4</v>
      </c>
      <c r="B11" s="447">
        <f t="shared" ca="1" si="4"/>
        <v>3567145.7337967092</v>
      </c>
      <c r="C11" s="447">
        <f t="shared" si="0"/>
        <v>0</v>
      </c>
      <c r="D11" s="447">
        <f ca="1">SUMIF(G:G,4,K:K)</f>
        <v>182501.94576176751</v>
      </c>
      <c r="E11" s="447">
        <f t="shared" ca="1" si="1"/>
        <v>3749647.6795584769</v>
      </c>
      <c r="F11" s="431"/>
      <c r="G11" s="459">
        <v>1</v>
      </c>
      <c r="H11" s="459">
        <v>4</v>
      </c>
      <c r="I11" s="444">
        <f t="shared" ca="1" si="5"/>
        <v>3109778.2666768841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12957.409444487017</v>
      </c>
      <c r="L11" s="444">
        <f t="shared" ca="1" si="3"/>
        <v>3122735.6761213713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25">
      <c r="A12" s="459">
        <v>5</v>
      </c>
      <c r="B12" s="447">
        <f t="shared" ca="1" si="4"/>
        <v>3749647.6795584769</v>
      </c>
      <c r="C12" s="447">
        <f t="shared" si="0"/>
        <v>0</v>
      </c>
      <c r="D12" s="447">
        <f ca="1">SUMIF(G:G,5,K:K)</f>
        <v>191839.09167404866</v>
      </c>
      <c r="E12" s="447">
        <f t="shared" ca="1" si="1"/>
        <v>3941486.7712325254</v>
      </c>
      <c r="F12" s="431"/>
      <c r="G12" s="459">
        <v>1</v>
      </c>
      <c r="H12" s="459">
        <v>5</v>
      </c>
      <c r="I12" s="444">
        <f t="shared" ca="1" si="5"/>
        <v>3122735.6761213713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13011.398650505715</v>
      </c>
      <c r="L12" s="444">
        <f t="shared" ca="1" si="3"/>
        <v>3135747.0747718769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25">
      <c r="A13" s="459">
        <v>6</v>
      </c>
      <c r="B13" s="447">
        <f t="shared" ca="1" si="4"/>
        <v>3941486.7712325254</v>
      </c>
      <c r="C13" s="447">
        <f t="shared" si="0"/>
        <v>116996.01957289393</v>
      </c>
      <c r="D13" s="447">
        <f ca="1">SUMIF(G:G,6,K:K)</f>
        <v>200183.34329165131</v>
      </c>
      <c r="E13" s="447">
        <f t="shared" ca="1" si="1"/>
        <v>4024674.0949512827</v>
      </c>
      <c r="F13" s="431"/>
      <c r="G13" s="459">
        <v>1</v>
      </c>
      <c r="H13" s="459">
        <v>6</v>
      </c>
      <c r="I13" s="444">
        <f t="shared" ca="1" si="5"/>
        <v>3135747.0747718769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13065.612811549487</v>
      </c>
      <c r="L13" s="444">
        <f t="shared" ca="1" si="3"/>
        <v>3148812.6875834265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25">
      <c r="A14" s="459">
        <v>7</v>
      </c>
      <c r="B14" s="447">
        <f t="shared" ca="1" si="4"/>
        <v>4024674.0949512827</v>
      </c>
      <c r="C14" s="447">
        <f t="shared" si="0"/>
        <v>280790.44697494537</v>
      </c>
      <c r="D14" s="447">
        <f ca="1">SUMIF(G:G,7,K:K)</f>
        <v>198187.82086094082</v>
      </c>
      <c r="E14" s="447">
        <f t="shared" ca="1" si="1"/>
        <v>3942071.4688372784</v>
      </c>
      <c r="F14" s="431"/>
      <c r="G14" s="459">
        <v>1</v>
      </c>
      <c r="H14" s="459">
        <v>7</v>
      </c>
      <c r="I14" s="444">
        <f t="shared" ca="1" si="5"/>
        <v>3148812.6875834265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13120.052864930944</v>
      </c>
      <c r="L14" s="444">
        <f t="shared" ca="1" si="3"/>
        <v>3161932.7404483575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25">
      <c r="A15" s="459">
        <v>8</v>
      </c>
      <c r="B15" s="447">
        <f t="shared" ca="1" si="4"/>
        <v>3942071.4688372784</v>
      </c>
      <c r="C15" s="447">
        <f t="shared" si="0"/>
        <v>280790.44697494537</v>
      </c>
      <c r="D15" s="447">
        <f ca="1">SUMIF(G:G,8,K:K)</f>
        <v>193961.71373893303</v>
      </c>
      <c r="E15" s="447">
        <f t="shared" ca="1" si="1"/>
        <v>3855242.7356012664</v>
      </c>
      <c r="F15" s="431"/>
      <c r="G15" s="459">
        <v>1</v>
      </c>
      <c r="H15" s="459">
        <v>8</v>
      </c>
      <c r="I15" s="444">
        <f t="shared" ca="1" si="5"/>
        <v>3161932.7404483575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13174.719751868157</v>
      </c>
      <c r="L15" s="444">
        <f t="shared" ca="1" si="3"/>
        <v>3175107.4602002255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25">
      <c r="A16" s="459">
        <v>9</v>
      </c>
      <c r="B16" s="447">
        <f t="shared" ca="1" si="4"/>
        <v>3855242.7356012664</v>
      </c>
      <c r="C16" s="447">
        <f t="shared" si="0"/>
        <v>261607.54257494543</v>
      </c>
      <c r="D16" s="447">
        <f ca="1">SUMIF(G:G,9,K:K)</f>
        <v>190005.68715928306</v>
      </c>
      <c r="E16" s="447">
        <f t="shared" ca="1" si="1"/>
        <v>3783640.8801856041</v>
      </c>
      <c r="F16" s="431"/>
      <c r="G16" s="459">
        <v>1</v>
      </c>
      <c r="H16" s="459">
        <v>9</v>
      </c>
      <c r="I16" s="444">
        <f t="shared" ca="1" si="5"/>
        <v>3175107.4602002255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13229.614417500939</v>
      </c>
      <c r="L16" s="444">
        <f t="shared" ca="1" si="3"/>
        <v>3188337.0746177263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25">
      <c r="A17" s="459">
        <v>10</v>
      </c>
      <c r="B17" s="447">
        <f t="shared" ca="1" si="4"/>
        <v>3783640.8801856041</v>
      </c>
      <c r="C17" s="447">
        <f t="shared" si="0"/>
        <v>259863.64217494545</v>
      </c>
      <c r="D17" s="447">
        <f ca="1">SUMIF(G:G,10,K:K)</f>
        <v>186431.62159854503</v>
      </c>
      <c r="E17" s="447">
        <f t="shared" ca="1" si="1"/>
        <v>3710208.8596092039</v>
      </c>
      <c r="F17" s="431"/>
      <c r="G17" s="459">
        <v>1</v>
      </c>
      <c r="H17" s="459">
        <v>10</v>
      </c>
      <c r="I17" s="444">
        <f t="shared" ca="1" si="5"/>
        <v>3188337.0746177263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13284.737810907192</v>
      </c>
      <c r="L17" s="444">
        <f t="shared" ca="1" si="3"/>
        <v>3201621.8124286337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25">
      <c r="A18" s="459">
        <v>11</v>
      </c>
      <c r="B18" s="447">
        <f t="shared" ca="1" si="4"/>
        <v>3710208.8596092039</v>
      </c>
      <c r="C18" s="447">
        <f t="shared" si="0"/>
        <v>259863.64217494545</v>
      </c>
      <c r="D18" s="447">
        <f ca="1">SUMIF(G:G,11,K:K)</f>
        <v>182674.70006056584</v>
      </c>
      <c r="E18" s="447">
        <f t="shared" ca="1" si="1"/>
        <v>3633019.9174948242</v>
      </c>
      <c r="F18" s="431"/>
      <c r="G18" s="459">
        <v>1</v>
      </c>
      <c r="H18" s="459">
        <v>11</v>
      </c>
      <c r="I18" s="444">
        <f t="shared" ca="1" si="5"/>
        <v>3201621.8124286337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13340.090885119307</v>
      </c>
      <c r="L18" s="444">
        <f t="shared" ca="1" si="3"/>
        <v>3214961.9033137532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25">
      <c r="A19" s="459">
        <v>12</v>
      </c>
      <c r="B19" s="447">
        <f t="shared" ca="1" si="4"/>
        <v>3633019.9174948242</v>
      </c>
      <c r="C19" s="447">
        <f t="shared" si="0"/>
        <v>259863.64217494545</v>
      </c>
      <c r="D19" s="447">
        <f ca="1">SUMIF(G:G,12,K:K)</f>
        <v>178725.56728651086</v>
      </c>
      <c r="E19" s="447">
        <f t="shared" ca="1" si="1"/>
        <v>3551881.8426063899</v>
      </c>
      <c r="F19" s="431"/>
      <c r="G19" s="459">
        <v>1</v>
      </c>
      <c r="H19" s="459">
        <v>12</v>
      </c>
      <c r="I19" s="444">
        <f t="shared" ca="1" si="5"/>
        <v>3214961.9033137532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13395.674597140638</v>
      </c>
      <c r="L19" s="444">
        <f t="shared" ca="1" si="3"/>
        <v>3228357.5779108941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25">
      <c r="A20" s="459">
        <v>13</v>
      </c>
      <c r="B20" s="447">
        <f t="shared" ca="1" si="4"/>
        <v>3551881.8426063899</v>
      </c>
      <c r="C20" s="447">
        <f t="shared" si="0"/>
        <v>259863.64217494545</v>
      </c>
      <c r="D20" s="447">
        <f ca="1">SUMIF(G:G,13,K:K)</f>
        <v>174574.38938474833</v>
      </c>
      <c r="E20" s="447">
        <f t="shared" ca="1" si="1"/>
        <v>3466592.5898161931</v>
      </c>
      <c r="F20" s="431"/>
      <c r="G20" s="459">
        <v>2</v>
      </c>
      <c r="H20" s="459">
        <v>13</v>
      </c>
      <c r="I20" s="444">
        <f t="shared" ca="1" si="5"/>
        <v>3228357.5779108941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13451.489907962059</v>
      </c>
      <c r="L20" s="444">
        <f t="shared" ca="1" si="3"/>
        <v>3241809.0678188563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25">
      <c r="A21" s="459">
        <v>14</v>
      </c>
      <c r="B21" s="447">
        <f t="shared" ca="1" si="4"/>
        <v>3466592.5898161931</v>
      </c>
      <c r="C21" s="447">
        <f t="shared" si="0"/>
        <v>259863.64217494545</v>
      </c>
      <c r="D21" s="447">
        <f ca="1">SUMIF(G:G,14,K:K)</f>
        <v>170210.82934308689</v>
      </c>
      <c r="E21" s="447">
        <f t="shared" ca="1" si="1"/>
        <v>3376939.7769843349</v>
      </c>
      <c r="F21" s="431"/>
      <c r="G21" s="459">
        <v>2</v>
      </c>
      <c r="H21" s="459">
        <v>14</v>
      </c>
      <c r="I21" s="444">
        <f t="shared" ca="1" si="5"/>
        <v>3241809.0678188563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13507.537782578567</v>
      </c>
      <c r="L21" s="444">
        <f t="shared" ca="1" si="3"/>
        <v>3255316.6056014351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25">
      <c r="A22" s="459">
        <v>15</v>
      </c>
      <c r="B22" s="447">
        <f t="shared" ca="1" si="4"/>
        <v>3376939.7769843349</v>
      </c>
      <c r="C22" s="447">
        <f t="shared" si="0"/>
        <v>259863.64217494545</v>
      </c>
      <c r="D22" s="447">
        <f ca="1">SUMIF(G:G,15,K:K)</f>
        <v>165624.02128817319</v>
      </c>
      <c r="E22" s="447">
        <f t="shared" ca="1" si="1"/>
        <v>3282700.156097563</v>
      </c>
      <c r="F22" s="431"/>
      <c r="G22" s="459">
        <v>2</v>
      </c>
      <c r="H22" s="459">
        <v>15</v>
      </c>
      <c r="I22" s="444">
        <f t="shared" ca="1" si="5"/>
        <v>3255316.6056014351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13563.819190005979</v>
      </c>
      <c r="L22" s="444">
        <f t="shared" ca="1" si="3"/>
        <v>3268880.4247914408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25">
      <c r="A23" s="459">
        <v>16</v>
      </c>
      <c r="B23" s="447">
        <f t="shared" ca="1" si="4"/>
        <v>3282700.156097563</v>
      </c>
      <c r="C23" s="447">
        <f t="shared" si="0"/>
        <v>259863.64217494545</v>
      </c>
      <c r="D23" s="447">
        <f ca="1">SUMIF(G:G,16,K:K)</f>
        <v>160802.54342795082</v>
      </c>
      <c r="E23" s="447">
        <f t="shared" ca="1" si="1"/>
        <v>3183639.0573505685</v>
      </c>
      <c r="F23" s="431"/>
      <c r="G23" s="459">
        <v>2</v>
      </c>
      <c r="H23" s="459">
        <v>16</v>
      </c>
      <c r="I23" s="444">
        <f t="shared" ca="1" si="5"/>
        <v>3268880.4247914408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13620.335103297668</v>
      </c>
      <c r="L23" s="444">
        <f t="shared" ca="1" si="3"/>
        <v>3282500.7598947384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25">
      <c r="A24" s="459">
        <v>17</v>
      </c>
      <c r="B24" s="447">
        <f t="shared" ca="1" si="4"/>
        <v>3183639.0573505685</v>
      </c>
      <c r="C24" s="447">
        <f t="shared" si="0"/>
        <v>259863.64217494545</v>
      </c>
      <c r="D24" s="447">
        <f ca="1">SUMIF(G:G,17,K:K)</f>
        <v>155734.38960980476</v>
      </c>
      <c r="E24" s="447">
        <f t="shared" ca="1" si="1"/>
        <v>3079509.8047854281</v>
      </c>
      <c r="F24" s="431"/>
      <c r="G24" s="459">
        <v>2</v>
      </c>
      <c r="H24" s="459">
        <v>17</v>
      </c>
      <c r="I24" s="444">
        <f t="shared" ca="1" si="5"/>
        <v>3282500.7598947384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13677.08649956141</v>
      </c>
      <c r="L24" s="444">
        <f t="shared" ca="1" si="3"/>
        <v>3296177.8463943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25">
      <c r="A25" s="459">
        <v>18</v>
      </c>
      <c r="B25" s="447">
        <f t="shared" ca="1" si="4"/>
        <v>3079509.8047854281</v>
      </c>
      <c r="C25" s="447">
        <f t="shared" si="0"/>
        <v>259863.64217494545</v>
      </c>
      <c r="D25" s="447">
        <f ca="1">SUMIF(G:G,18,K:K)</f>
        <v>150406.93942356581</v>
      </c>
      <c r="E25" s="447">
        <f t="shared" ca="1" si="1"/>
        <v>2970053.1020340482</v>
      </c>
      <c r="F25" s="431"/>
      <c r="G25" s="459">
        <v>2</v>
      </c>
      <c r="H25" s="459">
        <v>18</v>
      </c>
      <c r="I25" s="444">
        <f t="shared" ca="1" si="5"/>
        <v>3296177.8463943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13734.07435997625</v>
      </c>
      <c r="L25" s="444">
        <f t="shared" ca="1" si="3"/>
        <v>3309911.9207542762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25">
      <c r="A26" s="459">
        <v>19</v>
      </c>
      <c r="B26" s="447">
        <f t="shared" ca="1" si="4"/>
        <v>2970053.1020340482</v>
      </c>
      <c r="C26" s="447">
        <f t="shared" si="0"/>
        <v>259863.64217494545</v>
      </c>
      <c r="D26" s="447">
        <f ca="1">SUMIF(G:G,19,K:K)</f>
        <v>144806.92677492843</v>
      </c>
      <c r="E26" s="447">
        <f t="shared" ca="1" si="1"/>
        <v>2854996.3866340313</v>
      </c>
      <c r="F26" s="431"/>
      <c r="G26" s="459">
        <v>2</v>
      </c>
      <c r="H26" s="459">
        <v>19</v>
      </c>
      <c r="I26" s="444">
        <f t="shared" ca="1" si="5"/>
        <v>3309911.9207542762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13791.299669809481</v>
      </c>
      <c r="L26" s="444">
        <f t="shared" ca="1" si="3"/>
        <v>3323703.2204240859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25">
      <c r="A27" s="459">
        <v>20</v>
      </c>
      <c r="B27" s="447">
        <f t="shared" ca="1" si="4"/>
        <v>2854996.3866340313</v>
      </c>
      <c r="C27" s="447">
        <f t="shared" si="0"/>
        <v>259863.64217494545</v>
      </c>
      <c r="D27" s="447">
        <f ca="1">SUMIF(G:G,20,K:K)</f>
        <v>138920.40685102507</v>
      </c>
      <c r="E27" s="447">
        <f t="shared" ca="1" si="1"/>
        <v>2734053.1513101114</v>
      </c>
      <c r="F27" s="431"/>
      <c r="G27" s="459">
        <v>2</v>
      </c>
      <c r="H27" s="459">
        <v>20</v>
      </c>
      <c r="I27" s="444">
        <f t="shared" ca="1" si="5"/>
        <v>3323703.2204240859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13848.763418433691</v>
      </c>
      <c r="L27" s="444">
        <f t="shared" ca="1" si="3"/>
        <v>3337551.9838425196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25">
      <c r="A28" s="459">
        <v>21</v>
      </c>
      <c r="B28" s="447">
        <f t="shared" ca="1" si="4"/>
        <v>2734053.1513101114</v>
      </c>
      <c r="C28" s="447">
        <f t="shared" si="0"/>
        <v>259863.64217494545</v>
      </c>
      <c r="D28" s="447">
        <f ca="1">SUMIF(G:G,21,K:K)</f>
        <v>132732.72139589619</v>
      </c>
      <c r="E28" s="447">
        <f t="shared" ca="1" si="1"/>
        <v>2606922.2305310625</v>
      </c>
      <c r="F28" s="431"/>
      <c r="G28" s="459">
        <v>2</v>
      </c>
      <c r="H28" s="459">
        <v>21</v>
      </c>
      <c r="I28" s="444">
        <f t="shared" ca="1" si="5"/>
        <v>3337551.9838425196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13906.466599343832</v>
      </c>
      <c r="L28" s="444">
        <f t="shared" ca="1" si="3"/>
        <v>3351458.4504418634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25">
      <c r="A29" s="459">
        <v>22</v>
      </c>
      <c r="B29" s="447">
        <f t="shared" ca="1" si="4"/>
        <v>2606922.2305310625</v>
      </c>
      <c r="C29" s="447">
        <f t="shared" si="0"/>
        <v>259863.64217494545</v>
      </c>
      <c r="D29" s="447">
        <f ca="1">SUMIF(G:G,22,K:K)</f>
        <v>126228.4622093877</v>
      </c>
      <c r="E29" s="447">
        <f t="shared" ca="1" si="1"/>
        <v>2473287.0505655045</v>
      </c>
      <c r="F29" s="431"/>
      <c r="G29" s="459">
        <v>2</v>
      </c>
      <c r="H29" s="459">
        <v>22</v>
      </c>
      <c r="I29" s="444">
        <f t="shared" ca="1" si="5"/>
        <v>3351458.4504418634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13964.41021017443</v>
      </c>
      <c r="L29" s="444">
        <f t="shared" ca="1" si="3"/>
        <v>3365422.8606520379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25">
      <c r="A30" s="459">
        <v>23</v>
      </c>
      <c r="B30" s="447">
        <f t="shared" ca="1" si="4"/>
        <v>2473287.0505655045</v>
      </c>
      <c r="C30" s="447">
        <f t="shared" si="0"/>
        <v>259863.64217494545</v>
      </c>
      <c r="D30" s="447">
        <f ca="1">SUMIF(G:G,23,K:K)</f>
        <v>119391.43277858275</v>
      </c>
      <c r="E30" s="447">
        <f t="shared" ca="1" si="1"/>
        <v>2332814.8411691422</v>
      </c>
      <c r="F30" s="431"/>
      <c r="G30" s="459">
        <v>2</v>
      </c>
      <c r="H30" s="459">
        <v>23</v>
      </c>
      <c r="I30" s="444">
        <f t="shared" ca="1" si="5"/>
        <v>3365422.8606520379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14022.595252716825</v>
      </c>
      <c r="L30" s="444">
        <f t="shared" ca="1" si="3"/>
        <v>3379445.4559047548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25">
      <c r="A31" s="459">
        <v>24</v>
      </c>
      <c r="B31" s="447">
        <f t="shared" ca="1" si="4"/>
        <v>2332814.8411691422</v>
      </c>
      <c r="C31" s="447">
        <f t="shared" si="0"/>
        <v>259863.64217494545</v>
      </c>
      <c r="D31" s="447">
        <f ca="1">SUMIF(G:G,24,K:K)</f>
        <v>112204.60794622463</v>
      </c>
      <c r="E31" s="447">
        <f t="shared" ca="1" si="1"/>
        <v>2185155.8069404215</v>
      </c>
      <c r="F31" s="431"/>
      <c r="G31" s="459">
        <v>2</v>
      </c>
      <c r="H31" s="459">
        <v>24</v>
      </c>
      <c r="I31" s="444">
        <f t="shared" ca="1" si="5"/>
        <v>3379445.4559047548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14081.022732936477</v>
      </c>
      <c r="L31" s="444">
        <f t="shared" ca="1" si="3"/>
        <v>3393526.4786376911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25">
      <c r="A32" s="459">
        <v>25</v>
      </c>
      <c r="B32" s="447">
        <f t="shared" ca="1" si="4"/>
        <v>2185155.8069404215</v>
      </c>
      <c r="C32" s="447">
        <f t="shared" si="0"/>
        <v>259863.64217494545</v>
      </c>
      <c r="D32" s="447">
        <f ca="1">SUMIF(G:G,25,K:K)</f>
        <v>104650.09151569943</v>
      </c>
      <c r="E32" s="447">
        <f t="shared" ca="1" si="1"/>
        <v>2029942.2562811754</v>
      </c>
      <c r="F32" s="431"/>
      <c r="G32" s="459">
        <v>3</v>
      </c>
      <c r="H32" s="459">
        <v>25</v>
      </c>
      <c r="I32" s="444">
        <f t="shared" ca="1" si="5"/>
        <v>3393526.4786376911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14139.693660990379</v>
      </c>
      <c r="L32" s="444">
        <f t="shared" ca="1" si="3"/>
        <v>3407666.1722986815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25">
      <c r="A33" s="459">
        <v>26</v>
      </c>
      <c r="B33" s="447">
        <f t="shared" ca="1" si="4"/>
        <v>2029942.2562811754</v>
      </c>
      <c r="C33" s="447">
        <f t="shared" si="0"/>
        <v>259863.64217494545</v>
      </c>
      <c r="D33" s="447">
        <f ca="1">SUMIF(G:G,26,K:K)</f>
        <v>96709.071687009797</v>
      </c>
      <c r="E33" s="447">
        <f t="shared" ca="1" si="1"/>
        <v>1866787.6857932399</v>
      </c>
      <c r="F33" s="431"/>
      <c r="G33" s="459">
        <v>3</v>
      </c>
      <c r="H33" s="459">
        <v>26</v>
      </c>
      <c r="I33" s="444">
        <f t="shared" ca="1" si="5"/>
        <v>3407666.1722986815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14198.609051244506</v>
      </c>
      <c r="L33" s="444">
        <f t="shared" ca="1" si="3"/>
        <v>3421864.7813499258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25">
      <c r="A34" s="459">
        <v>27</v>
      </c>
      <c r="B34" s="447">
        <f t="shared" ca="1" si="4"/>
        <v>1866787.6857932399</v>
      </c>
      <c r="C34" s="447">
        <f t="shared" si="0"/>
        <v>259863.64217494545</v>
      </c>
      <c r="D34" s="447">
        <f ca="1">SUMIF(G:G,27,K:K)</f>
        <v>88361.774212767952</v>
      </c>
      <c r="E34" s="447">
        <f t="shared" ca="1" si="1"/>
        <v>1695285.8178310622</v>
      </c>
      <c r="F34" s="431"/>
      <c r="G34" s="459">
        <v>3</v>
      </c>
      <c r="H34" s="459">
        <v>27</v>
      </c>
      <c r="I34" s="444">
        <f t="shared" ca="1" si="5"/>
        <v>3421864.7813499258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14257.769922291358</v>
      </c>
      <c r="L34" s="444">
        <f t="shared" ca="1" si="3"/>
        <v>3436122.5512722172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25">
      <c r="A35" s="459">
        <v>28</v>
      </c>
      <c r="B35" s="447">
        <f t="shared" ca="1" si="4"/>
        <v>1695285.8178310622</v>
      </c>
      <c r="C35" s="447">
        <f t="shared" si="0"/>
        <v>259863.64217494545</v>
      </c>
      <c r="D35" s="447">
        <f ca="1">SUMIF(G:G,28,K:K)</f>
        <v>79587.413157560528</v>
      </c>
      <c r="E35" s="447">
        <f t="shared" ca="1" si="1"/>
        <v>1515009.5888136774</v>
      </c>
      <c r="F35" s="431"/>
      <c r="G35" s="459">
        <v>3</v>
      </c>
      <c r="H35" s="459">
        <v>28</v>
      </c>
      <c r="I35" s="444">
        <f t="shared" ca="1" si="5"/>
        <v>3436122.5512722172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14317.177296967571</v>
      </c>
      <c r="L35" s="444">
        <f t="shared" ca="1" si="3"/>
        <v>3450439.7285691849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25">
      <c r="A36" s="459">
        <v>29</v>
      </c>
      <c r="B36" s="447">
        <f t="shared" ca="1" si="4"/>
        <v>1515009.5888136774</v>
      </c>
      <c r="C36" s="447">
        <f t="shared" si="0"/>
        <v>259863.64217494545</v>
      </c>
      <c r="D36" s="447">
        <f ca="1">SUMIF(G:G,29,K:K)</f>
        <v>70364.139138069106</v>
      </c>
      <c r="E36" s="447">
        <f t="shared" ca="1" si="1"/>
        <v>1325510.085776801</v>
      </c>
      <c r="F36" s="431"/>
      <c r="G36" s="459">
        <v>3</v>
      </c>
      <c r="H36" s="459">
        <v>29</v>
      </c>
      <c r="I36" s="444">
        <f t="shared" ca="1" si="5"/>
        <v>3450439.7285691849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14376.832202371601</v>
      </c>
      <c r="L36" s="444">
        <f t="shared" ca="1" si="3"/>
        <v>3464816.5607715566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25">
      <c r="A37" s="459">
        <v>30</v>
      </c>
      <c r="B37" s="447">
        <f t="shared" ca="1" si="4"/>
        <v>1325510.085776801</v>
      </c>
      <c r="C37" s="447">
        <f t="shared" si="0"/>
        <v>259863.64217494545</v>
      </c>
      <c r="D37" s="447">
        <f ca="1">SUMIF(G:G,30,K:K)</f>
        <v>60668.984915057212</v>
      </c>
      <c r="E37" s="447">
        <f t="shared" ca="1" si="1"/>
        <v>1126315.4285169127</v>
      </c>
      <c r="F37" s="431"/>
      <c r="G37" s="459">
        <v>3</v>
      </c>
      <c r="H37" s="459">
        <v>30</v>
      </c>
      <c r="I37" s="444">
        <f t="shared" ca="1" si="5"/>
        <v>3464816.5607715566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14436.735669881486</v>
      </c>
      <c r="L37" s="444">
        <f t="shared" ca="1" si="3"/>
        <v>3479253.2964414381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25">
      <c r="A38" s="459">
        <v>31</v>
      </c>
      <c r="B38" s="447">
        <f t="shared" ca="1" si="4"/>
        <v>1126315.4285169127</v>
      </c>
      <c r="C38" s="447">
        <f t="shared" si="0"/>
        <v>259863.64217494545</v>
      </c>
      <c r="D38" s="447">
        <f ca="1">SUMIF(G:G,31,K:K)</f>
        <v>50477.808201739936</v>
      </c>
      <c r="E38" s="447">
        <f t="shared" ca="1" si="1"/>
        <v>916929.59454370721</v>
      </c>
      <c r="F38" s="431"/>
      <c r="G38" s="459">
        <v>3</v>
      </c>
      <c r="H38" s="459">
        <v>31</v>
      </c>
      <c r="I38" s="444">
        <f t="shared" ca="1" si="5"/>
        <v>3479253.2964414381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14496.888735172659</v>
      </c>
      <c r="L38" s="444">
        <f t="shared" ca="1" si="3"/>
        <v>3493750.1851766109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25">
      <c r="A39" s="459">
        <v>32</v>
      </c>
      <c r="B39" s="447">
        <f t="shared" ca="1" si="4"/>
        <v>916929.59454370721</v>
      </c>
      <c r="C39" s="447">
        <f t="shared" si="0"/>
        <v>259863.64217494545</v>
      </c>
      <c r="D39" s="447">
        <f ca="1">SUMIF(G:G,32,K:K)</f>
        <v>39765.231546121249</v>
      </c>
      <c r="E39" s="447">
        <f t="shared" ca="1" si="1"/>
        <v>696831.18391488306</v>
      </c>
      <c r="F39" s="431"/>
      <c r="G39" s="459">
        <v>3</v>
      </c>
      <c r="H39" s="459">
        <v>32</v>
      </c>
      <c r="I39" s="444">
        <f t="shared" ca="1" si="5"/>
        <v>3493750.1851766109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14557.292438235876</v>
      </c>
      <c r="L39" s="444">
        <f t="shared" ca="1" si="3"/>
        <v>3508307.477614847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25">
      <c r="A40" s="459">
        <v>33</v>
      </c>
      <c r="B40" s="447">
        <f t="shared" ca="1" si="4"/>
        <v>696831.18391488306</v>
      </c>
      <c r="C40" s="447">
        <f t="shared" si="0"/>
        <v>259863.64217494545</v>
      </c>
      <c r="D40" s="447">
        <f ca="1">SUMIF(G:G,33,K:K)</f>
        <v>28504.579137597553</v>
      </c>
      <c r="E40" s="447">
        <f t="shared" ca="1" si="1"/>
        <v>465472.1208775352</v>
      </c>
      <c r="F40" s="431"/>
      <c r="G40" s="459">
        <v>3</v>
      </c>
      <c r="H40" s="459">
        <v>33</v>
      </c>
      <c r="I40" s="444">
        <f t="shared" ca="1" si="5"/>
        <v>3508307.477614847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14617.947823395196</v>
      </c>
      <c r="L40" s="444">
        <f t="shared" ca="1" si="3"/>
        <v>3522925.425438242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25">
      <c r="A41" s="459">
        <v>34</v>
      </c>
      <c r="B41" s="447">
        <f t="shared" ca="1" si="4"/>
        <v>465472.1208775352</v>
      </c>
      <c r="C41" s="447">
        <f t="shared" si="0"/>
        <v>259863.64217494545</v>
      </c>
      <c r="D41" s="447">
        <f ca="1">SUMIF(G:G,34,K:K)</f>
        <v>16667.81038046729</v>
      </c>
      <c r="E41" s="447">
        <f t="shared" ca="1" si="1"/>
        <v>222276.28908305705</v>
      </c>
      <c r="F41" s="431"/>
      <c r="G41" s="459">
        <v>3</v>
      </c>
      <c r="H41" s="459">
        <v>34</v>
      </c>
      <c r="I41" s="444">
        <f t="shared" ca="1" si="5"/>
        <v>3522925.425438242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14678.855939326008</v>
      </c>
      <c r="L41" s="444">
        <f t="shared" ca="1" si="3"/>
        <v>3537604.2813775679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25">
      <c r="A42" s="459">
        <v>35</v>
      </c>
      <c r="B42" s="447">
        <f t="shared" ca="1" si="4"/>
        <v>222276.28908305705</v>
      </c>
      <c r="C42" s="447">
        <f t="shared" si="0"/>
        <v>259863.64217494545</v>
      </c>
      <c r="D42" s="447">
        <f ca="1">SUMIF(G:G,35,K:K)</f>
        <v>4225.4500689350389</v>
      </c>
      <c r="E42" s="447">
        <f t="shared" ca="1" si="1"/>
        <v>-33361.903022953353</v>
      </c>
      <c r="F42" s="431"/>
      <c r="G42" s="459">
        <v>3</v>
      </c>
      <c r="H42" s="459">
        <v>35</v>
      </c>
      <c r="I42" s="444">
        <f t="shared" ca="1" si="5"/>
        <v>3537604.2813775679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14740.0178390732</v>
      </c>
      <c r="L42" s="444">
        <f t="shared" ca="1" si="3"/>
        <v>3552344.2992166411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25">
      <c r="A43" s="459">
        <v>36</v>
      </c>
      <c r="B43" s="447">
        <f t="shared" ca="1" si="4"/>
        <v>-33361.903022953353</v>
      </c>
      <c r="C43" s="447">
        <f t="shared" si="0"/>
        <v>259863.64217494545</v>
      </c>
      <c r="D43" s="447">
        <f ca="1">SUMIF(G:G,36,K:K)</f>
        <v>-8853.4850102635592</v>
      </c>
      <c r="E43" s="447">
        <f t="shared" ca="1" si="1"/>
        <v>-302079.03020816238</v>
      </c>
      <c r="F43" s="431"/>
      <c r="G43" s="459">
        <v>3</v>
      </c>
      <c r="H43" s="459">
        <v>36</v>
      </c>
      <c r="I43" s="444">
        <f t="shared" ca="1" si="5"/>
        <v>3552344.2992166411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14801.434580069337</v>
      </c>
      <c r="L43" s="444">
        <f t="shared" ca="1" si="3"/>
        <v>3567145.7337967106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25">
      <c r="A44" s="459">
        <v>37</v>
      </c>
      <c r="B44" s="447">
        <f t="shared" ca="1" si="4"/>
        <v>-302079.03020816238</v>
      </c>
      <c r="C44" s="447">
        <f t="shared" si="0"/>
        <v>259863.64217494545</v>
      </c>
      <c r="D44" s="447">
        <f ca="1">SUMIF(G:G,37,K:K)</f>
        <v>-22601.563230385935</v>
      </c>
      <c r="E44" s="447">
        <f t="shared" ca="1" si="1"/>
        <v>-584544.23561349371</v>
      </c>
      <c r="F44" s="431"/>
      <c r="G44" s="459">
        <v>4</v>
      </c>
      <c r="H44" s="459">
        <v>37</v>
      </c>
      <c r="I44" s="444">
        <f t="shared" ca="1" si="5"/>
        <v>3567145.7337967106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14863.10722415296</v>
      </c>
      <c r="L44" s="444">
        <f t="shared" ca="1" si="3"/>
        <v>3582008.8410208635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25">
      <c r="A45" s="459">
        <v>38</v>
      </c>
      <c r="B45" s="447">
        <f t="shared" ca="1" si="4"/>
        <v>-584544.23561349371</v>
      </c>
      <c r="C45" s="447">
        <f t="shared" si="0"/>
        <v>259863.64217494545</v>
      </c>
      <c r="D45" s="447">
        <f ca="1">SUMIF(G:G,38,K:K)</f>
        <v>-37053.019224476287</v>
      </c>
      <c r="E45" s="447">
        <f t="shared" ca="1" si="1"/>
        <v>-881460.89701291546</v>
      </c>
      <c r="F45" s="431"/>
      <c r="G45" s="459">
        <v>4</v>
      </c>
      <c r="H45" s="459">
        <v>38</v>
      </c>
      <c r="I45" s="444">
        <f t="shared" ca="1" si="5"/>
        <v>3582008.8410208635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14925.036837586931</v>
      </c>
      <c r="L45" s="444">
        <f t="shared" ca="1" si="3"/>
        <v>3596933.8778584506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25">
      <c r="A46" s="459">
        <v>39</v>
      </c>
      <c r="B46" s="447">
        <f t="shared" ca="1" si="4"/>
        <v>-881460.89701291546</v>
      </c>
      <c r="C46" s="447">
        <f t="shared" si="0"/>
        <v>259863.64217494545</v>
      </c>
      <c r="D46" s="447">
        <f ca="1">SUMIF(G:G,39,K:K)</f>
        <v>-52243.839134378657</v>
      </c>
      <c r="E46" s="447">
        <f t="shared" ca="1" si="1"/>
        <v>-1193568.3783222395</v>
      </c>
      <c r="F46" s="431"/>
      <c r="G46" s="459">
        <v>4</v>
      </c>
      <c r="H46" s="459">
        <v>39</v>
      </c>
      <c r="I46" s="444">
        <f t="shared" ca="1" si="5"/>
        <v>3596933.8778584506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14987.224491076877</v>
      </c>
      <c r="L46" s="444">
        <f t="shared" ca="1" si="3"/>
        <v>3611921.1023495276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25">
      <c r="A47" s="459">
        <v>40</v>
      </c>
      <c r="B47" s="447">
        <f t="shared" ca="1" si="4"/>
        <v>-1193568.3783222395</v>
      </c>
      <c r="C47" s="447">
        <f t="shared" si="0"/>
        <v>259863.64217494545</v>
      </c>
      <c r="D47" s="447">
        <f ca="1">SUMIF(G:G,40,K:K)</f>
        <v>-68211.850221251254</v>
      </c>
      <c r="E47" s="447">
        <f t="shared" ca="1" si="1"/>
        <v>-1521643.8707184363</v>
      </c>
      <c r="F47" s="431"/>
      <c r="G47" s="459">
        <v>4</v>
      </c>
      <c r="H47" s="459">
        <v>40</v>
      </c>
      <c r="I47" s="444">
        <f t="shared" ca="1" si="5"/>
        <v>3611921.1023495276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15049.671259789699</v>
      </c>
      <c r="L47" s="444">
        <f t="shared" ca="1" si="3"/>
        <v>3626970.7736093174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25">
      <c r="A48" s="459">
        <v>41</v>
      </c>
      <c r="B48" s="447">
        <f t="shared" ca="1" si="4"/>
        <v>-1521643.8707184363</v>
      </c>
      <c r="C48" s="447">
        <f t="shared" si="0"/>
        <v>259863.64217494545</v>
      </c>
      <c r="D48" s="447">
        <f ca="1">SUMIF(G:G,41,K:K)</f>
        <v>-84996.815060724824</v>
      </c>
      <c r="E48" s="447">
        <f t="shared" ca="1" si="1"/>
        <v>-1866504.3279541065</v>
      </c>
      <c r="F48" s="431"/>
      <c r="G48" s="459">
        <v>4</v>
      </c>
      <c r="H48" s="459">
        <v>41</v>
      </c>
      <c r="I48" s="444">
        <f t="shared" ca="1" si="5"/>
        <v>3626970.7736093174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15112.378223372156</v>
      </c>
      <c r="L48" s="444">
        <f t="shared" ca="1" si="3"/>
        <v>3642083.1518326895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25">
      <c r="A49" s="459">
        <v>42</v>
      </c>
      <c r="B49" s="447">
        <f t="shared" ca="1" si="4"/>
        <v>-1866504.3279541065</v>
      </c>
      <c r="C49" s="447">
        <f t="shared" si="0"/>
        <v>259863.64217494545</v>
      </c>
      <c r="D49" s="447">
        <f ca="1">SUMIF(G:G,42,K:K)</f>
        <v>-102640.53055726405</v>
      </c>
      <c r="E49" s="447">
        <f t="shared" ca="1" si="1"/>
        <v>-2229008.5006863163</v>
      </c>
      <c r="F49" s="431"/>
      <c r="G49" s="459">
        <v>4</v>
      </c>
      <c r="H49" s="459">
        <v>42</v>
      </c>
      <c r="I49" s="444">
        <f t="shared" ca="1" si="5"/>
        <v>3642083.1518326895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15175.346465969538</v>
      </c>
      <c r="L49" s="444">
        <f t="shared" ca="1" si="3"/>
        <v>3657258.498298659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25">
      <c r="A50" s="459">
        <v>43</v>
      </c>
      <c r="B50" s="447">
        <f t="shared" ca="1" si="4"/>
        <v>-2229008.5006863163</v>
      </c>
      <c r="C50" s="447">
        <f t="shared" si="0"/>
        <v>259863.64217494545</v>
      </c>
      <c r="D50" s="447">
        <f ca="1">SUMIF(G:G,43,K:K)</f>
        <v>-121186.93202429154</v>
      </c>
      <c r="E50" s="447">
        <f t="shared" ca="1" si="1"/>
        <v>-2610059.0748855537</v>
      </c>
      <c r="F50" s="431"/>
      <c r="G50" s="459">
        <v>4</v>
      </c>
      <c r="H50" s="459">
        <v>43</v>
      </c>
      <c r="I50" s="444">
        <f t="shared" ca="1" si="5"/>
        <v>3657258.498298659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15238.57707624441</v>
      </c>
      <c r="L50" s="444">
        <f t="shared" ca="1" si="3"/>
        <v>3672497.0753749036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25">
      <c r="A51" s="459">
        <v>44</v>
      </c>
      <c r="B51" s="447">
        <f t="shared" ca="1" si="4"/>
        <v>-2610059.0748855537</v>
      </c>
      <c r="C51" s="447">
        <f t="shared" si="0"/>
        <v>259863.64217494545</v>
      </c>
      <c r="D51" s="447">
        <f ca="1">SUMIF(G:G,44,K:K)</f>
        <v>-140682.20258924874</v>
      </c>
      <c r="E51" s="447">
        <f t="shared" ca="1" si="1"/>
        <v>-3010604.9196497477</v>
      </c>
      <c r="F51" s="431"/>
      <c r="G51" s="459">
        <v>4</v>
      </c>
      <c r="H51" s="459">
        <v>44</v>
      </c>
      <c r="I51" s="444">
        <f t="shared" ca="1" si="5"/>
        <v>3672497.0753749036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15302.071147395431</v>
      </c>
      <c r="L51" s="444">
        <f t="shared" ca="1" si="3"/>
        <v>3687799.1465222989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25">
      <c r="A52" s="459">
        <v>45</v>
      </c>
      <c r="B52" s="447">
        <f t="shared" ca="1" si="4"/>
        <v>-3010604.9196497477</v>
      </c>
      <c r="C52" s="447">
        <f t="shared" si="0"/>
        <v>259863.64217494545</v>
      </c>
      <c r="D52" s="447">
        <f ca="1">SUMIF(G:G,45,K:K)</f>
        <v>-161174.88819602708</v>
      </c>
      <c r="E52" s="447">
        <f t="shared" ca="1" si="1"/>
        <v>-3431643.4500207203</v>
      </c>
      <c r="F52" s="431"/>
      <c r="G52" s="459">
        <v>4</v>
      </c>
      <c r="H52" s="459">
        <v>45</v>
      </c>
      <c r="I52" s="444">
        <f t="shared" ca="1" si="5"/>
        <v>3687799.1465222989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15365.829777176243</v>
      </c>
      <c r="L52" s="444">
        <f t="shared" ca="1" si="3"/>
        <v>3703164.9762994749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25">
      <c r="A53" s="459">
        <v>46</v>
      </c>
      <c r="B53" s="447">
        <f t="shared" ca="1" si="4"/>
        <v>-3431643.4500207203</v>
      </c>
      <c r="C53" s="447">
        <f t="shared" si="0"/>
        <v>259863.64217494545</v>
      </c>
      <c r="D53" s="447">
        <f ca="1">SUMIF(G:G,46,K:K)</f>
        <v>-182716.01849114176</v>
      </c>
      <c r="E53" s="447">
        <f t="shared" ca="1" si="1"/>
        <v>-3874223.1106868074</v>
      </c>
      <c r="F53" s="431"/>
      <c r="G53" s="459">
        <v>4</v>
      </c>
      <c r="H53" s="459">
        <v>46</v>
      </c>
      <c r="I53" s="444">
        <f t="shared" ca="1" si="5"/>
        <v>3703164.9762994749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15429.854067914479</v>
      </c>
      <c r="L53" s="444">
        <f t="shared" ca="1" si="3"/>
        <v>3718594.8303673896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25">
      <c r="A54" s="459">
        <v>47</v>
      </c>
      <c r="B54" s="447">
        <f t="shared" ca="1" si="4"/>
        <v>-3874223.1106868074</v>
      </c>
      <c r="C54" s="447">
        <f t="shared" si="0"/>
        <v>259863.64217494545</v>
      </c>
      <c r="D54" s="447">
        <f ca="1">SUMIF(G:G,47,K:K)</f>
        <v>-205359.2338946723</v>
      </c>
      <c r="E54" s="447">
        <f t="shared" ca="1" si="1"/>
        <v>-4339445.9867564254</v>
      </c>
      <c r="F54" s="431"/>
      <c r="G54" s="459">
        <v>4</v>
      </c>
      <c r="H54" s="459">
        <v>47</v>
      </c>
      <c r="I54" s="444">
        <f t="shared" ca="1" si="5"/>
        <v>3718594.8303673896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15494.14512653079</v>
      </c>
      <c r="L54" s="444">
        <f t="shared" ca="1" si="3"/>
        <v>3734088.9754939205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25">
      <c r="A55" s="459">
        <v>48</v>
      </c>
      <c r="B55" s="447">
        <f t="shared" ca="1" si="4"/>
        <v>-4339445.9867564254</v>
      </c>
      <c r="C55" s="447">
        <f t="shared" si="0"/>
        <v>259863.64217494545</v>
      </c>
      <c r="D55" s="447">
        <f ca="1">SUMIF(G:G,48,K:K)</f>
        <v>-229160.91917239217</v>
      </c>
      <c r="E55" s="447">
        <f t="shared" ca="1" si="1"/>
        <v>-4828470.5481037628</v>
      </c>
      <c r="F55" s="431"/>
      <c r="G55" s="459">
        <v>4</v>
      </c>
      <c r="H55" s="459">
        <v>48</v>
      </c>
      <c r="I55" s="444">
        <f t="shared" ca="1" si="5"/>
        <v>3734088.9754939205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15558.704064558002</v>
      </c>
      <c r="L55" s="444">
        <f t="shared" ca="1" si="3"/>
        <v>3749647.6795584783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25">
      <c r="A56" s="459">
        <v>49</v>
      </c>
      <c r="B56" s="447">
        <f t="shared" ca="1" si="4"/>
        <v>-4828470.5481037628</v>
      </c>
      <c r="C56" s="447">
        <f t="shared" si="0"/>
        <v>259863.64217494545</v>
      </c>
      <c r="D56" s="447">
        <f ca="1">SUMIF(G:G,49,K:K)</f>
        <v>-254180.34384170381</v>
      </c>
      <c r="E56" s="447">
        <f t="shared" ca="1" si="1"/>
        <v>-5342514.5341204116</v>
      </c>
      <c r="F56" s="431"/>
      <c r="G56" s="459">
        <f>G55+1</f>
        <v>5</v>
      </c>
      <c r="H56" s="459">
        <v>49</v>
      </c>
      <c r="I56" s="444">
        <f t="shared" ca="1" si="5"/>
        <v>3749647.6795584783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15623.531998160328</v>
      </c>
      <c r="L56" s="444">
        <f t="shared" ca="1" si="3"/>
        <v>3765271.2115566386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25">
      <c r="A57" s="459">
        <v>50</v>
      </c>
      <c r="B57" s="447">
        <f t="shared" ca="1" si="4"/>
        <v>-5342514.5341204116</v>
      </c>
      <c r="C57" s="447">
        <f t="shared" si="0"/>
        <v>259863.64217494545</v>
      </c>
      <c r="D57" s="447">
        <f ca="1">SUMIF(G:G,50,K:K)</f>
        <v>-280479.8097610065</v>
      </c>
      <c r="E57" s="447">
        <f t="shared" ca="1" si="1"/>
        <v>-5882857.9860563632</v>
      </c>
      <c r="F57" s="431"/>
      <c r="G57" s="459">
        <f t="shared" ref="G57:G67" si="8">G56</f>
        <v>5</v>
      </c>
      <c r="H57" s="459">
        <v>50</v>
      </c>
      <c r="I57" s="444">
        <f t="shared" ca="1" si="5"/>
        <v>3765271.2115566386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15688.630048152661</v>
      </c>
      <c r="L57" s="444">
        <f t="shared" ca="1" si="3"/>
        <v>3780959.8416047911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25">
      <c r="A58" s="459">
        <v>51</v>
      </c>
      <c r="B58" s="447">
        <f t="shared" ca="1" si="4"/>
        <v>-5882857.9860563632</v>
      </c>
      <c r="C58" s="447">
        <f t="shared" si="0"/>
        <v>259863.64217494545</v>
      </c>
      <c r="D58" s="447">
        <f ca="1">SUMIF(G:G,51,K:K)</f>
        <v>-308124.80627001665</v>
      </c>
      <c r="E58" s="447">
        <f t="shared" ca="1" si="1"/>
        <v>-6450846.4345013248</v>
      </c>
      <c r="F58" s="431"/>
      <c r="G58" s="459">
        <f t="shared" si="8"/>
        <v>5</v>
      </c>
      <c r="H58" s="459">
        <v>51</v>
      </c>
      <c r="I58" s="444">
        <f t="shared" ca="1" si="5"/>
        <v>3780959.8416047911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15753.999340019966</v>
      </c>
      <c r="L58" s="444">
        <f t="shared" ca="1" si="3"/>
        <v>3796713.8409448112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25">
      <c r="A59" s="459">
        <v>52</v>
      </c>
      <c r="B59" s="447">
        <f t="shared" ca="1" si="4"/>
        <v>-6450846.4345013248</v>
      </c>
      <c r="C59" s="447">
        <f t="shared" si="0"/>
        <v>259863.64217494545</v>
      </c>
      <c r="D59" s="447">
        <f ca="1">SUMIF(G:G,52,K:K)</f>
        <v>-337184.17326736159</v>
      </c>
      <c r="E59" s="447">
        <f t="shared" ca="1" si="1"/>
        <v>-7047894.2499436317</v>
      </c>
      <c r="F59" s="431"/>
      <c r="G59" s="459">
        <f t="shared" si="8"/>
        <v>5</v>
      </c>
      <c r="H59" s="459">
        <v>52</v>
      </c>
      <c r="I59" s="444">
        <f t="shared" ca="1" si="5"/>
        <v>3796713.8409448112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15819.641003936713</v>
      </c>
      <c r="L59" s="444">
        <f t="shared" ca="1" si="3"/>
        <v>3812533.4819487478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25">
      <c r="A60" s="459">
        <v>53</v>
      </c>
      <c r="B60" s="447">
        <f t="shared" ca="1" si="4"/>
        <v>-7047894.2499436317</v>
      </c>
      <c r="C60" s="447">
        <f t="shared" si="0"/>
        <v>259863.64217494545</v>
      </c>
      <c r="D60" s="447">
        <f ca="1">SUMIF(G:G,53,K:K)</f>
        <v>-367730.27263153263</v>
      </c>
      <c r="E60" s="447">
        <f t="shared" ca="1" si="1"/>
        <v>-7675488.1647501094</v>
      </c>
      <c r="F60" s="431"/>
      <c r="G60" s="459">
        <f t="shared" si="8"/>
        <v>5</v>
      </c>
      <c r="H60" s="459">
        <v>53</v>
      </c>
      <c r="I60" s="444">
        <f t="shared" ca="1" si="5"/>
        <v>3812533.4819487478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15885.556174786447</v>
      </c>
      <c r="L60" s="444">
        <f t="shared" ca="1" si="3"/>
        <v>3828419.0381235341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25">
      <c r="A61" s="459">
        <v>54</v>
      </c>
      <c r="B61" s="447">
        <f t="shared" ca="1" si="4"/>
        <v>-7675488.1647501094</v>
      </c>
      <c r="C61" s="447">
        <f t="shared" si="0"/>
        <v>259863.64217494545</v>
      </c>
      <c r="D61" s="447">
        <f ca="1">SUMIF(G:G,54,K:K)</f>
        <v>-399839.1684120585</v>
      </c>
      <c r="E61" s="447">
        <f t="shared" ca="1" si="1"/>
        <v>-8335190.9753371133</v>
      </c>
      <c r="F61" s="431"/>
      <c r="G61" s="459">
        <f t="shared" si="8"/>
        <v>5</v>
      </c>
      <c r="H61" s="459">
        <v>54</v>
      </c>
      <c r="I61" s="444">
        <f t="shared" ca="1" si="5"/>
        <v>3828419.0381235341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15951.745992181392</v>
      </c>
      <c r="L61" s="444">
        <f t="shared" ca="1" si="3"/>
        <v>3844370.7841157154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25">
      <c r="A62" s="459">
        <v>55</v>
      </c>
      <c r="B62" s="447">
        <f t="shared" ca="1" si="4"/>
        <v>-8335190.9753371133</v>
      </c>
      <c r="C62" s="447">
        <f t="shared" si="0"/>
        <v>259863.64217494545</v>
      </c>
      <c r="D62" s="447">
        <f ca="1">SUMIF(G:G,55,K:K)</f>
        <v>-433590.81623960333</v>
      </c>
      <c r="E62" s="447">
        <f t="shared" ca="1" si="1"/>
        <v>-9028645.4337516613</v>
      </c>
      <c r="F62" s="431"/>
      <c r="G62" s="459">
        <f t="shared" si="8"/>
        <v>5</v>
      </c>
      <c r="H62" s="459">
        <v>55</v>
      </c>
      <c r="I62" s="444">
        <f t="shared" ca="1" si="5"/>
        <v>3844370.7841157154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16018.211600482147</v>
      </c>
      <c r="L62" s="444">
        <f t="shared" ca="1" si="3"/>
        <v>3860388.9957161974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25">
      <c r="A63" s="459">
        <v>56</v>
      </c>
      <c r="B63" s="447">
        <f t="shared" ca="1" si="4"/>
        <v>-9028645.4337516613</v>
      </c>
      <c r="C63" s="447">
        <f t="shared" si="0"/>
        <v>259863.64217494545</v>
      </c>
      <c r="D63" s="447">
        <f ca="1">SUMIF(G:G,56,K:K)</f>
        <v>-469069.26242664125</v>
      </c>
      <c r="E63" s="447">
        <f t="shared" ca="1" si="1"/>
        <v>-9757578.3383532483</v>
      </c>
      <c r="F63" s="431"/>
      <c r="G63" s="459">
        <f t="shared" si="8"/>
        <v>5</v>
      </c>
      <c r="H63" s="459">
        <v>56</v>
      </c>
      <c r="I63" s="444">
        <f t="shared" ca="1" si="5"/>
        <v>3860388.9957161974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16084.954148817489</v>
      </c>
      <c r="L63" s="444">
        <f t="shared" ca="1" si="3"/>
        <v>3876473.9498650148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25">
      <c r="A64" s="459">
        <v>57</v>
      </c>
      <c r="B64" s="447">
        <f t="shared" ca="1" si="4"/>
        <v>-9757578.3383532483</v>
      </c>
      <c r="C64" s="447">
        <f t="shared" si="0"/>
        <v>259863.64217494545</v>
      </c>
      <c r="D64" s="447">
        <f ca="1">SUMIF(G:G,57,K:K)</f>
        <v>-506362.8532545034</v>
      </c>
      <c r="E64" s="447">
        <f t="shared" ca="1" si="1"/>
        <v>-10523804.833782697</v>
      </c>
      <c r="F64" s="431"/>
      <c r="G64" s="459">
        <f t="shared" si="8"/>
        <v>5</v>
      </c>
      <c r="H64" s="459">
        <v>57</v>
      </c>
      <c r="I64" s="444">
        <f t="shared" ca="1" si="5"/>
        <v>3876473.9498650148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16151.974791104227</v>
      </c>
      <c r="L64" s="444">
        <f t="shared" ca="1" si="3"/>
        <v>3892625.9246561192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25">
      <c r="A65" s="459">
        <v>58</v>
      </c>
      <c r="B65" s="447">
        <f t="shared" ca="1" si="4"/>
        <v>-10523804.833782697</v>
      </c>
      <c r="C65" s="447">
        <f t="shared" si="0"/>
        <v>259863.64217494545</v>
      </c>
      <c r="D65" s="447">
        <f ca="1">SUMIF(G:G,58,K:K)</f>
        <v>-545564.4549679436</v>
      </c>
      <c r="E65" s="447">
        <f t="shared" ca="1" si="1"/>
        <v>-11329232.930925587</v>
      </c>
      <c r="F65" s="431"/>
      <c r="G65" s="459">
        <f t="shared" si="8"/>
        <v>5</v>
      </c>
      <c r="H65" s="459">
        <v>58</v>
      </c>
      <c r="I65" s="444">
        <f t="shared" ca="1" si="5"/>
        <v>3892625.9246561192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16219.274686067161</v>
      </c>
      <c r="L65" s="444">
        <f t="shared" ca="1" si="3"/>
        <v>3908845.1993421866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25">
      <c r="A66" s="459">
        <v>59</v>
      </c>
      <c r="B66" s="447">
        <f t="shared" ca="1" si="4"/>
        <v>-11329232.930925587</v>
      </c>
      <c r="C66" s="447">
        <f t="shared" si="0"/>
        <v>259863.64217494545</v>
      </c>
      <c r="D66" s="447">
        <f ca="1">SUMIF(G:G,59,K:K)</f>
        <v>-586771.68502504716</v>
      </c>
      <c r="E66" s="447">
        <f t="shared" ca="1" si="1"/>
        <v>-12175868.258125581</v>
      </c>
      <c r="F66" s="431"/>
      <c r="G66" s="459">
        <f t="shared" si="8"/>
        <v>5</v>
      </c>
      <c r="H66" s="459">
        <v>59</v>
      </c>
      <c r="I66" s="444">
        <f t="shared" ca="1" si="5"/>
        <v>3908845.1993421866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16286.85499725911</v>
      </c>
      <c r="L66" s="444">
        <f t="shared" ca="1" si="3"/>
        <v>3925132.0543394457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25">
      <c r="A67" s="459">
        <v>60</v>
      </c>
      <c r="B67" s="447">
        <f t="shared" ca="1" si="4"/>
        <v>-12175868.258125581</v>
      </c>
      <c r="C67" s="447">
        <f t="shared" si="0"/>
        <v>259863.64217494545</v>
      </c>
      <c r="D67" s="447">
        <f t="shared" ref="D67:D71" ca="1" si="9">SUMIF(G:G,60,K:K)</f>
        <v>-630087.15517832141</v>
      </c>
      <c r="E67" s="447">
        <f t="shared" ca="1" si="1"/>
        <v>-13065819.055478849</v>
      </c>
      <c r="F67" s="431"/>
      <c r="G67" s="459">
        <f t="shared" si="8"/>
        <v>5</v>
      </c>
      <c r="H67" s="459">
        <v>60</v>
      </c>
      <c r="I67" s="444">
        <f t="shared" ca="1" si="5"/>
        <v>3925132.0543394457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16354.716893081024</v>
      </c>
      <c r="L67" s="444">
        <f t="shared" ca="1" si="3"/>
        <v>3941486.7712325267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25">
      <c r="A68" s="459">
        <v>61</v>
      </c>
      <c r="B68" s="447">
        <f t="shared" ca="1" si="4"/>
        <v>-13065819.055478849</v>
      </c>
      <c r="C68" s="447">
        <f t="shared" si="0"/>
        <v>259863.64217494545</v>
      </c>
      <c r="D68" s="447">
        <f t="shared" ca="1" si="9"/>
        <v>-630087.15517832141</v>
      </c>
      <c r="E68" s="447">
        <f t="shared" ca="1" si="1"/>
        <v>-13955769.852832116</v>
      </c>
      <c r="F68" s="431"/>
      <c r="G68" s="459">
        <f>G67+1</f>
        <v>6</v>
      </c>
      <c r="H68" s="459">
        <v>61</v>
      </c>
      <c r="I68" s="444">
        <f t="shared" ca="1" si="5"/>
        <v>3941486.7712325267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16422.861546802196</v>
      </c>
      <c r="L68" s="444">
        <f t="shared" ca="1" si="3"/>
        <v>3957909.6327793291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25">
      <c r="A69" s="459">
        <v>62</v>
      </c>
      <c r="B69" s="447">
        <f t="shared" ca="1" si="4"/>
        <v>-13955769.852832116</v>
      </c>
      <c r="C69" s="447">
        <f t="shared" si="0"/>
        <v>259863.64217494545</v>
      </c>
      <c r="D69" s="447">
        <f t="shared" ca="1" si="9"/>
        <v>-630087.15517832141</v>
      </c>
      <c r="E69" s="447">
        <f t="shared" ca="1" si="1"/>
        <v>-14845720.650185384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3957909.6327793291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16491.290136580537</v>
      </c>
      <c r="L69" s="444">
        <f t="shared" ca="1" si="3"/>
        <v>3974400.9229159094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25">
      <c r="A70" s="459">
        <v>63</v>
      </c>
      <c r="B70" s="447">
        <f t="shared" ca="1" si="4"/>
        <v>-14845720.650185384</v>
      </c>
      <c r="C70" s="447">
        <f t="shared" si="0"/>
        <v>259863.64217494545</v>
      </c>
      <c r="D70" s="447">
        <f t="shared" ca="1" si="9"/>
        <v>-630087.15517832141</v>
      </c>
      <c r="E70" s="447">
        <f t="shared" ca="1" si="1"/>
        <v>-15735671.447538652</v>
      </c>
      <c r="F70" s="431"/>
      <c r="G70" s="459">
        <f t="shared" si="10"/>
        <v>6</v>
      </c>
      <c r="H70" s="459">
        <v>63</v>
      </c>
      <c r="I70" s="444">
        <f t="shared" ca="1" si="5"/>
        <v>3974400.9229159094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16560.003845482956</v>
      </c>
      <c r="L70" s="444">
        <f t="shared" ca="1" si="3"/>
        <v>3990960.9267613925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25">
      <c r="A71" s="459">
        <v>64</v>
      </c>
      <c r="B71" s="447">
        <f t="shared" ca="1" si="4"/>
        <v>-15735671.447538652</v>
      </c>
      <c r="C71" s="447">
        <f t="shared" si="0"/>
        <v>259863.64217494545</v>
      </c>
      <c r="D71" s="447">
        <f t="shared" ca="1" si="9"/>
        <v>-630087.15517832141</v>
      </c>
      <c r="E71" s="447">
        <f t="shared" ca="1" si="1"/>
        <v>-16625622.244891919</v>
      </c>
      <c r="F71" s="431"/>
      <c r="G71" s="459">
        <f t="shared" si="10"/>
        <v>6</v>
      </c>
      <c r="H71" s="459">
        <v>64</v>
      </c>
      <c r="I71" s="444">
        <f t="shared" ca="1" si="5"/>
        <v>3990960.9267613925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16629.0038615058</v>
      </c>
      <c r="L71" s="444">
        <f t="shared" ca="1" si="3"/>
        <v>4007589.9306228985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25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4007589.9306228985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16698.291377595411</v>
      </c>
      <c r="L72" s="444">
        <f t="shared" ca="1" si="3"/>
        <v>4024288.2220004941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25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4024288.2220004941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16767.867591668724</v>
      </c>
      <c r="L73" s="444">
        <f t="shared" ca="1" si="3"/>
        <v>4041056.089592163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25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4041056.089592163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16837.733706634011</v>
      </c>
      <c r="L74" s="444">
        <f t="shared" ca="1" si="3"/>
        <v>4057893.823298797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25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4057893.823298797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16810.39424743424</v>
      </c>
      <c r="L75" s="444">
        <f t="shared" ca="1" si="3"/>
        <v>4051305.0136316521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25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4051305.0136316521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16782.940873821135</v>
      </c>
      <c r="L76" s="444">
        <f t="shared" ca="1" si="3"/>
        <v>4044688.7505908944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25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4044688.7505908944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16755.373111151315</v>
      </c>
      <c r="L77" s="444">
        <f t="shared" ca="1" si="3"/>
        <v>4038044.9197874665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25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4038044.9197874665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16727.6904828037</v>
      </c>
      <c r="L78" s="444">
        <f t="shared" ca="1" si="3"/>
        <v>4031373.4063556911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25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4031373.4063556911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16699.892510171299</v>
      </c>
      <c r="L79" s="444">
        <f t="shared" ca="1" si="3"/>
        <v>4024674.0949512837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25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4024674.0949512837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16671.978712652934</v>
      </c>
      <c r="L80" s="444">
        <f t="shared" ca="1" si="3"/>
        <v>4017946.8697493575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25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4017946.8697493575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16643.94860764491</v>
      </c>
      <c r="L81" s="444">
        <f t="shared" ca="1" si="3"/>
        <v>4011191.6144424235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25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4011191.6144424235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16615.801710532684</v>
      </c>
      <c r="L82" s="444">
        <f t="shared" ca="1" si="3"/>
        <v>4004408.212238377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25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4004408.212238377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16587.537534682491</v>
      </c>
      <c r="L83" s="444">
        <f t="shared" ca="1" si="3"/>
        <v>3997596.5458584805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25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3997596.5458584805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16559.155591432922</v>
      </c>
      <c r="L84" s="444">
        <f t="shared" ca="1" si="3"/>
        <v>3990756.4975353344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25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3990756.4975353344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16530.655390086478</v>
      </c>
      <c r="L85" s="444">
        <f t="shared" ca="1" si="3"/>
        <v>3983887.949010842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25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3983887.949010842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16502.036437901097</v>
      </c>
      <c r="L86" s="444">
        <f t="shared" ca="1" si="3"/>
        <v>3976990.7815341642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25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3976990.7815341642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16473.298240081604</v>
      </c>
      <c r="L87" s="444">
        <f t="shared" ca="1" si="3"/>
        <v>3970064.8758596666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25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3970064.8758596666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16444.440299771199</v>
      </c>
      <c r="L88" s="444">
        <f t="shared" ca="1" si="3"/>
        <v>3963110.1122448589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25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3963110.1122448589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16415.462118042833</v>
      </c>
      <c r="L89" s="444">
        <f t="shared" ca="1" si="3"/>
        <v>3956126.3704483225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25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3956126.3704483225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16386.3631938906</v>
      </c>
      <c r="L90" s="444">
        <f t="shared" ca="1" si="3"/>
        <v>3949113.529727634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25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3949113.529727634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16357.143024221064</v>
      </c>
      <c r="L91" s="444">
        <f t="shared" ca="1" si="3"/>
        <v>3942071.4688372761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25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3942071.4688372761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16327.801103844571</v>
      </c>
      <c r="L92" s="444">
        <f t="shared" ca="1" si="3"/>
        <v>3935000.0660265419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25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3935000.0660265419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16298.336925466512</v>
      </c>
      <c r="L93" s="444">
        <f t="shared" ca="1" si="3"/>
        <v>3927899.1990374294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25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3927899.1990374294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16268.749979678543</v>
      </c>
      <c r="L94" s="444">
        <f t="shared" ca="1" si="3"/>
        <v>3920768.7451025289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25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3920768.7451025289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16239.039754949792</v>
      </c>
      <c r="L95" s="444">
        <f t="shared" ca="1" si="3"/>
        <v>3913608.5809428999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25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3913608.5809428999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16209.205737618006</v>
      </c>
      <c r="L96" s="444">
        <f t="shared" ca="1" si="3"/>
        <v>3906418.5827659387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25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3906418.5827659387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16179.247411880666</v>
      </c>
      <c r="L97" s="444">
        <f t="shared" ca="1" si="3"/>
        <v>3899198.6262632404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25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3899198.6262632404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16149.16425978609</v>
      </c>
      <c r="L98" s="444">
        <f t="shared" ca="1" si="3"/>
        <v>3891948.5866084476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25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3891948.5866084476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16118.955761224452</v>
      </c>
      <c r="L99" s="444">
        <f t="shared" ca="1" si="3"/>
        <v>3884668.3384550931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25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3884668.3384550931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16088.621393918809</v>
      </c>
      <c r="L100" s="444">
        <f t="shared" ca="1" si="3"/>
        <v>3877357.7559344331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25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3877357.7559344331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16058.160633416061</v>
      </c>
      <c r="L101" s="444">
        <f t="shared" ca="1" si="3"/>
        <v>3870016.71265327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25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3870016.71265327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16027.572953077879</v>
      </c>
      <c r="L102" s="444">
        <f t="shared" ca="1" si="3"/>
        <v>3862645.081691769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25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3862645.081691769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15996.857824071625</v>
      </c>
      <c r="L103" s="444">
        <f t="shared" ca="1" si="3"/>
        <v>3855242.7356012617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25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3855242.7356012617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15966.014715361176</v>
      </c>
      <c r="L104" s="444">
        <f t="shared" ca="1" si="3"/>
        <v>3847809.5464020437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25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3847809.5464020437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15942.309345364436</v>
      </c>
      <c r="L105" s="444">
        <f t="shared" ca="1" si="3"/>
        <v>3842096.5522328294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25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3842096.5522328294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15918.50520299271</v>
      </c>
      <c r="L106" s="444">
        <f t="shared" ca="1" si="3"/>
        <v>3836359.7539212434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25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3836359.7539212434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15894.601876694434</v>
      </c>
      <c r="L107" s="444">
        <f t="shared" ca="1" si="3"/>
        <v>3830599.0522833588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25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3830599.0522833588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15870.598953203247</v>
      </c>
      <c r="L108" s="444">
        <f t="shared" ca="1" si="3"/>
        <v>3824814.3477219832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25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3824814.3477219832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15846.49601753085</v>
      </c>
      <c r="L109" s="444">
        <f t="shared" ca="1" si="3"/>
        <v>3819005.5402249354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25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3819005.5402249354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15822.292652959821</v>
      </c>
      <c r="L110" s="444">
        <f t="shared" ca="1" si="3"/>
        <v>3813172.5293633165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25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3813172.5293633165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15797.988441036408</v>
      </c>
      <c r="L111" s="444">
        <f t="shared" ca="1" si="3"/>
        <v>3807315.2142897742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25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3807315.2142897742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15773.582961563316</v>
      </c>
      <c r="L112" s="444">
        <f t="shared" ca="1" si="3"/>
        <v>3801433.4937367588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25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3801433.4937367588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15749.075792592417</v>
      </c>
      <c r="L113" s="444">
        <f t="shared" ca="1" si="3"/>
        <v>3795527.2660147725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25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3795527.2660147725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15724.466510417475</v>
      </c>
      <c r="L114" s="444">
        <f t="shared" ca="1" si="3"/>
        <v>3789596.429010611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25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3789596.429010611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15699.7546895668</v>
      </c>
      <c r="L115" s="444">
        <f t="shared" ca="1" si="3"/>
        <v>3783640.880185599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25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3783640.880185599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15674.939902795919</v>
      </c>
      <c r="L116" s="444">
        <f t="shared" ca="1" si="3"/>
        <v>3777660.5165738161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25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3777660.5165738161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15650.021721080155</v>
      </c>
      <c r="L117" s="444">
        <f t="shared" ca="1" si="3"/>
        <v>3771655.2347803172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25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3771655.2347803172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15624.999713607245</v>
      </c>
      <c r="L118" s="444">
        <f t="shared" ca="1" si="3"/>
        <v>3765624.9309793455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25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3765624.9309793455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15599.87344776986</v>
      </c>
      <c r="L119" s="444">
        <f t="shared" ca="1" si="3"/>
        <v>3759569.5009125364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25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3759569.5009125364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15574.642489158156</v>
      </c>
      <c r="L120" s="444">
        <f t="shared" ca="1" si="3"/>
        <v>3753488.8398871156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25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3753488.8398871156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15549.306401552236</v>
      </c>
      <c r="L121" s="444">
        <f t="shared" ca="1" si="3"/>
        <v>3747382.842774089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25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3747382.842774089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15523.864746914625</v>
      </c>
      <c r="L122" s="444">
        <f t="shared" ca="1" si="3"/>
        <v>3741251.4040064248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25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3741251.4040064248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15498.317085382694</v>
      </c>
      <c r="L123" s="444">
        <f t="shared" ca="1" si="3"/>
        <v>3735094.4175772285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25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3735094.4175772285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15472.662975261039</v>
      </c>
      <c r="L124" s="444">
        <f t="shared" ca="1" si="3"/>
        <v>3728911.7770379107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25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3728911.7770379107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15446.901973013884</v>
      </c>
      <c r="L125" s="444">
        <f t="shared" ca="1" si="3"/>
        <v>3722703.3754963456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25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3722703.3754963456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15421.033633257362</v>
      </c>
      <c r="L126" s="444">
        <f t="shared" ca="1" si="3"/>
        <v>3716469.105615024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25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3716469.105615024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15395.057508751854</v>
      </c>
      <c r="L127" s="444">
        <f t="shared" ca="1" si="3"/>
        <v>3710208.8596091969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25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3710208.8596091969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15368.973150394242</v>
      </c>
      <c r="L128" s="444">
        <f t="shared" ca="1" si="3"/>
        <v>3703922.5292450124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25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3703922.5292450124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15342.780107210137</v>
      </c>
      <c r="L129" s="444">
        <f t="shared" ca="1" si="3"/>
        <v>3697610.0058376435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25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3697610.0058376435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15316.477926346102</v>
      </c>
      <c r="L130" s="444">
        <f t="shared" ca="1" si="3"/>
        <v>3691271.1802494107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25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3691271.1802494107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15290.0661530618</v>
      </c>
      <c r="L131" s="444">
        <f t="shared" ca="1" si="3"/>
        <v>3684905.9428878934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25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3684905.9428878934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15263.544330722143</v>
      </c>
      <c r="L132" s="444">
        <f t="shared" ca="1" si="3"/>
        <v>3678514.1837040368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25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3678514.1837040368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15236.912000789407</v>
      </c>
      <c r="L133" s="444">
        <f t="shared" ca="1" si="3"/>
        <v>3672095.7921902472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25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3672095.7921902472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15210.168702815283</v>
      </c>
      <c r="L134" s="444">
        <f t="shared" ca="1" si="3"/>
        <v>3665650.6573784836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25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3665650.6573784836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15183.313974432935</v>
      </c>
      <c r="L135" s="444">
        <f t="shared" ca="1" si="3"/>
        <v>3659178.6678383378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25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3659178.6678383378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15156.347351348993</v>
      </c>
      <c r="L136" s="444">
        <f t="shared" ca="1" si="3"/>
        <v>3652679.7116751079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25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3652679.7116751079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15129.26836733554</v>
      </c>
      <c r="L137" s="444">
        <f t="shared" ca="1" si="3"/>
        <v>3646153.6765278648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25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3646153.6765278648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15102.076554222025</v>
      </c>
      <c r="L138" s="444">
        <f t="shared" ca="1" si="3"/>
        <v>3639600.449567508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25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3639600.449567508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15074.771441887204</v>
      </c>
      <c r="L139" s="444">
        <f t="shared" ca="1" si="3"/>
        <v>3633019.9174948162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25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3633019.9174948162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15047.352558250988</v>
      </c>
      <c r="L140" s="444">
        <f t="shared" ca="1" si="3"/>
        <v>3626411.9665384884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25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3626411.9665384884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15019.819429266292</v>
      </c>
      <c r="L141" s="444">
        <f t="shared" ca="1" si="3"/>
        <v>3619776.4824531758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25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3619776.4824531758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14992.17157891082</v>
      </c>
      <c r="L142" s="444">
        <f t="shared" ca="1" si="3"/>
        <v>3613113.3505175076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25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3613113.3505175076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14964.408529178867</v>
      </c>
      <c r="L143" s="444">
        <f t="shared" ca="1" si="3"/>
        <v>3606422.4555321075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25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3606422.4555321075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14936.529800073036</v>
      </c>
      <c r="L144" s="444">
        <f t="shared" ca="1" si="3"/>
        <v>3599703.6818176019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25">
      <c r="G145" s="459">
        <f t="shared" si="16"/>
        <v>12</v>
      </c>
      <c r="H145" s="459">
        <v>138</v>
      </c>
      <c r="I145" s="444">
        <f t="shared" ca="1" si="5"/>
        <v>3599703.6818176019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14908.53490959593</v>
      </c>
      <c r="L145" s="444">
        <f t="shared" ca="1" si="3"/>
        <v>3592956.9132126188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25">
      <c r="G146" s="459">
        <f t="shared" si="16"/>
        <v>12</v>
      </c>
      <c r="H146" s="459">
        <v>139</v>
      </c>
      <c r="I146" s="444">
        <f t="shared" ca="1" si="5"/>
        <v>3592956.9132126188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14880.423373741831</v>
      </c>
      <c r="L146" s="444">
        <f t="shared" ca="1" si="3"/>
        <v>3586182.033071782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25">
      <c r="G147" s="459">
        <f t="shared" si="16"/>
        <v>12</v>
      </c>
      <c r="H147" s="459">
        <v>140</v>
      </c>
      <c r="I147" s="444">
        <f t="shared" ca="1" si="5"/>
        <v>3586182.033071782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14852.194706488346</v>
      </c>
      <c r="L147" s="444">
        <f t="shared" ca="1" si="3"/>
        <v>3579378.9242636915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25">
      <c r="G148" s="459">
        <f t="shared" si="16"/>
        <v>12</v>
      </c>
      <c r="H148" s="459">
        <v>141</v>
      </c>
      <c r="I148" s="444">
        <f t="shared" ca="1" si="5"/>
        <v>3579378.9242636915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14823.84841978797</v>
      </c>
      <c r="L148" s="444">
        <f t="shared" ca="1" si="3"/>
        <v>3572547.4691689005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25">
      <c r="G149" s="459">
        <f t="shared" si="16"/>
        <v>12</v>
      </c>
      <c r="H149" s="459">
        <v>142</v>
      </c>
      <c r="I149" s="444">
        <f t="shared" ca="1" si="5"/>
        <v>3572547.4691689005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14795.384023559673</v>
      </c>
      <c r="L149" s="444">
        <f t="shared" ca="1" si="3"/>
        <v>3565687.5496778814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25">
      <c r="G150" s="459">
        <f t="shared" si="16"/>
        <v>12</v>
      </c>
      <c r="H150" s="459">
        <v>143</v>
      </c>
      <c r="I150" s="444">
        <f t="shared" ca="1" si="5"/>
        <v>3565687.5496778814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14766.801025680426</v>
      </c>
      <c r="L150" s="444">
        <f t="shared" ca="1" si="3"/>
        <v>3558799.0471889828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25">
      <c r="G151" s="459">
        <f t="shared" si="16"/>
        <v>12</v>
      </c>
      <c r="H151" s="459">
        <v>144</v>
      </c>
      <c r="I151" s="444">
        <f t="shared" ca="1" si="5"/>
        <v>3558799.0471889828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14738.098931976685</v>
      </c>
      <c r="L151" s="444">
        <f t="shared" ca="1" si="3"/>
        <v>3551881.8426063806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25">
      <c r="G152" s="459">
        <f>G151+1</f>
        <v>13</v>
      </c>
      <c r="H152" s="459">
        <v>145</v>
      </c>
      <c r="I152" s="444">
        <f t="shared" ca="1" si="5"/>
        <v>3551881.8426063806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14709.277246215843</v>
      </c>
      <c r="L152" s="444">
        <f t="shared" ca="1" si="3"/>
        <v>3544935.8163380176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25">
      <c r="G153" s="459">
        <f t="shared" ref="G153:G163" si="17">G152</f>
        <v>13</v>
      </c>
      <c r="H153" s="459">
        <v>146</v>
      </c>
      <c r="I153" s="444">
        <f t="shared" ca="1" si="5"/>
        <v>3544935.8163380176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14680.335470097662</v>
      </c>
      <c r="L153" s="444">
        <f t="shared" ca="1" si="3"/>
        <v>3537960.8482935363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25">
      <c r="G154" s="459">
        <f t="shared" si="17"/>
        <v>13</v>
      </c>
      <c r="H154" s="459">
        <v>147</v>
      </c>
      <c r="I154" s="444">
        <f t="shared" ca="1" si="5"/>
        <v>3537960.8482935363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14651.273103245656</v>
      </c>
      <c r="L154" s="444">
        <f t="shared" ca="1" si="3"/>
        <v>3530956.817882203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25">
      <c r="G155" s="459">
        <f t="shared" si="17"/>
        <v>13</v>
      </c>
      <c r="H155" s="459">
        <v>148</v>
      </c>
      <c r="I155" s="444">
        <f t="shared" ca="1" si="5"/>
        <v>3530956.817882203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14622.089643198435</v>
      </c>
      <c r="L155" s="444">
        <f t="shared" ca="1" si="3"/>
        <v>3523923.6040108227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25">
      <c r="G156" s="459">
        <f t="shared" si="17"/>
        <v>13</v>
      </c>
      <c r="H156" s="459">
        <v>149</v>
      </c>
      <c r="I156" s="444">
        <f t="shared" ca="1" si="5"/>
        <v>3523923.6040108227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14592.784585401017</v>
      </c>
      <c r="L156" s="444">
        <f t="shared" ca="1" si="3"/>
        <v>3516861.0850816448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25">
      <c r="G157" s="459">
        <f t="shared" si="17"/>
        <v>13</v>
      </c>
      <c r="H157" s="459">
        <v>150</v>
      </c>
      <c r="I157" s="444">
        <f t="shared" ca="1" si="5"/>
        <v>3516861.0850816448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14563.357423196108</v>
      </c>
      <c r="L157" s="444">
        <f t="shared" ca="1" si="3"/>
        <v>3509769.1389902621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25">
      <c r="G158" s="459">
        <f t="shared" si="17"/>
        <v>13</v>
      </c>
      <c r="H158" s="459">
        <v>151</v>
      </c>
      <c r="I158" s="444">
        <f t="shared" ca="1" si="5"/>
        <v>3509769.1389902621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14533.807647815349</v>
      </c>
      <c r="L158" s="444">
        <f t="shared" ca="1" si="3"/>
        <v>3502647.6431234987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25">
      <c r="G159" s="459">
        <f t="shared" si="17"/>
        <v>13</v>
      </c>
      <c r="H159" s="459">
        <v>152</v>
      </c>
      <c r="I159" s="444">
        <f t="shared" ca="1" si="5"/>
        <v>3502647.6431234987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14504.134748370499</v>
      </c>
      <c r="L159" s="444">
        <f t="shared" ca="1" si="3"/>
        <v>3495496.4743572902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25">
      <c r="G160" s="459">
        <f t="shared" si="17"/>
        <v>13</v>
      </c>
      <c r="H160" s="459">
        <v>153</v>
      </c>
      <c r="I160" s="444">
        <f t="shared" ca="1" si="5"/>
        <v>3495496.4743572902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14474.33821184463</v>
      </c>
      <c r="L160" s="444">
        <f t="shared" ca="1" si="3"/>
        <v>3488315.509054556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25">
      <c r="G161" s="459">
        <f t="shared" si="17"/>
        <v>13</v>
      </c>
      <c r="H161" s="459">
        <v>154</v>
      </c>
      <c r="I161" s="444">
        <f t="shared" ca="1" si="5"/>
        <v>3488315.509054556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14444.417523083241</v>
      </c>
      <c r="L161" s="444">
        <f t="shared" ca="1" si="3"/>
        <v>3481104.6230630605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25">
      <c r="G162" s="459">
        <f t="shared" si="17"/>
        <v>13</v>
      </c>
      <c r="H162" s="459">
        <v>155</v>
      </c>
      <c r="I162" s="444">
        <f t="shared" ca="1" si="5"/>
        <v>3481104.6230630605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14414.372164785342</v>
      </c>
      <c r="L162" s="444">
        <f t="shared" ca="1" si="3"/>
        <v>3473863.691713267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25">
      <c r="G163" s="459">
        <f t="shared" si="17"/>
        <v>13</v>
      </c>
      <c r="H163" s="459">
        <v>156</v>
      </c>
      <c r="I163" s="444">
        <f t="shared" ca="1" si="5"/>
        <v>3473863.691713267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14384.201617494533</v>
      </c>
      <c r="L163" s="444">
        <f t="shared" ca="1" si="3"/>
        <v>3466592.5898161829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25">
      <c r="G164" s="459">
        <f>G163+1</f>
        <v>14</v>
      </c>
      <c r="H164" s="459">
        <v>157</v>
      </c>
      <c r="I164" s="444">
        <f t="shared" ca="1" si="5"/>
        <v>3466592.5898161829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14353.905359590019</v>
      </c>
      <c r="L164" s="444">
        <f t="shared" ca="1" si="3"/>
        <v>3459291.191661194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25">
      <c r="G165" s="459">
        <f t="shared" ref="G165:G175" si="18">G164</f>
        <v>14</v>
      </c>
      <c r="H165" s="459">
        <v>158</v>
      </c>
      <c r="I165" s="444">
        <f t="shared" ca="1" si="5"/>
        <v>3459291.191661194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14323.482867277562</v>
      </c>
      <c r="L165" s="444">
        <f t="shared" ca="1" si="3"/>
        <v>3451959.3710138928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25">
      <c r="G166" s="459">
        <f t="shared" si="18"/>
        <v>14</v>
      </c>
      <c r="H166" s="459">
        <v>159</v>
      </c>
      <c r="I166" s="444">
        <f t="shared" ca="1" si="5"/>
        <v>3451959.3710138928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14292.933614580475</v>
      </c>
      <c r="L166" s="444">
        <f t="shared" ca="1" si="3"/>
        <v>3444597.0011138944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25">
      <c r="G167" s="459">
        <f t="shared" si="18"/>
        <v>14</v>
      </c>
      <c r="H167" s="459">
        <v>160</v>
      </c>
      <c r="I167" s="444">
        <f t="shared" ca="1" si="5"/>
        <v>3444597.0011138944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14262.257073330482</v>
      </c>
      <c r="L167" s="444">
        <f t="shared" ca="1" si="3"/>
        <v>3437203.9546726462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25">
      <c r="G168" s="459">
        <f t="shared" si="18"/>
        <v>14</v>
      </c>
      <c r="H168" s="459">
        <v>161</v>
      </c>
      <c r="I168" s="444">
        <f t="shared" ca="1" si="5"/>
        <v>3437203.9546726462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14231.452713158615</v>
      </c>
      <c r="L168" s="444">
        <f t="shared" ca="1" si="3"/>
        <v>3429780.1038712258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25">
      <c r="G169" s="459">
        <f t="shared" si="18"/>
        <v>14</v>
      </c>
      <c r="H169" s="459">
        <v>162</v>
      </c>
      <c r="I169" s="444">
        <f t="shared" ca="1" si="5"/>
        <v>3429780.1038712258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14200.520001486029</v>
      </c>
      <c r="L169" s="444">
        <f t="shared" ca="1" si="3"/>
        <v>3422325.3203581329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25">
      <c r="G170" s="459">
        <f t="shared" si="18"/>
        <v>14</v>
      </c>
      <c r="H170" s="459">
        <v>163</v>
      </c>
      <c r="I170" s="444">
        <f t="shared" ca="1" si="5"/>
        <v>3422325.3203581329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14169.458403514809</v>
      </c>
      <c r="L170" s="444">
        <f t="shared" ca="1" si="3"/>
        <v>3414839.4752470688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25">
      <c r="G171" s="459">
        <f t="shared" si="18"/>
        <v>14</v>
      </c>
      <c r="H171" s="459">
        <v>164</v>
      </c>
      <c r="I171" s="444">
        <f t="shared" ca="1" si="5"/>
        <v>3414839.4752470688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14138.267382218708</v>
      </c>
      <c r="L171" s="444">
        <f t="shared" ca="1" si="3"/>
        <v>3407322.4391147085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25">
      <c r="G172" s="459">
        <f t="shared" si="18"/>
        <v>14</v>
      </c>
      <c r="H172" s="459">
        <v>165</v>
      </c>
      <c r="I172" s="444">
        <f t="shared" ca="1" si="5"/>
        <v>3407322.4391147085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14106.946398333874</v>
      </c>
      <c r="L172" s="444">
        <f t="shared" ca="1" si="3"/>
        <v>3399774.0819984633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25">
      <c r="G173" s="459">
        <f t="shared" si="18"/>
        <v>14</v>
      </c>
      <c r="H173" s="459">
        <v>166</v>
      </c>
      <c r="I173" s="444">
        <f t="shared" ca="1" si="5"/>
        <v>3399774.0819984633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14075.494910349518</v>
      </c>
      <c r="L173" s="444">
        <f t="shared" ca="1" si="3"/>
        <v>3392194.273394234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25">
      <c r="G174" s="459">
        <f t="shared" si="18"/>
        <v>14</v>
      </c>
      <c r="H174" s="459">
        <v>167</v>
      </c>
      <c r="I174" s="444">
        <f t="shared" ca="1" si="5"/>
        <v>3392194.273394234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14043.912374498565</v>
      </c>
      <c r="L174" s="444">
        <f t="shared" ca="1" si="3"/>
        <v>3384582.882254154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25">
      <c r="G175" s="459">
        <f t="shared" si="18"/>
        <v>14</v>
      </c>
      <c r="H175" s="459">
        <v>168</v>
      </c>
      <c r="I175" s="444">
        <f t="shared" ca="1" si="5"/>
        <v>3384582.882254154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14012.19824474823</v>
      </c>
      <c r="L175" s="444">
        <f t="shared" ca="1" si="3"/>
        <v>3376939.7769843233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25">
      <c r="G176" s="459">
        <f>G175+1</f>
        <v>15</v>
      </c>
      <c r="H176" s="459">
        <v>169</v>
      </c>
      <c r="I176" s="444">
        <f t="shared" ca="1" si="5"/>
        <v>3376939.7769843233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13980.351972790602</v>
      </c>
      <c r="L176" s="444">
        <f t="shared" ca="1" si="3"/>
        <v>3369264.8254425349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25">
      <c r="G177" s="459">
        <f t="shared" ref="G177:G187" si="19">G176</f>
        <v>15</v>
      </c>
      <c r="H177" s="459">
        <v>170</v>
      </c>
      <c r="I177" s="444">
        <f t="shared" ca="1" si="5"/>
        <v>3369264.8254425349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13948.37300803315</v>
      </c>
      <c r="L177" s="444">
        <f t="shared" ca="1" si="3"/>
        <v>3361557.8949359893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25">
      <c r="G178" s="459">
        <f t="shared" si="19"/>
        <v>15</v>
      </c>
      <c r="H178" s="459">
        <v>171</v>
      </c>
      <c r="I178" s="444">
        <f t="shared" ca="1" si="5"/>
        <v>3361557.8949359893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13916.26079758921</v>
      </c>
      <c r="L178" s="444">
        <f t="shared" ca="1" si="3"/>
        <v>3353818.8522189995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25">
      <c r="G179" s="459">
        <f t="shared" si="19"/>
        <v>15</v>
      </c>
      <c r="H179" s="459">
        <v>172</v>
      </c>
      <c r="I179" s="444">
        <f t="shared" ca="1" si="5"/>
        <v>3353818.8522189995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13884.014786268419</v>
      </c>
      <c r="L179" s="444">
        <f t="shared" ca="1" si="3"/>
        <v>3346047.5634906893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25">
      <c r="G180" s="459">
        <f t="shared" si="19"/>
        <v>15</v>
      </c>
      <c r="H180" s="459">
        <v>173</v>
      </c>
      <c r="I180" s="444">
        <f t="shared" ca="1" si="5"/>
        <v>3346047.5634906893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13851.634416567127</v>
      </c>
      <c r="L180" s="444">
        <f t="shared" ca="1" si="3"/>
        <v>3338243.8943926776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25">
      <c r="G181" s="459">
        <f t="shared" si="19"/>
        <v>15</v>
      </c>
      <c r="H181" s="459">
        <v>174</v>
      </c>
      <c r="I181" s="444">
        <f t="shared" ca="1" si="5"/>
        <v>3338243.8943926776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13819.119128658744</v>
      </c>
      <c r="L181" s="444">
        <f t="shared" ca="1" si="3"/>
        <v>3330407.7100067576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25">
      <c r="G182" s="459">
        <f t="shared" si="19"/>
        <v>15</v>
      </c>
      <c r="H182" s="459">
        <v>175</v>
      </c>
      <c r="I182" s="444">
        <f t="shared" ca="1" si="5"/>
        <v>3330407.7100067576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13786.468360384079</v>
      </c>
      <c r="L182" s="444">
        <f t="shared" ca="1" si="3"/>
        <v>3322538.8748525628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25">
      <c r="G183" s="459">
        <f t="shared" si="19"/>
        <v>15</v>
      </c>
      <c r="H183" s="459">
        <v>176</v>
      </c>
      <c r="I183" s="444">
        <f t="shared" ca="1" si="5"/>
        <v>3322538.8748525628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13753.6815472416</v>
      </c>
      <c r="L183" s="444">
        <f t="shared" ca="1" si="3"/>
        <v>3314637.2528852257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25">
      <c r="G184" s="459">
        <f t="shared" si="19"/>
        <v>15</v>
      </c>
      <c r="H184" s="459">
        <v>177</v>
      </c>
      <c r="I184" s="444">
        <f t="shared" ca="1" si="5"/>
        <v>3314637.2528852257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13720.758122377692</v>
      </c>
      <c r="L184" s="444">
        <f t="shared" ca="1" si="3"/>
        <v>3306702.7074930244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25">
      <c r="G185" s="459">
        <f t="shared" si="19"/>
        <v>15</v>
      </c>
      <c r="H185" s="459">
        <v>178</v>
      </c>
      <c r="I185" s="444">
        <f t="shared" ca="1" si="5"/>
        <v>3306702.7074930244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13687.697516576854</v>
      </c>
      <c r="L185" s="444">
        <f t="shared" ca="1" si="3"/>
        <v>3298735.1014950224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25">
      <c r="G186" s="459">
        <f t="shared" si="19"/>
        <v>15</v>
      </c>
      <c r="H186" s="459">
        <v>179</v>
      </c>
      <c r="I186" s="444">
        <f t="shared" ca="1" si="5"/>
        <v>3298735.1014950224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13654.499158251851</v>
      </c>
      <c r="L186" s="444">
        <f t="shared" ca="1" si="3"/>
        <v>3290734.2971386956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25">
      <c r="G187" s="459">
        <f t="shared" si="19"/>
        <v>15</v>
      </c>
      <c r="H187" s="459">
        <v>180</v>
      </c>
      <c r="I187" s="444">
        <f t="shared" ca="1" si="5"/>
        <v>3290734.2971386956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13621.16247343382</v>
      </c>
      <c r="L187" s="444">
        <f t="shared" ca="1" si="3"/>
        <v>3282700.1560975504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25">
      <c r="G188" s="459">
        <f>G187+1</f>
        <v>16</v>
      </c>
      <c r="H188" s="459">
        <v>181</v>
      </c>
      <c r="I188" s="444">
        <f t="shared" ca="1" si="5"/>
        <v>3282700.1560975504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13587.686885762381</v>
      </c>
      <c r="L188" s="444">
        <f t="shared" ca="1" si="3"/>
        <v>3274632.5394687341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25">
      <c r="G189" s="459">
        <f t="shared" ref="G189:G199" si="20">G188</f>
        <v>16</v>
      </c>
      <c r="H189" s="459">
        <v>182</v>
      </c>
      <c r="I189" s="444">
        <f t="shared" ca="1" si="5"/>
        <v>3274632.5394687341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13554.071816475647</v>
      </c>
      <c r="L189" s="444">
        <f t="shared" ca="1" si="3"/>
        <v>3266531.3077706308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25">
      <c r="G190" s="459">
        <f t="shared" si="20"/>
        <v>16</v>
      </c>
      <c r="H190" s="459">
        <v>183</v>
      </c>
      <c r="I190" s="444">
        <f t="shared" ca="1" si="5"/>
        <v>3266531.3077706308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13520.316684400217</v>
      </c>
      <c r="L190" s="444">
        <f t="shared" ca="1" si="3"/>
        <v>3258396.3209404522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25">
      <c r="G191" s="459">
        <f t="shared" si="20"/>
        <v>16</v>
      </c>
      <c r="H191" s="459">
        <v>184</v>
      </c>
      <c r="I191" s="444">
        <f t="shared" ca="1" si="5"/>
        <v>3258396.3209404522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13486.420905941139</v>
      </c>
      <c r="L191" s="444">
        <f t="shared" ca="1" si="3"/>
        <v>3250227.4383318145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25">
      <c r="G192" s="459">
        <f t="shared" si="20"/>
        <v>16</v>
      </c>
      <c r="H192" s="459">
        <v>185</v>
      </c>
      <c r="I192" s="444">
        <f t="shared" ca="1" si="5"/>
        <v>3250227.4383318145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13452.383895071815</v>
      </c>
      <c r="L192" s="444">
        <f t="shared" ca="1" si="3"/>
        <v>3242024.5187123073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25">
      <c r="G193" s="459">
        <f t="shared" si="20"/>
        <v>16</v>
      </c>
      <c r="H193" s="459">
        <v>186</v>
      </c>
      <c r="I193" s="444">
        <f t="shared" ca="1" si="5"/>
        <v>3242024.5187123073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13418.205063323869</v>
      </c>
      <c r="L193" s="444">
        <f t="shared" ca="1" si="3"/>
        <v>3233787.4202610524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25">
      <c r="G194" s="459">
        <f t="shared" si="20"/>
        <v>16</v>
      </c>
      <c r="H194" s="459">
        <v>187</v>
      </c>
      <c r="I194" s="444">
        <f t="shared" ca="1" si="5"/>
        <v>3233787.4202610524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13383.883819776973</v>
      </c>
      <c r="L194" s="444">
        <f t="shared" ca="1" si="3"/>
        <v>3225516.0005662506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25">
      <c r="G195" s="459">
        <f t="shared" si="20"/>
        <v>16</v>
      </c>
      <c r="H195" s="459">
        <v>188</v>
      </c>
      <c r="I195" s="444">
        <f t="shared" ca="1" si="5"/>
        <v>3225516.0005662506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13349.419571048633</v>
      </c>
      <c r="L195" s="444">
        <f t="shared" ca="1" si="3"/>
        <v>3217210.1166227204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25">
      <c r="G196" s="459">
        <f t="shared" si="20"/>
        <v>16</v>
      </c>
      <c r="H196" s="459">
        <v>189</v>
      </c>
      <c r="I196" s="444">
        <f t="shared" ca="1" si="5"/>
        <v>3217210.1166227204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13314.811721283922</v>
      </c>
      <c r="L196" s="444">
        <f t="shared" ca="1" si="3"/>
        <v>3208869.6248294255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25">
      <c r="G197" s="459">
        <f t="shared" si="20"/>
        <v>16</v>
      </c>
      <c r="H197" s="459">
        <v>190</v>
      </c>
      <c r="I197" s="444">
        <f t="shared" ca="1" si="5"/>
        <v>3208869.6248294255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13280.059672145195</v>
      </c>
      <c r="L197" s="444">
        <f t="shared" ca="1" si="3"/>
        <v>3200494.3809869918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25">
      <c r="G198" s="459">
        <f t="shared" si="20"/>
        <v>16</v>
      </c>
      <c r="H198" s="459">
        <v>191</v>
      </c>
      <c r="I198" s="444">
        <f t="shared" ca="1" si="5"/>
        <v>3200494.3809869918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13245.16282280172</v>
      </c>
      <c r="L198" s="444">
        <f t="shared" ca="1" si="3"/>
        <v>3192084.2402952146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25">
      <c r="G199" s="459">
        <f t="shared" si="20"/>
        <v>16</v>
      </c>
      <c r="H199" s="459">
        <v>192</v>
      </c>
      <c r="I199" s="444">
        <f t="shared" ca="1" si="5"/>
        <v>3192084.2402952146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13210.120569919316</v>
      </c>
      <c r="L199" s="444">
        <f t="shared" ca="1" si="3"/>
        <v>3183639.057350555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25">
      <c r="G200" s="459">
        <f>G199+1</f>
        <v>17</v>
      </c>
      <c r="H200" s="459">
        <v>193</v>
      </c>
      <c r="I200" s="444">
        <f t="shared" ca="1" si="5"/>
        <v>3183639.057350555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13174.9323076499</v>
      </c>
      <c r="L200" s="444">
        <f t="shared" ca="1" si="3"/>
        <v>3175158.686143626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25">
      <c r="G201" s="459">
        <f t="shared" ref="G201:G211" si="21">G200</f>
        <v>17</v>
      </c>
      <c r="H201" s="459">
        <v>194</v>
      </c>
      <c r="I201" s="444">
        <f t="shared" ca="1" si="5"/>
        <v>3175158.686143626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13139.597427621029</v>
      </c>
      <c r="L201" s="444">
        <f t="shared" ca="1" si="3"/>
        <v>3166642.9800566682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25">
      <c r="G202" s="459">
        <f t="shared" si="21"/>
        <v>17</v>
      </c>
      <c r="H202" s="459">
        <v>195</v>
      </c>
      <c r="I202" s="444">
        <f t="shared" ca="1" si="5"/>
        <v>3166642.9800566682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13104.115318925373</v>
      </c>
      <c r="L202" s="444">
        <f t="shared" ca="1" si="3"/>
        <v>3158091.7918610149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25">
      <c r="G203" s="459">
        <f t="shared" si="21"/>
        <v>17</v>
      </c>
      <c r="H203" s="459">
        <v>196</v>
      </c>
      <c r="I203" s="444">
        <f t="shared" ca="1" si="5"/>
        <v>3158091.7918610149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13068.48536811015</v>
      </c>
      <c r="L203" s="444">
        <f t="shared" ca="1" si="3"/>
        <v>3149504.9737145463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25">
      <c r="G204" s="459">
        <f t="shared" si="21"/>
        <v>17</v>
      </c>
      <c r="H204" s="459">
        <v>197</v>
      </c>
      <c r="I204" s="444">
        <f t="shared" ca="1" si="5"/>
        <v>3149504.9737145463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13032.706959166531</v>
      </c>
      <c r="L204" s="444">
        <f t="shared" ca="1" si="3"/>
        <v>3140882.377159134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25">
      <c r="G205" s="459">
        <f t="shared" si="21"/>
        <v>17</v>
      </c>
      <c r="H205" s="459">
        <v>198</v>
      </c>
      <c r="I205" s="444">
        <f t="shared" ca="1" si="5"/>
        <v>3140882.377159134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12996.77947351898</v>
      </c>
      <c r="L205" s="444">
        <f t="shared" ca="1" si="3"/>
        <v>3132223.8531180741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25">
      <c r="G206" s="459">
        <f t="shared" si="21"/>
        <v>17</v>
      </c>
      <c r="H206" s="459">
        <v>199</v>
      </c>
      <c r="I206" s="444">
        <f t="shared" ca="1" si="5"/>
        <v>3132223.8531180741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12960.702290014564</v>
      </c>
      <c r="L206" s="444">
        <f t="shared" ca="1" si="3"/>
        <v>3123529.2518935096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25">
      <c r="G207" s="459">
        <f t="shared" si="21"/>
        <v>17</v>
      </c>
      <c r="H207" s="459">
        <v>200</v>
      </c>
      <c r="I207" s="444">
        <f t="shared" ca="1" si="5"/>
        <v>3123529.2518935096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12924.474784912212</v>
      </c>
      <c r="L207" s="444">
        <f t="shared" ca="1" si="3"/>
        <v>3114798.4231638429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25">
      <c r="G208" s="459">
        <f t="shared" si="21"/>
        <v>17</v>
      </c>
      <c r="H208" s="459">
        <v>201</v>
      </c>
      <c r="I208" s="444">
        <f t="shared" ca="1" si="5"/>
        <v>3114798.4231638429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12888.096331871933</v>
      </c>
      <c r="L208" s="444">
        <f t="shared" ca="1" si="3"/>
        <v>3106031.2159811361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25">
      <c r="G209" s="459">
        <f t="shared" si="21"/>
        <v>17</v>
      </c>
      <c r="H209" s="459">
        <v>202</v>
      </c>
      <c r="I209" s="444">
        <f t="shared" ca="1" si="5"/>
        <v>3106031.2159811361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12851.566301943989</v>
      </c>
      <c r="L209" s="444">
        <f t="shared" ca="1" si="3"/>
        <v>3097227.4787685014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25">
      <c r="G210" s="459">
        <f t="shared" si="21"/>
        <v>17</v>
      </c>
      <c r="H210" s="459">
        <v>203</v>
      </c>
      <c r="I210" s="444">
        <f t="shared" ca="1" si="5"/>
        <v>3097227.4787685014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12814.884063558011</v>
      </c>
      <c r="L210" s="444">
        <f t="shared" ca="1" si="3"/>
        <v>3088387.0593174808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25">
      <c r="G211" s="459">
        <f t="shared" si="21"/>
        <v>17</v>
      </c>
      <c r="H211" s="459">
        <v>204</v>
      </c>
      <c r="I211" s="444">
        <f t="shared" ca="1" si="5"/>
        <v>3088387.0593174808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12778.048982512091</v>
      </c>
      <c r="L211" s="444">
        <f t="shared" ca="1" si="3"/>
        <v>3079509.8047854141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25">
      <c r="G212" s="459">
        <f>G211+1</f>
        <v>18</v>
      </c>
      <c r="H212" s="459">
        <v>205</v>
      </c>
      <c r="I212" s="444">
        <f t="shared" ca="1" si="5"/>
        <v>3079509.8047854141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12741.060421961814</v>
      </c>
      <c r="L212" s="444">
        <f t="shared" ca="1" si="3"/>
        <v>3070595.5616927971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25">
      <c r="G213" s="459">
        <f t="shared" ref="G213:G223" si="22">G212</f>
        <v>18</v>
      </c>
      <c r="H213" s="459">
        <v>206</v>
      </c>
      <c r="I213" s="444">
        <f t="shared" ca="1" si="5"/>
        <v>3070595.5616927971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12703.917742409243</v>
      </c>
      <c r="L213" s="444">
        <f t="shared" ca="1" si="3"/>
        <v>3061644.1759206275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25">
      <c r="G214" s="459">
        <f t="shared" si="22"/>
        <v>18</v>
      </c>
      <c r="H214" s="459">
        <v>207</v>
      </c>
      <c r="I214" s="444">
        <f t="shared" ca="1" si="5"/>
        <v>3061644.1759206275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12666.62030169187</v>
      </c>
      <c r="L214" s="444">
        <f t="shared" ca="1" si="3"/>
        <v>3052655.4927077405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25">
      <c r="G215" s="459">
        <f t="shared" si="22"/>
        <v>18</v>
      </c>
      <c r="H215" s="459">
        <v>208</v>
      </c>
      <c r="I215" s="444">
        <f t="shared" ca="1" si="5"/>
        <v>3052655.4927077405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12629.167454971506</v>
      </c>
      <c r="L215" s="444">
        <f t="shared" ca="1" si="3"/>
        <v>3043629.3566481331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25">
      <c r="G216" s="459">
        <f t="shared" si="22"/>
        <v>18</v>
      </c>
      <c r="H216" s="459">
        <v>209</v>
      </c>
      <c r="I216" s="444">
        <f t="shared" ca="1" si="5"/>
        <v>3043629.3566481331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12591.558554723142</v>
      </c>
      <c r="L216" s="444">
        <f t="shared" ca="1" si="3"/>
        <v>3034565.6116882772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25">
      <c r="G217" s="459">
        <f t="shared" si="22"/>
        <v>18</v>
      </c>
      <c r="H217" s="459">
        <v>210</v>
      </c>
      <c r="I217" s="444">
        <f t="shared" ca="1" si="5"/>
        <v>3034565.6116882772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12553.792950723742</v>
      </c>
      <c r="L217" s="444">
        <f t="shared" ca="1" si="3"/>
        <v>3025464.1011244222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25">
      <c r="G218" s="459">
        <f t="shared" si="22"/>
        <v>18</v>
      </c>
      <c r="H218" s="459">
        <v>211</v>
      </c>
      <c r="I218" s="444">
        <f t="shared" ca="1" si="5"/>
        <v>3025464.1011244222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12515.869990041014</v>
      </c>
      <c r="L218" s="444">
        <f t="shared" ca="1" si="3"/>
        <v>3016324.6675998843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25">
      <c r="G219" s="459">
        <f t="shared" si="22"/>
        <v>18</v>
      </c>
      <c r="H219" s="459">
        <v>212</v>
      </c>
      <c r="I219" s="444">
        <f t="shared" ca="1" si="5"/>
        <v>3016324.6675998843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12477.789017022105</v>
      </c>
      <c r="L219" s="444">
        <f t="shared" ca="1" si="3"/>
        <v>3007147.1531023276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25">
      <c r="G220" s="459">
        <f t="shared" si="22"/>
        <v>18</v>
      </c>
      <c r="H220" s="459">
        <v>213</v>
      </c>
      <c r="I220" s="444">
        <f t="shared" ca="1" si="5"/>
        <v>3007147.1531023276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12439.549373282287</v>
      </c>
      <c r="L220" s="444">
        <f t="shared" ca="1" si="3"/>
        <v>2997931.3989610309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25">
      <c r="G221" s="459">
        <f t="shared" si="22"/>
        <v>18</v>
      </c>
      <c r="H221" s="459">
        <v>214</v>
      </c>
      <c r="I221" s="444">
        <f t="shared" ca="1" si="5"/>
        <v>2997931.3989610309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12401.150397693549</v>
      </c>
      <c r="L221" s="444">
        <f t="shared" ca="1" si="3"/>
        <v>2988677.2458441458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25">
      <c r="G222" s="459">
        <f t="shared" si="22"/>
        <v>18</v>
      </c>
      <c r="H222" s="459">
        <v>215</v>
      </c>
      <c r="I222" s="444">
        <f t="shared" ca="1" si="5"/>
        <v>2988677.2458441458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12362.591426373196</v>
      </c>
      <c r="L222" s="444">
        <f t="shared" ca="1" si="3"/>
        <v>2979384.5337559399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25">
      <c r="G223" s="459">
        <f t="shared" si="22"/>
        <v>18</v>
      </c>
      <c r="H223" s="459">
        <v>216</v>
      </c>
      <c r="I223" s="444">
        <f t="shared" ca="1" si="5"/>
        <v>2979384.5337559399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12323.871792672338</v>
      </c>
      <c r="L223" s="444">
        <f t="shared" ca="1" si="3"/>
        <v>2970053.1020340333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25">
      <c r="G224" s="459">
        <f>G223+1</f>
        <v>19</v>
      </c>
      <c r="H224" s="459">
        <v>217</v>
      </c>
      <c r="I224" s="444">
        <f t="shared" ca="1" si="5"/>
        <v>2970053.1020340333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12284.990827164393</v>
      </c>
      <c r="L224" s="444">
        <f t="shared" ca="1" si="3"/>
        <v>2960682.789346619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25">
      <c r="G225" s="459">
        <f t="shared" ref="G225:G235" si="23">G224</f>
        <v>19</v>
      </c>
      <c r="H225" s="459">
        <v>218</v>
      </c>
      <c r="I225" s="444">
        <f t="shared" ca="1" si="5"/>
        <v>2960682.789346619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12245.9478576335</v>
      </c>
      <c r="L225" s="444">
        <f t="shared" ca="1" si="3"/>
        <v>2951273.4336896739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25">
      <c r="G226" s="459">
        <f t="shared" si="23"/>
        <v>19</v>
      </c>
      <c r="H226" s="459">
        <v>219</v>
      </c>
      <c r="I226" s="444">
        <f t="shared" ca="1" si="5"/>
        <v>2951273.4336896739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12206.742209062895</v>
      </c>
      <c r="L226" s="444">
        <f t="shared" ca="1" si="3"/>
        <v>2941824.872384158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25">
      <c r="G227" s="459">
        <f t="shared" si="23"/>
        <v>19</v>
      </c>
      <c r="H227" s="459">
        <v>220</v>
      </c>
      <c r="I227" s="444">
        <f t="shared" ca="1" si="5"/>
        <v>2941824.872384158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12167.373203623247</v>
      </c>
      <c r="L227" s="444">
        <f t="shared" ca="1" si="3"/>
        <v>2932336.9420732022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25">
      <c r="G228" s="459">
        <f t="shared" si="23"/>
        <v>19</v>
      </c>
      <c r="H228" s="459">
        <v>221</v>
      </c>
      <c r="I228" s="444">
        <f t="shared" ca="1" si="5"/>
        <v>2932336.9420732022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12127.840160660931</v>
      </c>
      <c r="L228" s="444">
        <f t="shared" ca="1" si="3"/>
        <v>2922809.4787192843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25">
      <c r="G229" s="459">
        <f t="shared" si="23"/>
        <v>19</v>
      </c>
      <c r="H229" s="459">
        <v>222</v>
      </c>
      <c r="I229" s="444">
        <f t="shared" ca="1" si="5"/>
        <v>2922809.4787192843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12088.142396686273</v>
      </c>
      <c r="L229" s="444">
        <f t="shared" ca="1" si="3"/>
        <v>2913242.3176013916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25">
      <c r="G230" s="459">
        <f t="shared" si="23"/>
        <v>19</v>
      </c>
      <c r="H230" s="459">
        <v>223</v>
      </c>
      <c r="I230" s="444">
        <f t="shared" ca="1" si="5"/>
        <v>2913242.3176013916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12048.279225361719</v>
      </c>
      <c r="L230" s="444">
        <f t="shared" ca="1" si="3"/>
        <v>2903635.2933121743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25">
      <c r="G231" s="459">
        <f t="shared" si="23"/>
        <v>19</v>
      </c>
      <c r="H231" s="459">
        <v>224</v>
      </c>
      <c r="I231" s="444">
        <f t="shared" ca="1" si="5"/>
        <v>2903635.2933121743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12008.249957489981</v>
      </c>
      <c r="L231" s="444">
        <f t="shared" ca="1" si="3"/>
        <v>2893988.2397550852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25">
      <c r="G232" s="459">
        <f t="shared" si="23"/>
        <v>19</v>
      </c>
      <c r="H232" s="459">
        <v>225</v>
      </c>
      <c r="I232" s="444">
        <f t="shared" ca="1" si="5"/>
        <v>2893988.2397550852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11968.053901002109</v>
      </c>
      <c r="L232" s="444">
        <f t="shared" ca="1" si="3"/>
        <v>2884300.9901415086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25">
      <c r="G233" s="459">
        <f t="shared" si="23"/>
        <v>19</v>
      </c>
      <c r="H233" s="459">
        <v>226</v>
      </c>
      <c r="I233" s="444">
        <f t="shared" ca="1" si="5"/>
        <v>2884300.9901415086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11927.69036094554</v>
      </c>
      <c r="L233" s="444">
        <f t="shared" ca="1" si="3"/>
        <v>2874573.3769878754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25">
      <c r="G234" s="459">
        <f t="shared" si="23"/>
        <v>19</v>
      </c>
      <c r="H234" s="459">
        <v>227</v>
      </c>
      <c r="I234" s="444">
        <f t="shared" ca="1" si="5"/>
        <v>2874573.3769878754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11887.158639472069</v>
      </c>
      <c r="L234" s="444">
        <f t="shared" ca="1" si="3"/>
        <v>2864805.2321127686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25">
      <c r="G235" s="459">
        <f t="shared" si="23"/>
        <v>19</v>
      </c>
      <c r="H235" s="459">
        <v>228</v>
      </c>
      <c r="I235" s="444">
        <f t="shared" ca="1" si="5"/>
        <v>2864805.2321127686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11846.45803582579</v>
      </c>
      <c r="L235" s="444">
        <f t="shared" ca="1" si="3"/>
        <v>2854996.3866340155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25">
      <c r="G236" s="459">
        <f>G235+1</f>
        <v>20</v>
      </c>
      <c r="H236" s="459">
        <v>229</v>
      </c>
      <c r="I236" s="444">
        <f t="shared" ca="1" si="5"/>
        <v>2854996.3866340155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11805.587846330985</v>
      </c>
      <c r="L236" s="444">
        <f t="shared" ca="1" si="3"/>
        <v>2845146.6709657675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25">
      <c r="G237" s="459">
        <f t="shared" ref="G237:G247" si="24">G236</f>
        <v>20</v>
      </c>
      <c r="H237" s="459">
        <v>230</v>
      </c>
      <c r="I237" s="444">
        <f t="shared" ca="1" si="5"/>
        <v>2845146.6709657675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11764.547364379952</v>
      </c>
      <c r="L237" s="444">
        <f t="shared" ca="1" si="3"/>
        <v>2835255.9148155684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25">
      <c r="G238" s="459">
        <f t="shared" si="24"/>
        <v>20</v>
      </c>
      <c r="H238" s="459">
        <v>231</v>
      </c>
      <c r="I238" s="444">
        <f t="shared" ca="1" si="5"/>
        <v>2835255.9148155684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11723.335880420789</v>
      </c>
      <c r="L238" s="444">
        <f t="shared" ca="1" si="3"/>
        <v>2825323.9471814102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25">
      <c r="G239" s="459">
        <f t="shared" si="24"/>
        <v>20</v>
      </c>
      <c r="H239" s="459">
        <v>232</v>
      </c>
      <c r="I239" s="444">
        <f t="shared" ca="1" si="5"/>
        <v>2825323.9471814102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11681.952681945131</v>
      </c>
      <c r="L239" s="444">
        <f t="shared" ca="1" si="3"/>
        <v>2815350.5963487765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25">
      <c r="G240" s="459">
        <f t="shared" si="24"/>
        <v>20</v>
      </c>
      <c r="H240" s="459">
        <v>233</v>
      </c>
      <c r="I240" s="444">
        <f t="shared" ca="1" si="5"/>
        <v>2815350.5963487765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11640.397053475823</v>
      </c>
      <c r="L240" s="444">
        <f t="shared" ca="1" si="3"/>
        <v>2805335.6898876736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25">
      <c r="G241" s="459">
        <f t="shared" si="24"/>
        <v>20</v>
      </c>
      <c r="H241" s="459">
        <v>234</v>
      </c>
      <c r="I241" s="444">
        <f t="shared" ca="1" si="5"/>
        <v>2805335.6898876736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11598.668276554561</v>
      </c>
      <c r="L241" s="444">
        <f t="shared" ca="1" si="3"/>
        <v>2795279.0546496492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25">
      <c r="G242" s="459">
        <f t="shared" si="24"/>
        <v>20</v>
      </c>
      <c r="H242" s="459">
        <v>235</v>
      </c>
      <c r="I242" s="444">
        <f t="shared" ca="1" si="5"/>
        <v>2795279.0546496492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11556.76562972946</v>
      </c>
      <c r="L242" s="444">
        <f t="shared" ca="1" si="3"/>
        <v>2785180.5167647996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25">
      <c r="G243" s="459">
        <f t="shared" si="24"/>
        <v>20</v>
      </c>
      <c r="H243" s="459">
        <v>236</v>
      </c>
      <c r="I243" s="444">
        <f t="shared" ca="1" si="5"/>
        <v>2785180.5167647996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11514.688388542587</v>
      </c>
      <c r="L243" s="444">
        <f t="shared" ca="1" si="3"/>
        <v>2775039.9016387635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25">
      <c r="G244" s="459">
        <f t="shared" si="24"/>
        <v>20</v>
      </c>
      <c r="H244" s="459">
        <v>237</v>
      </c>
      <c r="I244" s="444">
        <f t="shared" ca="1" si="5"/>
        <v>2775039.9016387635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11472.435825517436</v>
      </c>
      <c r="L244" s="444">
        <f t="shared" ca="1" si="3"/>
        <v>2764857.033949702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25">
      <c r="G245" s="459">
        <f t="shared" si="24"/>
        <v>20</v>
      </c>
      <c r="H245" s="459">
        <v>238</v>
      </c>
      <c r="I245" s="444">
        <f t="shared" ca="1" si="5"/>
        <v>2764857.033949702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11430.007210146347</v>
      </c>
      <c r="L245" s="444">
        <f t="shared" ca="1" si="3"/>
        <v>2754631.7376452694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25">
      <c r="G246" s="459">
        <f t="shared" si="24"/>
        <v>20</v>
      </c>
      <c r="H246" s="459">
        <v>239</v>
      </c>
      <c r="I246" s="444">
        <f t="shared" ca="1" si="5"/>
        <v>2754631.7376452694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11387.401808877878</v>
      </c>
      <c r="L246" s="444">
        <f t="shared" ca="1" si="3"/>
        <v>2744363.8359395685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25">
      <c r="G247" s="459">
        <f t="shared" si="24"/>
        <v>20</v>
      </c>
      <c r="H247" s="459">
        <v>240</v>
      </c>
      <c r="I247" s="444">
        <f t="shared" ca="1" si="5"/>
        <v>2744363.8359395685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11344.618885104122</v>
      </c>
      <c r="L247" s="444">
        <f t="shared" ca="1" si="3"/>
        <v>2734053.1513100937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25">
      <c r="G248" s="459">
        <f>G247+1</f>
        <v>21</v>
      </c>
      <c r="H248" s="459">
        <v>241</v>
      </c>
      <c r="I248" s="444">
        <f t="shared" ca="1" si="5"/>
        <v>2734053.1513100937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11301.657699147978</v>
      </c>
      <c r="L248" s="444">
        <f t="shared" ca="1" si="3"/>
        <v>2723699.505494663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25">
      <c r="G249" s="459">
        <f t="shared" ref="G249:G259" si="25">G248</f>
        <v>21</v>
      </c>
      <c r="H249" s="459">
        <v>242</v>
      </c>
      <c r="I249" s="444">
        <f t="shared" ca="1" si="5"/>
        <v>2723699.505494663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11258.51750825035</v>
      </c>
      <c r="L249" s="444">
        <f t="shared" ca="1" si="3"/>
        <v>2713302.7194883344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25">
      <c r="G250" s="459">
        <f t="shared" si="25"/>
        <v>21</v>
      </c>
      <c r="H250" s="459">
        <v>243</v>
      </c>
      <c r="I250" s="444">
        <f t="shared" ca="1" si="5"/>
        <v>2713302.7194883344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11215.197566557315</v>
      </c>
      <c r="L250" s="444">
        <f t="shared" ca="1" si="3"/>
        <v>2702862.6135403127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25">
      <c r="G251" s="459">
        <f t="shared" si="25"/>
        <v>21</v>
      </c>
      <c r="H251" s="459">
        <v>244</v>
      </c>
      <c r="I251" s="444">
        <f t="shared" ca="1" si="5"/>
        <v>2702862.6135403127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11171.697125107225</v>
      </c>
      <c r="L251" s="444">
        <f t="shared" ca="1" si="3"/>
        <v>2692379.0071508409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25">
      <c r="G252" s="459">
        <f t="shared" si="25"/>
        <v>21</v>
      </c>
      <c r="H252" s="459">
        <v>245</v>
      </c>
      <c r="I252" s="444">
        <f t="shared" ca="1" si="5"/>
        <v>2692379.0071508409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11128.015431817759</v>
      </c>
      <c r="L252" s="444">
        <f t="shared" ca="1" si="3"/>
        <v>2681851.7190680797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25">
      <c r="G253" s="459">
        <f t="shared" si="25"/>
        <v>21</v>
      </c>
      <c r="H253" s="459">
        <v>246</v>
      </c>
      <c r="I253" s="444">
        <f t="shared" ca="1" si="5"/>
        <v>2681851.7190680797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11084.151731472921</v>
      </c>
      <c r="L253" s="444">
        <f t="shared" ca="1" si="3"/>
        <v>2671280.5672849738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25">
      <c r="G254" s="459">
        <f t="shared" si="25"/>
        <v>21</v>
      </c>
      <c r="H254" s="459">
        <v>247</v>
      </c>
      <c r="I254" s="444">
        <f t="shared" ca="1" si="5"/>
        <v>2671280.5672849738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11040.105265709979</v>
      </c>
      <c r="L254" s="444">
        <f t="shared" ca="1" si="3"/>
        <v>2660665.369036105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25">
      <c r="G255" s="459">
        <f t="shared" si="25"/>
        <v>21</v>
      </c>
      <c r="H255" s="459">
        <v>248</v>
      </c>
      <c r="I255" s="444">
        <f t="shared" ca="1" si="5"/>
        <v>2660665.369036105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10995.875273006359</v>
      </c>
      <c r="L255" s="444">
        <f t="shared" ca="1" si="3"/>
        <v>2650005.9407945327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25">
      <c r="G256" s="459">
        <f t="shared" si="25"/>
        <v>21</v>
      </c>
      <c r="H256" s="459">
        <v>249</v>
      </c>
      <c r="I256" s="444">
        <f t="shared" ca="1" si="5"/>
        <v>2650005.9407945327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10951.460988666475</v>
      </c>
      <c r="L256" s="444">
        <f t="shared" ca="1" si="3"/>
        <v>2639302.0982686202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25">
      <c r="G257" s="459">
        <f t="shared" si="25"/>
        <v>21</v>
      </c>
      <c r="H257" s="459">
        <v>250</v>
      </c>
      <c r="I257" s="444">
        <f t="shared" ca="1" si="5"/>
        <v>2639302.0982686202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10906.861644808505</v>
      </c>
      <c r="L257" s="444">
        <f t="shared" ca="1" si="3"/>
        <v>2628553.65639885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25">
      <c r="G258" s="459">
        <f t="shared" si="25"/>
        <v>21</v>
      </c>
      <c r="H258" s="459">
        <v>251</v>
      </c>
      <c r="I258" s="444">
        <f t="shared" ca="1" si="5"/>
        <v>2628553.65639885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10862.07647035113</v>
      </c>
      <c r="L258" s="444">
        <f t="shared" ca="1" si="3"/>
        <v>2617760.4293546225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25">
      <c r="G259" s="459">
        <f t="shared" si="25"/>
        <v>21</v>
      </c>
      <c r="H259" s="459">
        <v>252</v>
      </c>
      <c r="I259" s="444">
        <f t="shared" ca="1" si="5"/>
        <v>2617760.4293546225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10817.104691000182</v>
      </c>
      <c r="L259" s="444">
        <f t="shared" ca="1" si="3"/>
        <v>2606922.2305310438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25">
      <c r="G260" s="459">
        <f>G259+1</f>
        <v>22</v>
      </c>
      <c r="H260" s="459">
        <v>253</v>
      </c>
      <c r="I260" s="444">
        <f t="shared" ca="1" si="5"/>
        <v>2606922.2305310438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10771.94552923527</v>
      </c>
      <c r="L260" s="444">
        <f t="shared" ca="1" si="3"/>
        <v>2596038.8725457001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25">
      <c r="G261" s="459">
        <f t="shared" ref="G261:G271" si="26">G260</f>
        <v>22</v>
      </c>
      <c r="H261" s="459">
        <v>254</v>
      </c>
      <c r="I261" s="444">
        <f t="shared" ca="1" si="5"/>
        <v>2596038.8725457001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10726.598204296339</v>
      </c>
      <c r="L261" s="444">
        <f t="shared" ca="1" si="3"/>
        <v>2585110.1672354178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25">
      <c r="G262" s="459">
        <f t="shared" si="26"/>
        <v>22</v>
      </c>
      <c r="H262" s="459">
        <v>255</v>
      </c>
      <c r="I262" s="444">
        <f t="shared" ca="1" si="5"/>
        <v>2585110.1672354178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10681.061932170162</v>
      </c>
      <c r="L262" s="444">
        <f t="shared" ca="1" si="3"/>
        <v>2574135.9256530092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25">
      <c r="G263" s="459">
        <f t="shared" si="26"/>
        <v>22</v>
      </c>
      <c r="H263" s="459">
        <v>256</v>
      </c>
      <c r="I263" s="444">
        <f t="shared" ca="1" si="5"/>
        <v>2574135.9256530092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10635.335925576794</v>
      </c>
      <c r="L263" s="444">
        <f t="shared" ref="L263:L517" ca="1" si="28">I263-J263+K263</f>
        <v>2563115.9580640071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25">
      <c r="G264" s="459">
        <f t="shared" si="26"/>
        <v>22</v>
      </c>
      <c r="H264" s="459">
        <v>257</v>
      </c>
      <c r="I264" s="444">
        <f t="shared" ref="I264:I518" ca="1" si="29">L263</f>
        <v>2563115.9580640071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10589.419393955952</v>
      </c>
      <c r="L264" s="444">
        <f t="shared" ca="1" si="28"/>
        <v>2552050.073943384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25">
      <c r="G265" s="459">
        <f t="shared" si="26"/>
        <v>22</v>
      </c>
      <c r="H265" s="459">
        <v>258</v>
      </c>
      <c r="I265" s="444">
        <f t="shared" ca="1" si="29"/>
        <v>2552050.073943384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10543.311543453354</v>
      </c>
      <c r="L265" s="444">
        <f t="shared" ca="1" si="28"/>
        <v>2540938.0819722586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25">
      <c r="G266" s="459">
        <f t="shared" si="26"/>
        <v>22</v>
      </c>
      <c r="H266" s="459">
        <v>259</v>
      </c>
      <c r="I266" s="444">
        <f t="shared" ca="1" si="29"/>
        <v>2540938.0819722586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10497.011576907</v>
      </c>
      <c r="L266" s="444">
        <f t="shared" ca="1" si="28"/>
        <v>2529779.7900345866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25">
      <c r="G267" s="459">
        <f t="shared" si="26"/>
        <v>22</v>
      </c>
      <c r="H267" s="459">
        <v>260</v>
      </c>
      <c r="I267" s="444">
        <f t="shared" ca="1" si="29"/>
        <v>2529779.7900345866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10450.518693833365</v>
      </c>
      <c r="L267" s="444">
        <f t="shared" ca="1" si="28"/>
        <v>2518575.0052138409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25">
      <c r="G268" s="459">
        <f t="shared" si="26"/>
        <v>22</v>
      </c>
      <c r="H268" s="459">
        <v>261</v>
      </c>
      <c r="I268" s="444">
        <f t="shared" ca="1" si="29"/>
        <v>2518575.0052138409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10403.832090413591</v>
      </c>
      <c r="L268" s="444">
        <f t="shared" ca="1" si="28"/>
        <v>2507323.5337896757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25">
      <c r="G269" s="459">
        <f t="shared" si="26"/>
        <v>22</v>
      </c>
      <c r="H269" s="459">
        <v>262</v>
      </c>
      <c r="I269" s="444">
        <f t="shared" ca="1" si="29"/>
        <v>2507323.5337896757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10356.950959479571</v>
      </c>
      <c r="L269" s="444">
        <f t="shared" ca="1" si="28"/>
        <v>2496025.1812345763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25">
      <c r="G270" s="459">
        <f t="shared" si="26"/>
        <v>22</v>
      </c>
      <c r="H270" s="459">
        <v>263</v>
      </c>
      <c r="I270" s="444">
        <f t="shared" ca="1" si="29"/>
        <v>2496025.1812345763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10309.874490499989</v>
      </c>
      <c r="L270" s="444">
        <f t="shared" ca="1" si="28"/>
        <v>2484679.7522104974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25">
      <c r="G271" s="459">
        <f t="shared" si="26"/>
        <v>22</v>
      </c>
      <c r="H271" s="459">
        <v>264</v>
      </c>
      <c r="I271" s="444">
        <f t="shared" ca="1" si="29"/>
        <v>2484679.7522104974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10262.601869566328</v>
      </c>
      <c r="L271" s="444">
        <f t="shared" ca="1" si="28"/>
        <v>2473287.0505654849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25">
      <c r="G272" s="459">
        <f>G271+1</f>
        <v>23</v>
      </c>
      <c r="H272" s="459">
        <v>265</v>
      </c>
      <c r="I272" s="444">
        <f t="shared" ca="1" si="29"/>
        <v>2473287.0505654849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10215.132279378775</v>
      </c>
      <c r="L272" s="444">
        <f t="shared" ca="1" si="28"/>
        <v>2461846.8793302849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25">
      <c r="G273" s="459">
        <f t="shared" ref="G273:G283" si="32">G272</f>
        <v>23</v>
      </c>
      <c r="H273" s="459">
        <v>266</v>
      </c>
      <c r="I273" s="444">
        <f t="shared" ca="1" si="29"/>
        <v>2461846.8793302849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10167.464899232109</v>
      </c>
      <c r="L273" s="444">
        <f t="shared" ca="1" si="28"/>
        <v>2450359.0407149382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25">
      <c r="G274" s="459">
        <f t="shared" si="32"/>
        <v>23</v>
      </c>
      <c r="H274" s="459">
        <v>267</v>
      </c>
      <c r="I274" s="444">
        <f t="shared" ca="1" si="29"/>
        <v>2450359.0407149382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10119.598905001498</v>
      </c>
      <c r="L274" s="444">
        <f t="shared" ca="1" si="28"/>
        <v>2438823.3361053606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25">
      <c r="G275" s="459">
        <f t="shared" si="32"/>
        <v>23</v>
      </c>
      <c r="H275" s="459">
        <v>268</v>
      </c>
      <c r="I275" s="444">
        <f t="shared" ca="1" si="29"/>
        <v>2438823.3361053606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10071.533469128257</v>
      </c>
      <c r="L275" s="444">
        <f t="shared" ca="1" si="28"/>
        <v>2427239.5660599102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25">
      <c r="G276" s="459">
        <f t="shared" si="32"/>
        <v>23</v>
      </c>
      <c r="H276" s="459">
        <v>269</v>
      </c>
      <c r="I276" s="444">
        <f t="shared" ca="1" si="29"/>
        <v>2427239.5660599102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10023.267760605548</v>
      </c>
      <c r="L276" s="444">
        <f t="shared" ca="1" si="28"/>
        <v>2415607.5303059369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25">
      <c r="G277" s="459">
        <f t="shared" si="32"/>
        <v>23</v>
      </c>
      <c r="H277" s="459">
        <v>270</v>
      </c>
      <c r="I277" s="444">
        <f t="shared" ca="1" si="29"/>
        <v>2415607.5303059369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9974.8009449639922</v>
      </c>
      <c r="L277" s="444">
        <f t="shared" ca="1" si="28"/>
        <v>2403927.027736322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25">
      <c r="G278" s="459">
        <f t="shared" si="32"/>
        <v>23</v>
      </c>
      <c r="H278" s="459">
        <v>271</v>
      </c>
      <c r="I278" s="444">
        <f t="shared" ca="1" si="29"/>
        <v>2403927.027736322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9926.1321842572634</v>
      </c>
      <c r="L278" s="444">
        <f t="shared" ca="1" si="28"/>
        <v>2392197.8564060004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25">
      <c r="G279" s="459">
        <f t="shared" si="32"/>
        <v>23</v>
      </c>
      <c r="H279" s="459">
        <v>272</v>
      </c>
      <c r="I279" s="444">
        <f t="shared" ca="1" si="29"/>
        <v>2392197.8564060004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9877.2606370475896</v>
      </c>
      <c r="L279" s="444">
        <f t="shared" ca="1" si="28"/>
        <v>2380419.8135284693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25">
      <c r="G280" s="459">
        <f t="shared" si="32"/>
        <v>23</v>
      </c>
      <c r="H280" s="459">
        <v>273</v>
      </c>
      <c r="I280" s="444">
        <f t="shared" ca="1" si="29"/>
        <v>2380419.8135284693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9828.18545839121</v>
      </c>
      <c r="L280" s="444">
        <f t="shared" ca="1" si="28"/>
        <v>2368592.6954722819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25">
      <c r="G281" s="459">
        <f t="shared" si="32"/>
        <v>23</v>
      </c>
      <c r="H281" s="459">
        <v>274</v>
      </c>
      <c r="I281" s="444">
        <f t="shared" ca="1" si="29"/>
        <v>2368592.6954722819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9778.9057998237622</v>
      </c>
      <c r="L281" s="444">
        <f t="shared" ca="1" si="28"/>
        <v>2356716.2977575269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25">
      <c r="G282" s="459">
        <f t="shared" si="32"/>
        <v>23</v>
      </c>
      <c r="H282" s="459">
        <v>275</v>
      </c>
      <c r="I282" s="444">
        <f t="shared" ca="1" si="29"/>
        <v>2356716.2977575269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9729.4208093456164</v>
      </c>
      <c r="L282" s="444">
        <f t="shared" ca="1" si="28"/>
        <v>2344790.4150522938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25">
      <c r="G283" s="459">
        <f t="shared" si="32"/>
        <v>23</v>
      </c>
      <c r="H283" s="459">
        <v>276</v>
      </c>
      <c r="I283" s="444">
        <f t="shared" ca="1" si="29"/>
        <v>2344790.4150522938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9679.7296314071464</v>
      </c>
      <c r="L283" s="444">
        <f t="shared" ca="1" si="28"/>
        <v>2332814.8411691221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25">
      <c r="G284" s="459">
        <f>G283+1</f>
        <v>24</v>
      </c>
      <c r="H284" s="459">
        <v>277</v>
      </c>
      <c r="I284" s="444">
        <f t="shared" ca="1" si="29"/>
        <v>2332814.8411691221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9629.8314068939308</v>
      </c>
      <c r="L284" s="444">
        <f t="shared" ca="1" si="28"/>
        <v>2320789.3690614374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25">
      <c r="G285" s="459">
        <f t="shared" ref="G285:G295" si="33">G284</f>
        <v>24</v>
      </c>
      <c r="H285" s="459">
        <v>278</v>
      </c>
      <c r="I285" s="444">
        <f t="shared" ca="1" si="29"/>
        <v>2320789.3690614374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9579.7252731119115</v>
      </c>
      <c r="L285" s="444">
        <f t="shared" ca="1" si="28"/>
        <v>2308713.7908199704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25">
      <c r="G286" s="459">
        <f t="shared" si="33"/>
        <v>24</v>
      </c>
      <c r="H286" s="459">
        <v>279</v>
      </c>
      <c r="I286" s="444">
        <f t="shared" ca="1" si="29"/>
        <v>2308713.7908199704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9529.4103637724656</v>
      </c>
      <c r="L286" s="444">
        <f t="shared" ca="1" si="28"/>
        <v>2296587.897669164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25">
      <c r="G287" s="459">
        <f t="shared" si="33"/>
        <v>24</v>
      </c>
      <c r="H287" s="459">
        <v>280</v>
      </c>
      <c r="I287" s="444">
        <f t="shared" ca="1" si="29"/>
        <v>2296587.897669164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9478.8858089774385</v>
      </c>
      <c r="L287" s="444">
        <f t="shared" ca="1" si="28"/>
        <v>2284411.4799635625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25">
      <c r="G288" s="459">
        <f t="shared" si="33"/>
        <v>24</v>
      </c>
      <c r="H288" s="459">
        <v>281</v>
      </c>
      <c r="I288" s="444">
        <f t="shared" ca="1" si="29"/>
        <v>2284411.4799635625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9428.150735204099</v>
      </c>
      <c r="L288" s="444">
        <f t="shared" ca="1" si="28"/>
        <v>2272184.3271841877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25">
      <c r="G289" s="459">
        <f t="shared" si="33"/>
        <v>24</v>
      </c>
      <c r="H289" s="459">
        <v>282</v>
      </c>
      <c r="I289" s="444">
        <f t="shared" ca="1" si="29"/>
        <v>2272184.3271841877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9377.2042652900363</v>
      </c>
      <c r="L289" s="444">
        <f t="shared" ca="1" si="28"/>
        <v>2259906.2279348988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25">
      <c r="G290" s="459">
        <f t="shared" si="33"/>
        <v>24</v>
      </c>
      <c r="H290" s="459">
        <v>283</v>
      </c>
      <c r="I290" s="444">
        <f t="shared" ca="1" si="29"/>
        <v>2259906.2279348988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9326.0455184179991</v>
      </c>
      <c r="L290" s="444">
        <f t="shared" ca="1" si="28"/>
        <v>2247576.9699387378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25">
      <c r="G291" s="459">
        <f t="shared" si="33"/>
        <v>24</v>
      </c>
      <c r="H291" s="459">
        <v>284</v>
      </c>
      <c r="I291" s="444">
        <f t="shared" ca="1" si="29"/>
        <v>2247576.9699387378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9274.6736101006627</v>
      </c>
      <c r="L291" s="444">
        <f t="shared" ca="1" si="28"/>
        <v>2235196.3400342595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25">
      <c r="G292" s="459">
        <f t="shared" si="33"/>
        <v>24</v>
      </c>
      <c r="H292" s="459">
        <v>285</v>
      </c>
      <c r="I292" s="444">
        <f t="shared" ca="1" si="29"/>
        <v>2235196.3400342595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9223.0876521653354</v>
      </c>
      <c r="L292" s="444">
        <f t="shared" ca="1" si="28"/>
        <v>2222764.1241718461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25">
      <c r="G293" s="459">
        <f t="shared" si="33"/>
        <v>24</v>
      </c>
      <c r="H293" s="459">
        <v>286</v>
      </c>
      <c r="I293" s="444">
        <f t="shared" ca="1" si="29"/>
        <v>2222764.1241718461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9171.2867527386134</v>
      </c>
      <c r="L293" s="444">
        <f t="shared" ca="1" si="28"/>
        <v>2210280.1074100058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25">
      <c r="G294" s="459">
        <f t="shared" si="33"/>
        <v>24</v>
      </c>
      <c r="H294" s="459">
        <v>287</v>
      </c>
      <c r="I294" s="444">
        <f t="shared" ca="1" si="29"/>
        <v>2210280.1074100058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9119.2700162309447</v>
      </c>
      <c r="L294" s="444">
        <f t="shared" ca="1" si="28"/>
        <v>2197744.073911658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25">
      <c r="G295" s="459">
        <f t="shared" si="33"/>
        <v>24</v>
      </c>
      <c r="H295" s="459">
        <v>288</v>
      </c>
      <c r="I295" s="444">
        <f t="shared" ca="1" si="29"/>
        <v>2197744.073911658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9067.0365433211628</v>
      </c>
      <c r="L295" s="444">
        <f t="shared" ca="1" si="28"/>
        <v>2185155.8069404005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25">
      <c r="G296" s="459">
        <f>G295+1</f>
        <v>25</v>
      </c>
      <c r="H296" s="459">
        <v>289</v>
      </c>
      <c r="I296" s="444">
        <f t="shared" ca="1" si="29"/>
        <v>2185155.8069404005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9014.5854309409242</v>
      </c>
      <c r="L296" s="444">
        <f t="shared" ca="1" si="28"/>
        <v>2172515.0888567627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25">
      <c r="G297" s="459">
        <f t="shared" ref="G297:G307" si="34">G296</f>
        <v>25</v>
      </c>
      <c r="H297" s="459">
        <v>290</v>
      </c>
      <c r="I297" s="444">
        <f t="shared" ca="1" si="29"/>
        <v>2172515.0888567627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8961.915772259099</v>
      </c>
      <c r="L297" s="444">
        <f t="shared" ca="1" si="28"/>
        <v>2159821.7011144431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25">
      <c r="G298" s="459">
        <f t="shared" si="34"/>
        <v>25</v>
      </c>
      <c r="H298" s="459">
        <v>291</v>
      </c>
      <c r="I298" s="444">
        <f t="shared" ca="1" si="29"/>
        <v>2159821.7011144431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8909.0266566661012</v>
      </c>
      <c r="L298" s="444">
        <f t="shared" ca="1" si="28"/>
        <v>2147075.4242565306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25">
      <c r="G299" s="459">
        <f t="shared" si="34"/>
        <v>25</v>
      </c>
      <c r="H299" s="459">
        <v>292</v>
      </c>
      <c r="I299" s="444">
        <f t="shared" ca="1" si="29"/>
        <v>2147075.4242565306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8855.9171697581314</v>
      </c>
      <c r="L299" s="444">
        <f t="shared" ca="1" si="28"/>
        <v>2134276.0379117099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25">
      <c r="G300" s="459">
        <f t="shared" si="34"/>
        <v>25</v>
      </c>
      <c r="H300" s="459">
        <v>293</v>
      </c>
      <c r="I300" s="444">
        <f t="shared" ca="1" si="29"/>
        <v>2134276.0379117099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8802.5863933213786</v>
      </c>
      <c r="L300" s="444">
        <f t="shared" ca="1" si="28"/>
        <v>2121423.3207904524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25">
      <c r="G301" s="459">
        <f t="shared" si="34"/>
        <v>25</v>
      </c>
      <c r="H301" s="459">
        <v>294</v>
      </c>
      <c r="I301" s="444">
        <f t="shared" ca="1" si="29"/>
        <v>2121423.3207904524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8749.0334053161405</v>
      </c>
      <c r="L301" s="444">
        <f t="shared" ca="1" si="28"/>
        <v>2108517.0506811896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25">
      <c r="G302" s="459">
        <f t="shared" si="34"/>
        <v>25</v>
      </c>
      <c r="H302" s="459">
        <v>295</v>
      </c>
      <c r="I302" s="444">
        <f t="shared" ca="1" si="29"/>
        <v>2108517.0506811896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8695.2572798608799</v>
      </c>
      <c r="L302" s="444">
        <f t="shared" ca="1" si="28"/>
        <v>2095557.0044464716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25">
      <c r="G303" s="459">
        <f t="shared" si="34"/>
        <v>25</v>
      </c>
      <c r="H303" s="459">
        <v>296</v>
      </c>
      <c r="I303" s="444">
        <f t="shared" ca="1" si="29"/>
        <v>2095557.0044464716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8641.2570872162178</v>
      </c>
      <c r="L303" s="444">
        <f t="shared" ca="1" si="28"/>
        <v>2082542.958019109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25">
      <c r="G304" s="459">
        <f t="shared" si="34"/>
        <v>25</v>
      </c>
      <c r="H304" s="459">
        <v>297</v>
      </c>
      <c r="I304" s="444">
        <f t="shared" ca="1" si="29"/>
        <v>2082542.958019109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8587.0318937688753</v>
      </c>
      <c r="L304" s="444">
        <f t="shared" ca="1" si="28"/>
        <v>2069474.6863982989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25">
      <c r="G305" s="459">
        <f t="shared" si="34"/>
        <v>25</v>
      </c>
      <c r="H305" s="459">
        <v>298</v>
      </c>
      <c r="I305" s="444">
        <f t="shared" ca="1" si="29"/>
        <v>2069474.6863982989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8532.5807620154992</v>
      </c>
      <c r="L305" s="444">
        <f t="shared" ca="1" si="28"/>
        <v>2056351.9636457355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25">
      <c r="G306" s="459">
        <f t="shared" si="34"/>
        <v>25</v>
      </c>
      <c r="H306" s="459">
        <v>299</v>
      </c>
      <c r="I306" s="444">
        <f t="shared" ca="1" si="29"/>
        <v>2056351.9636457355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8477.9027505464855</v>
      </c>
      <c r="L306" s="444">
        <f t="shared" ca="1" si="28"/>
        <v>2043174.5628817033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25">
      <c r="G307" s="459">
        <f t="shared" si="34"/>
        <v>25</v>
      </c>
      <c r="H307" s="459">
        <v>300</v>
      </c>
      <c r="I307" s="444">
        <f t="shared" ca="1" si="29"/>
        <v>2043174.5628817033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8422.9969140296853</v>
      </c>
      <c r="L307" s="444">
        <f t="shared" ca="1" si="28"/>
        <v>2029942.256281154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25">
      <c r="G308" s="459">
        <f>G307+1</f>
        <v>26</v>
      </c>
      <c r="H308" s="459">
        <v>301</v>
      </c>
      <c r="I308" s="444">
        <f t="shared" ca="1" si="29"/>
        <v>2029942.256281154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8367.8623031940624</v>
      </c>
      <c r="L308" s="444">
        <f t="shared" ca="1" si="28"/>
        <v>2016654.8150697693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25">
      <c r="G309" s="459">
        <f t="shared" ref="G309:G319" si="35">G308</f>
        <v>26</v>
      </c>
      <c r="H309" s="459">
        <v>302</v>
      </c>
      <c r="I309" s="444">
        <f t="shared" ca="1" si="29"/>
        <v>2016654.8150697693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8312.4979648132921</v>
      </c>
      <c r="L309" s="444">
        <f t="shared" ca="1" si="28"/>
        <v>2003312.0095200038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25">
      <c r="G310" s="459">
        <f t="shared" si="35"/>
        <v>26</v>
      </c>
      <c r="H310" s="459">
        <v>303</v>
      </c>
      <c r="I310" s="444">
        <f t="shared" ca="1" si="29"/>
        <v>2003312.0095200038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8256.9029416892699</v>
      </c>
      <c r="L310" s="444">
        <f t="shared" ca="1" si="28"/>
        <v>1989913.6089471143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25">
      <c r="G311" s="459">
        <f t="shared" si="35"/>
        <v>26</v>
      </c>
      <c r="H311" s="459">
        <v>304</v>
      </c>
      <c r="I311" s="444">
        <f t="shared" ca="1" si="29"/>
        <v>1989913.6089471143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8201.0762726355642</v>
      </c>
      <c r="L311" s="444">
        <f t="shared" ca="1" si="28"/>
        <v>1976459.381705171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25">
      <c r="G312" s="459">
        <f t="shared" si="35"/>
        <v>26</v>
      </c>
      <c r="H312" s="459">
        <v>305</v>
      </c>
      <c r="I312" s="444">
        <f t="shared" ca="1" si="29"/>
        <v>1976459.381705171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8145.0169924608008</v>
      </c>
      <c r="L312" s="444">
        <f t="shared" ca="1" si="28"/>
        <v>1962949.0951830528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25">
      <c r="G313" s="459">
        <f t="shared" si="35"/>
        <v>26</v>
      </c>
      <c r="H313" s="459">
        <v>306</v>
      </c>
      <c r="I313" s="444">
        <f t="shared" ca="1" si="29"/>
        <v>1962949.0951830528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8088.7241319519744</v>
      </c>
      <c r="L313" s="444">
        <f t="shared" ca="1" si="28"/>
        <v>1949382.515800426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25">
      <c r="G314" s="459">
        <f t="shared" si="35"/>
        <v>26</v>
      </c>
      <c r="H314" s="459">
        <v>307</v>
      </c>
      <c r="I314" s="444">
        <f t="shared" ca="1" si="29"/>
        <v>1949382.515800426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8032.1967178576951</v>
      </c>
      <c r="L314" s="444">
        <f t="shared" ca="1" si="28"/>
        <v>1935759.4090037048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25">
      <c r="G315" s="459">
        <f t="shared" si="35"/>
        <v>26</v>
      </c>
      <c r="H315" s="459">
        <v>308</v>
      </c>
      <c r="I315" s="444">
        <f t="shared" ca="1" si="29"/>
        <v>1935759.4090037048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7975.4337728713581</v>
      </c>
      <c r="L315" s="444">
        <f t="shared" ca="1" si="28"/>
        <v>1922079.5392619972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25">
      <c r="G316" s="459">
        <f t="shared" si="35"/>
        <v>26</v>
      </c>
      <c r="H316" s="459">
        <v>309</v>
      </c>
      <c r="I316" s="444">
        <f t="shared" ca="1" si="29"/>
        <v>1922079.5392619972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7918.4343156142431</v>
      </c>
      <c r="L316" s="444">
        <f t="shared" ca="1" si="28"/>
        <v>1908342.6700630325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25">
      <c r="G317" s="459">
        <f t="shared" si="35"/>
        <v>26</v>
      </c>
      <c r="H317" s="459">
        <v>310</v>
      </c>
      <c r="I317" s="444">
        <f t="shared" ca="1" si="29"/>
        <v>1908342.6700630325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7861.1973606185556</v>
      </c>
      <c r="L317" s="444">
        <f t="shared" ca="1" si="28"/>
        <v>1894548.5639090722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25">
      <c r="G318" s="459">
        <f t="shared" si="35"/>
        <v>26</v>
      </c>
      <c r="H318" s="459">
        <v>311</v>
      </c>
      <c r="I318" s="444">
        <f t="shared" ca="1" si="29"/>
        <v>1894548.5639090722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7803.7219183103889</v>
      </c>
      <c r="L318" s="444">
        <f t="shared" ca="1" si="28"/>
        <v>1880696.9823128039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25">
      <c r="G319" s="459">
        <f t="shared" si="35"/>
        <v>26</v>
      </c>
      <c r="H319" s="459">
        <v>312</v>
      </c>
      <c r="I319" s="444">
        <f t="shared" ca="1" si="29"/>
        <v>1880696.9823128039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7746.0069949926037</v>
      </c>
      <c r="L319" s="444">
        <f t="shared" ca="1" si="28"/>
        <v>1866787.6857932175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25">
      <c r="G320" s="459">
        <f>G319+1</f>
        <v>27</v>
      </c>
      <c r="H320" s="459">
        <v>313</v>
      </c>
      <c r="I320" s="444">
        <f t="shared" ca="1" si="29"/>
        <v>1866787.6857932175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7688.0515928276618</v>
      </c>
      <c r="L320" s="444">
        <f t="shared" ca="1" si="28"/>
        <v>1852820.4338714664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25">
      <c r="G321" s="459">
        <f t="shared" ref="G321:G331" si="36">G320</f>
        <v>27</v>
      </c>
      <c r="H321" s="459">
        <v>314</v>
      </c>
      <c r="I321" s="444">
        <f t="shared" ca="1" si="29"/>
        <v>1852820.4338714664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7629.8547098203635</v>
      </c>
      <c r="L321" s="444">
        <f t="shared" ca="1" si="28"/>
        <v>1838794.9850667079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25">
      <c r="G322" s="459">
        <f t="shared" si="36"/>
        <v>27</v>
      </c>
      <c r="H322" s="459">
        <v>315</v>
      </c>
      <c r="I322" s="444">
        <f t="shared" ca="1" si="29"/>
        <v>1838794.9850667079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7571.4153398005365</v>
      </c>
      <c r="L322" s="444">
        <f t="shared" ca="1" si="28"/>
        <v>1824711.0968919296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25">
      <c r="G323" s="459">
        <f t="shared" si="36"/>
        <v>27</v>
      </c>
      <c r="H323" s="459">
        <v>316</v>
      </c>
      <c r="I323" s="444">
        <f t="shared" ca="1" si="29"/>
        <v>1824711.0968919296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7512.732472405628</v>
      </c>
      <c r="L323" s="444">
        <f t="shared" ca="1" si="28"/>
        <v>1810568.5258497563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25">
      <c r="G324" s="459">
        <f t="shared" si="36"/>
        <v>27</v>
      </c>
      <c r="H324" s="459">
        <v>317</v>
      </c>
      <c r="I324" s="444">
        <f t="shared" ca="1" si="29"/>
        <v>1810568.5258497563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7453.805093063238</v>
      </c>
      <c r="L324" s="444">
        <f t="shared" ca="1" si="28"/>
        <v>1796367.0274282407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25">
      <c r="G325" s="459">
        <f t="shared" si="36"/>
        <v>27</v>
      </c>
      <c r="H325" s="459">
        <v>318</v>
      </c>
      <c r="I325" s="444">
        <f t="shared" ca="1" si="29"/>
        <v>1796367.0274282407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7394.6321829735907</v>
      </c>
      <c r="L325" s="444">
        <f t="shared" ca="1" si="28"/>
        <v>1782106.3560966356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25">
      <c r="G326" s="459">
        <f t="shared" si="36"/>
        <v>27</v>
      </c>
      <c r="H326" s="459">
        <v>319</v>
      </c>
      <c r="I326" s="444">
        <f t="shared" ca="1" si="29"/>
        <v>1782106.3560966356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7335.2127190919027</v>
      </c>
      <c r="L326" s="444">
        <f t="shared" ca="1" si="28"/>
        <v>1767786.2653011486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25">
      <c r="G327" s="459">
        <f t="shared" si="36"/>
        <v>27</v>
      </c>
      <c r="H327" s="459">
        <v>320</v>
      </c>
      <c r="I327" s="444">
        <f t="shared" ca="1" si="29"/>
        <v>1767786.2653011486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7275.5456741107073</v>
      </c>
      <c r="L327" s="444">
        <f t="shared" ca="1" si="28"/>
        <v>1753406.5074606806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25">
      <c r="G328" s="459">
        <f t="shared" si="36"/>
        <v>27</v>
      </c>
      <c r="H328" s="459">
        <v>321</v>
      </c>
      <c r="I328" s="444">
        <f t="shared" ca="1" si="29"/>
        <v>1753406.5074606806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7215.63001644209</v>
      </c>
      <c r="L328" s="444">
        <f t="shared" ca="1" si="28"/>
        <v>1738966.8339625439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25">
      <c r="G329" s="459">
        <f t="shared" si="36"/>
        <v>27</v>
      </c>
      <c r="H329" s="459">
        <v>322</v>
      </c>
      <c r="I329" s="444">
        <f t="shared" ca="1" si="29"/>
        <v>1738966.8339625439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7155.4647101998553</v>
      </c>
      <c r="L329" s="444">
        <f t="shared" ca="1" si="28"/>
        <v>1724466.9951581648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25">
      <c r="G330" s="459">
        <f t="shared" si="36"/>
        <v>27</v>
      </c>
      <c r="H330" s="459">
        <v>323</v>
      </c>
      <c r="I330" s="444">
        <f t="shared" ca="1" si="29"/>
        <v>1724466.9951581648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7095.0487151816078</v>
      </c>
      <c r="L330" s="444">
        <f t="shared" ca="1" si="28"/>
        <v>1709906.7403587676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25">
      <c r="G331" s="459">
        <f t="shared" si="36"/>
        <v>27</v>
      </c>
      <c r="H331" s="459">
        <v>324</v>
      </c>
      <c r="I331" s="444">
        <f t="shared" ca="1" si="29"/>
        <v>1709906.7403587676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7034.3809868507869</v>
      </c>
      <c r="L331" s="444">
        <f t="shared" ca="1" si="28"/>
        <v>1695285.8178310394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25">
      <c r="G332" s="459">
        <f>G331+1</f>
        <v>28</v>
      </c>
      <c r="H332" s="459">
        <v>325</v>
      </c>
      <c r="I332" s="444">
        <f t="shared" ca="1" si="29"/>
        <v>1695285.8178310394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6973.4604763185862</v>
      </c>
      <c r="L332" s="444">
        <f t="shared" ca="1" si="28"/>
        <v>1680603.9747927792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25">
      <c r="G333" s="459">
        <f t="shared" ref="G333:G343" si="37">G332</f>
        <v>28</v>
      </c>
      <c r="H333" s="459">
        <v>326</v>
      </c>
      <c r="I333" s="444">
        <f t="shared" ca="1" si="29"/>
        <v>1680603.9747927792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6912.2861303258351</v>
      </c>
      <c r="L333" s="444">
        <f t="shared" ca="1" si="28"/>
        <v>1665860.9574085262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25">
      <c r="G334" s="459">
        <f t="shared" si="37"/>
        <v>28</v>
      </c>
      <c r="H334" s="459">
        <v>327</v>
      </c>
      <c r="I334" s="444">
        <f t="shared" ca="1" si="29"/>
        <v>1665860.9574085262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6850.8568912247792</v>
      </c>
      <c r="L334" s="444">
        <f t="shared" ca="1" si="28"/>
        <v>1651056.5107851722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25">
      <c r="G335" s="459">
        <f t="shared" si="37"/>
        <v>28</v>
      </c>
      <c r="H335" s="459">
        <v>328</v>
      </c>
      <c r="I335" s="444">
        <f t="shared" ca="1" si="29"/>
        <v>1651056.5107851722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6789.171696960806</v>
      </c>
      <c r="L335" s="444">
        <f t="shared" ca="1" si="28"/>
        <v>1636190.3789675541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25">
      <c r="G336" s="459">
        <f t="shared" si="37"/>
        <v>28</v>
      </c>
      <c r="H336" s="459">
        <v>329</v>
      </c>
      <c r="I336" s="444">
        <f t="shared" ca="1" si="29"/>
        <v>1636190.3789675541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6727.2294810540634</v>
      </c>
      <c r="L336" s="444">
        <f t="shared" ca="1" si="28"/>
        <v>1621262.3049340292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25">
      <c r="G337" s="459">
        <f t="shared" si="37"/>
        <v>28</v>
      </c>
      <c r="H337" s="459">
        <v>330</v>
      </c>
      <c r="I337" s="444">
        <f t="shared" ca="1" si="29"/>
        <v>1621262.3049340292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6665.029172581043</v>
      </c>
      <c r="L337" s="444">
        <f t="shared" ca="1" si="28"/>
        <v>1606272.0305920315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25">
      <c r="G338" s="459">
        <f t="shared" si="37"/>
        <v>28</v>
      </c>
      <c r="H338" s="459">
        <v>331</v>
      </c>
      <c r="I338" s="444">
        <f t="shared" ca="1" si="29"/>
        <v>1606272.0305920315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6602.5696961560525</v>
      </c>
      <c r="L338" s="444">
        <f t="shared" ca="1" si="28"/>
        <v>1591219.2967736088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25">
      <c r="G339" s="459">
        <f t="shared" si="37"/>
        <v>28</v>
      </c>
      <c r="H339" s="459">
        <v>332</v>
      </c>
      <c r="I339" s="444">
        <f t="shared" ca="1" si="29"/>
        <v>1591219.2967736088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6539.8499719126248</v>
      </c>
      <c r="L339" s="444">
        <f t="shared" ca="1" si="28"/>
        <v>1576103.8432309425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25">
      <c r="G340" s="459">
        <f t="shared" si="37"/>
        <v>28</v>
      </c>
      <c r="H340" s="459">
        <v>333</v>
      </c>
      <c r="I340" s="444">
        <f t="shared" ca="1" si="29"/>
        <v>1576103.8432309425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6476.8689154848489</v>
      </c>
      <c r="L340" s="444">
        <f t="shared" ca="1" si="28"/>
        <v>1560925.4086318484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25">
      <c r="G341" s="459">
        <f t="shared" si="37"/>
        <v>28</v>
      </c>
      <c r="H341" s="459">
        <v>334</v>
      </c>
      <c r="I341" s="444">
        <f t="shared" ca="1" si="29"/>
        <v>1560925.4086318484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6413.6254379886232</v>
      </c>
      <c r="L341" s="444">
        <f t="shared" ca="1" si="28"/>
        <v>1545683.7305552582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25">
      <c r="G342" s="459">
        <f t="shared" si="37"/>
        <v>28</v>
      </c>
      <c r="H342" s="459">
        <v>335</v>
      </c>
      <c r="I342" s="444">
        <f t="shared" ca="1" si="29"/>
        <v>1545683.7305552582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6350.1184460028308</v>
      </c>
      <c r="L342" s="444">
        <f t="shared" ca="1" si="28"/>
        <v>1530378.5454866821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25">
      <c r="G343" s="459">
        <f t="shared" si="37"/>
        <v>28</v>
      </c>
      <c r="H343" s="459">
        <v>336</v>
      </c>
      <c r="I343" s="444">
        <f t="shared" ca="1" si="29"/>
        <v>1530378.5454866821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6286.3468415504303</v>
      </c>
      <c r="L343" s="444">
        <f t="shared" ca="1" si="28"/>
        <v>1515009.5888136537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25">
      <c r="G344" s="459">
        <f>G343+1</f>
        <v>29</v>
      </c>
      <c r="H344" s="459">
        <v>337</v>
      </c>
      <c r="I344" s="444">
        <f t="shared" ca="1" si="29"/>
        <v>1515009.5888136537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6222.3095220794785</v>
      </c>
      <c r="L344" s="444">
        <f t="shared" ca="1" si="28"/>
        <v>1499576.5948211544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25">
      <c r="G345" s="459">
        <f t="shared" ref="G345:G355" si="38">G344</f>
        <v>29</v>
      </c>
      <c r="H345" s="459">
        <v>338</v>
      </c>
      <c r="I345" s="444">
        <f t="shared" ca="1" si="29"/>
        <v>1499576.5948211544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6158.0053804440649</v>
      </c>
      <c r="L345" s="444">
        <f t="shared" ca="1" si="28"/>
        <v>1484079.2966870195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25">
      <c r="G346" s="459">
        <f t="shared" si="38"/>
        <v>29</v>
      </c>
      <c r="H346" s="459">
        <v>339</v>
      </c>
      <c r="I346" s="444">
        <f t="shared" ca="1" si="29"/>
        <v>1484079.2966870195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6093.4333048851695</v>
      </c>
      <c r="L346" s="444">
        <f t="shared" ca="1" si="28"/>
        <v>1468517.4264773258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25">
      <c r="G347" s="459">
        <f t="shared" si="38"/>
        <v>29</v>
      </c>
      <c r="H347" s="459">
        <v>340</v>
      </c>
      <c r="I347" s="444">
        <f t="shared" ca="1" si="29"/>
        <v>1468517.4264773258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6028.5921790114462</v>
      </c>
      <c r="L347" s="444">
        <f t="shared" ca="1" si="28"/>
        <v>1452890.7151417586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25">
      <c r="G348" s="459">
        <f t="shared" si="38"/>
        <v>29</v>
      </c>
      <c r="H348" s="459">
        <v>341</v>
      </c>
      <c r="I348" s="444">
        <f t="shared" ca="1" si="29"/>
        <v>1452890.7151417586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5963.4808817799158</v>
      </c>
      <c r="L348" s="444">
        <f t="shared" ca="1" si="28"/>
        <v>1437198.8925089596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25">
      <c r="G349" s="459">
        <f t="shared" si="38"/>
        <v>29</v>
      </c>
      <c r="H349" s="459">
        <v>342</v>
      </c>
      <c r="I349" s="444">
        <f t="shared" ca="1" si="29"/>
        <v>1437198.8925089596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5898.0982874765868</v>
      </c>
      <c r="L349" s="444">
        <f t="shared" ca="1" si="28"/>
        <v>1421441.6872818575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25">
      <c r="G350" s="459">
        <f t="shared" si="38"/>
        <v>29</v>
      </c>
      <c r="H350" s="459">
        <v>343</v>
      </c>
      <c r="I350" s="444">
        <f t="shared" ca="1" si="29"/>
        <v>1421441.6872818575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5832.4432656969939</v>
      </c>
      <c r="L350" s="444">
        <f t="shared" ca="1" si="28"/>
        <v>1405618.8270329756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25">
      <c r="G351" s="459">
        <f t="shared" si="38"/>
        <v>29</v>
      </c>
      <c r="H351" s="459">
        <v>344</v>
      </c>
      <c r="I351" s="444">
        <f t="shared" ca="1" si="29"/>
        <v>1405618.8270329756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5766.5146813266529</v>
      </c>
      <c r="L351" s="444">
        <f t="shared" ca="1" si="28"/>
        <v>1389730.0381997235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25">
      <c r="G352" s="459">
        <f t="shared" si="38"/>
        <v>29</v>
      </c>
      <c r="H352" s="459">
        <v>345</v>
      </c>
      <c r="I352" s="444">
        <f t="shared" ca="1" si="29"/>
        <v>1389730.0381997235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5700.3113945214354</v>
      </c>
      <c r="L352" s="444">
        <f t="shared" ca="1" si="28"/>
        <v>1373775.0460796661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25">
      <c r="G353" s="459">
        <f t="shared" si="38"/>
        <v>29</v>
      </c>
      <c r="H353" s="459">
        <v>346</v>
      </c>
      <c r="I353" s="444">
        <f t="shared" ca="1" si="29"/>
        <v>1373775.0460796661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5633.8322606878637</v>
      </c>
      <c r="L353" s="444">
        <f t="shared" ca="1" si="28"/>
        <v>1357753.5748257751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25">
      <c r="G354" s="459">
        <f t="shared" si="38"/>
        <v>29</v>
      </c>
      <c r="H354" s="459">
        <v>347</v>
      </c>
      <c r="I354" s="444">
        <f t="shared" ca="1" si="29"/>
        <v>1357753.5748257751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5567.0761304633179</v>
      </c>
      <c r="L354" s="444">
        <f t="shared" ca="1" si="28"/>
        <v>1341665.3474416595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25">
      <c r="G355" s="459">
        <f t="shared" si="38"/>
        <v>29</v>
      </c>
      <c r="H355" s="459">
        <v>348</v>
      </c>
      <c r="I355" s="444">
        <f t="shared" ca="1" si="29"/>
        <v>1341665.3474416595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5500.0418496961693</v>
      </c>
      <c r="L355" s="444">
        <f t="shared" ca="1" si="28"/>
        <v>1325510.0857767768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25">
      <c r="G356" s="459">
        <f>G355+1</f>
        <v>30</v>
      </c>
      <c r="H356" s="459">
        <v>349</v>
      </c>
      <c r="I356" s="444">
        <f t="shared" ca="1" si="29"/>
        <v>1325510.0857767768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5432.7282594258249</v>
      </c>
      <c r="L356" s="444">
        <f t="shared" ca="1" si="28"/>
        <v>1309287.5105216238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25">
      <c r="G357" s="459">
        <f t="shared" ref="G357:G367" si="39">G356</f>
        <v>30</v>
      </c>
      <c r="H357" s="459">
        <v>350</v>
      </c>
      <c r="I357" s="444">
        <f t="shared" ca="1" si="29"/>
        <v>1309287.5105216238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5365.1341958626872</v>
      </c>
      <c r="L357" s="444">
        <f t="shared" ca="1" si="28"/>
        <v>1292997.3412029077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25">
      <c r="G358" s="459">
        <f t="shared" si="39"/>
        <v>30</v>
      </c>
      <c r="H358" s="459">
        <v>351</v>
      </c>
      <c r="I358" s="444">
        <f t="shared" ca="1" si="29"/>
        <v>1292997.3412029077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5297.2584903680372</v>
      </c>
      <c r="L358" s="444">
        <f t="shared" ca="1" si="28"/>
        <v>1276639.2961786969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25">
      <c r="G359" s="459">
        <f t="shared" si="39"/>
        <v>30</v>
      </c>
      <c r="H359" s="459">
        <v>352</v>
      </c>
      <c r="I359" s="444">
        <f t="shared" ca="1" si="29"/>
        <v>1276639.2961786969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5229.0999694338252</v>
      </c>
      <c r="L359" s="444">
        <f t="shared" ca="1" si="28"/>
        <v>1260213.0926335519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25">
      <c r="G360" s="459">
        <f t="shared" si="39"/>
        <v>30</v>
      </c>
      <c r="H360" s="459">
        <v>353</v>
      </c>
      <c r="I360" s="444">
        <f t="shared" ca="1" si="29"/>
        <v>1260213.0926335519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5160.6574546623879</v>
      </c>
      <c r="L360" s="444">
        <f t="shared" ca="1" si="28"/>
        <v>1243718.4465736356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25">
      <c r="G361" s="459">
        <f t="shared" si="39"/>
        <v>30</v>
      </c>
      <c r="H361" s="459">
        <v>354</v>
      </c>
      <c r="I361" s="444">
        <f t="shared" ca="1" si="29"/>
        <v>1243718.4465736356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5091.9297627460692</v>
      </c>
      <c r="L361" s="444">
        <f t="shared" ca="1" si="28"/>
        <v>1227155.0728218027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25">
      <c r="G362" s="459">
        <f t="shared" si="39"/>
        <v>30</v>
      </c>
      <c r="H362" s="459">
        <v>355</v>
      </c>
      <c r="I362" s="444">
        <f t="shared" ca="1" si="29"/>
        <v>1227155.0728218027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5022.915705446766</v>
      </c>
      <c r="L362" s="444">
        <f t="shared" ca="1" si="28"/>
        <v>1210522.6850126707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25">
      <c r="G363" s="459">
        <f t="shared" si="39"/>
        <v>30</v>
      </c>
      <c r="H363" s="459">
        <v>356</v>
      </c>
      <c r="I363" s="444">
        <f t="shared" ca="1" si="29"/>
        <v>1210522.6850126707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4953.6140895753824</v>
      </c>
      <c r="L363" s="444">
        <f t="shared" ca="1" si="28"/>
        <v>1193820.9955876672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25">
      <c r="G364" s="459">
        <f t="shared" si="39"/>
        <v>30</v>
      </c>
      <c r="H364" s="459">
        <v>357</v>
      </c>
      <c r="I364" s="444">
        <f t="shared" ca="1" si="29"/>
        <v>1193820.9955876672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4884.0237169712018</v>
      </c>
      <c r="L364" s="444">
        <f t="shared" ca="1" si="28"/>
        <v>1177049.7157900597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25">
      <c r="G365" s="459">
        <f t="shared" si="39"/>
        <v>30</v>
      </c>
      <c r="H365" s="459">
        <v>358</v>
      </c>
      <c r="I365" s="444">
        <f t="shared" ca="1" si="29"/>
        <v>1177049.7157900597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4814.14338448117</v>
      </c>
      <c r="L365" s="444">
        <f t="shared" ca="1" si="28"/>
        <v>1160208.5556599619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25">
      <c r="G366" s="459">
        <f t="shared" si="39"/>
        <v>30</v>
      </c>
      <c r="H366" s="459">
        <v>359</v>
      </c>
      <c r="I366" s="444">
        <f t="shared" ca="1" si="29"/>
        <v>1160208.5556599619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4743.9718839390962</v>
      </c>
      <c r="L366" s="444">
        <f t="shared" ca="1" si="28"/>
        <v>1143297.2240293222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25">
      <c r="G367" s="459">
        <f t="shared" si="39"/>
        <v>30</v>
      </c>
      <c r="H367" s="459">
        <v>360</v>
      </c>
      <c r="I367" s="444">
        <f t="shared" ca="1" si="29"/>
        <v>1143297.2240293222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4673.5080021447639</v>
      </c>
      <c r="L367" s="444">
        <f t="shared" ca="1" si="28"/>
        <v>1126315.4285168881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25">
      <c r="G368" s="459">
        <f>G367+1</f>
        <v>31</v>
      </c>
      <c r="H368" s="459">
        <v>361</v>
      </c>
      <c r="I368" s="444">
        <f t="shared" ca="1" si="29"/>
        <v>1126315.4285168881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4602.7505208429548</v>
      </c>
      <c r="L368" s="444">
        <f t="shared" ca="1" si="28"/>
        <v>1109262.8755231521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25">
      <c r="G369" s="459">
        <f t="shared" ref="G369:G379" si="40">G368</f>
        <v>31</v>
      </c>
      <c r="H369" s="459">
        <v>362</v>
      </c>
      <c r="I369" s="444">
        <f t="shared" ca="1" si="29"/>
        <v>1109262.8755231521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4531.698216702388</v>
      </c>
      <c r="L369" s="444">
        <f t="shared" ca="1" si="28"/>
        <v>1092139.2702252755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25">
      <c r="G370" s="459">
        <f t="shared" si="40"/>
        <v>31</v>
      </c>
      <c r="H370" s="459">
        <v>363</v>
      </c>
      <c r="I370" s="444">
        <f t="shared" ca="1" si="29"/>
        <v>1092139.2702252755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4460.3498612945696</v>
      </c>
      <c r="L370" s="444">
        <f t="shared" ca="1" si="28"/>
        <v>1074944.3165719912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25">
      <c r="G371" s="459">
        <f t="shared" si="40"/>
        <v>31</v>
      </c>
      <c r="H371" s="459">
        <v>364</v>
      </c>
      <c r="I371" s="444">
        <f t="shared" ca="1" si="29"/>
        <v>1074944.3165719912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4388.7042210725513</v>
      </c>
      <c r="L371" s="444">
        <f t="shared" ca="1" si="28"/>
        <v>1057677.717278485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25">
      <c r="G372" s="459">
        <f t="shared" si="40"/>
        <v>31</v>
      </c>
      <c r="H372" s="459">
        <v>365</v>
      </c>
      <c r="I372" s="444">
        <f t="shared" ca="1" si="29"/>
        <v>1057677.717278485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4316.7600573496084</v>
      </c>
      <c r="L372" s="444">
        <f t="shared" ca="1" si="28"/>
        <v>1040339.1738212557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25">
      <c r="G373" s="459">
        <f t="shared" si="40"/>
        <v>31</v>
      </c>
      <c r="H373" s="459">
        <v>366</v>
      </c>
      <c r="I373" s="444">
        <f t="shared" ca="1" si="29"/>
        <v>1040339.1738212557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4244.5161262778201</v>
      </c>
      <c r="L373" s="444">
        <f t="shared" ca="1" si="28"/>
        <v>1022928.3864329548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25">
      <c r="G374" s="459">
        <f t="shared" si="40"/>
        <v>31</v>
      </c>
      <c r="H374" s="459">
        <v>367</v>
      </c>
      <c r="I374" s="444">
        <f t="shared" ca="1" si="29"/>
        <v>1022928.3864329548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4171.9711788265668</v>
      </c>
      <c r="L374" s="444">
        <f t="shared" ca="1" si="28"/>
        <v>1005445.0540972025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25">
      <c r="G375" s="459">
        <f t="shared" si="40"/>
        <v>31</v>
      </c>
      <c r="H375" s="459">
        <v>368</v>
      </c>
      <c r="I375" s="444">
        <f t="shared" ca="1" si="29"/>
        <v>1005445.0540972025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4099.1239607609323</v>
      </c>
      <c r="L375" s="444">
        <f t="shared" ca="1" si="28"/>
        <v>987888.87454338465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25">
      <c r="G376" s="459">
        <f t="shared" si="40"/>
        <v>31</v>
      </c>
      <c r="H376" s="459">
        <v>369</v>
      </c>
      <c r="I376" s="444">
        <f t="shared" ca="1" si="29"/>
        <v>987888.87454338465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4025.9732126200238</v>
      </c>
      <c r="L376" s="444">
        <f t="shared" ca="1" si="28"/>
        <v>970259.54424142581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25">
      <c r="G377" s="459">
        <f t="shared" si="40"/>
        <v>31</v>
      </c>
      <c r="H377" s="459">
        <v>370</v>
      </c>
      <c r="I377" s="444">
        <f t="shared" ca="1" si="29"/>
        <v>970259.54424142581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3952.5176696951958</v>
      </c>
      <c r="L377" s="444">
        <f t="shared" ca="1" si="28"/>
        <v>952556.75839654217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25">
      <c r="G378" s="459">
        <f t="shared" si="40"/>
        <v>31</v>
      </c>
      <c r="H378" s="459">
        <v>371</v>
      </c>
      <c r="I378" s="444">
        <f t="shared" ca="1" si="29"/>
        <v>952556.75839654217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3878.7560620081808</v>
      </c>
      <c r="L378" s="444">
        <f t="shared" ca="1" si="28"/>
        <v>934780.21094397153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25">
      <c r="G379" s="459">
        <f t="shared" si="40"/>
        <v>31</v>
      </c>
      <c r="H379" s="459">
        <v>372</v>
      </c>
      <c r="I379" s="444">
        <f t="shared" ca="1" si="29"/>
        <v>934780.21094397153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3804.6871142891364</v>
      </c>
      <c r="L379" s="444">
        <f t="shared" ca="1" si="28"/>
        <v>916929.59454368183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25">
      <c r="G380" s="459">
        <f>G379+1</f>
        <v>32</v>
      </c>
      <c r="H380" s="459">
        <v>373</v>
      </c>
      <c r="I380" s="444">
        <f t="shared" ca="1" si="29"/>
        <v>916929.59454368183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3730.3095459545962</v>
      </c>
      <c r="L380" s="444">
        <f t="shared" ca="1" si="28"/>
        <v>899004.60057505767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25">
      <c r="G381" s="459">
        <f t="shared" ref="G381:G391" si="41">G380</f>
        <v>32</v>
      </c>
      <c r="H381" s="459">
        <v>374</v>
      </c>
      <c r="I381" s="444">
        <f t="shared" ca="1" si="29"/>
        <v>899004.60057505767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3655.622071085329</v>
      </c>
      <c r="L381" s="444">
        <f t="shared" ca="1" si="28"/>
        <v>881004.91913156433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25">
      <c r="G382" s="459">
        <f t="shared" si="41"/>
        <v>32</v>
      </c>
      <c r="H382" s="459">
        <v>375</v>
      </c>
      <c r="I382" s="444">
        <f t="shared" ca="1" si="29"/>
        <v>881004.91913156433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3580.6233984041069</v>
      </c>
      <c r="L382" s="444">
        <f t="shared" ca="1" si="28"/>
        <v>862930.2390153897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25">
      <c r="G383" s="459">
        <f t="shared" si="41"/>
        <v>32</v>
      </c>
      <c r="H383" s="459">
        <v>376</v>
      </c>
      <c r="I383" s="444">
        <f t="shared" ca="1" si="29"/>
        <v>862930.2390153897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3505.3122312533783</v>
      </c>
      <c r="L383" s="444">
        <f t="shared" ca="1" si="28"/>
        <v>844780.24773206422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25">
      <c r="G384" s="459">
        <f t="shared" si="41"/>
        <v>32</v>
      </c>
      <c r="H384" s="459">
        <v>377</v>
      </c>
      <c r="I384" s="444">
        <f t="shared" ca="1" si="29"/>
        <v>844780.24773206422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3429.6872675728555</v>
      </c>
      <c r="L384" s="444">
        <f t="shared" ca="1" si="28"/>
        <v>826554.63148505823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25">
      <c r="G385" s="459">
        <f t="shared" si="41"/>
        <v>32</v>
      </c>
      <c r="H385" s="459">
        <v>378</v>
      </c>
      <c r="I385" s="444">
        <f t="shared" ca="1" si="29"/>
        <v>826554.63148505823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3353.7471998769975</v>
      </c>
      <c r="L385" s="444">
        <f t="shared" ca="1" si="28"/>
        <v>808253.07517035643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25">
      <c r="G386" s="459">
        <f t="shared" si="41"/>
        <v>32</v>
      </c>
      <c r="H386" s="459">
        <v>379</v>
      </c>
      <c r="I386" s="444">
        <f t="shared" ca="1" si="29"/>
        <v>808253.07517035643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3277.4907152324072</v>
      </c>
      <c r="L386" s="444">
        <f t="shared" ca="1" si="28"/>
        <v>789875.26237101015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25">
      <c r="G387" s="459">
        <f t="shared" si="41"/>
        <v>32</v>
      </c>
      <c r="H387" s="459">
        <v>380</v>
      </c>
      <c r="I387" s="444">
        <f t="shared" ca="1" si="29"/>
        <v>789875.26237101015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3200.9164952351302</v>
      </c>
      <c r="L387" s="444">
        <f t="shared" ca="1" si="28"/>
        <v>771420.87535166647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25">
      <c r="G388" s="459">
        <f t="shared" si="41"/>
        <v>32</v>
      </c>
      <c r="H388" s="459">
        <v>381</v>
      </c>
      <c r="I388" s="444">
        <f t="shared" ca="1" si="29"/>
        <v>771420.87535166647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3124.0232159878651</v>
      </c>
      <c r="L388" s="444">
        <f t="shared" ca="1" si="28"/>
        <v>752889.59505307546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25">
      <c r="G389" s="459">
        <f t="shared" si="41"/>
        <v>32</v>
      </c>
      <c r="H389" s="459">
        <v>382</v>
      </c>
      <c r="I389" s="444">
        <f t="shared" ca="1" si="29"/>
        <v>752889.59505307546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3046.8095480770698</v>
      </c>
      <c r="L389" s="444">
        <f t="shared" ca="1" si="28"/>
        <v>734281.10108657379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25">
      <c r="G390" s="459">
        <f t="shared" si="41"/>
        <v>32</v>
      </c>
      <c r="H390" s="459">
        <v>383</v>
      </c>
      <c r="I390" s="444">
        <f t="shared" ca="1" si="29"/>
        <v>734281.10108657379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2969.2741565499796</v>
      </c>
      <c r="L390" s="444">
        <f t="shared" ca="1" si="28"/>
        <v>715595.07172854501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25">
      <c r="G391" s="459">
        <f t="shared" si="41"/>
        <v>32</v>
      </c>
      <c r="H391" s="459">
        <v>384</v>
      </c>
      <c r="I391" s="444">
        <f t="shared" ca="1" si="29"/>
        <v>715595.07172854501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2891.4157008915258</v>
      </c>
      <c r="L391" s="444">
        <f t="shared" ca="1" si="28"/>
        <v>696831.18391485768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25">
      <c r="G392" s="459">
        <f>G391+1</f>
        <v>33</v>
      </c>
      <c r="H392" s="459">
        <v>385</v>
      </c>
      <c r="I392" s="444">
        <f t="shared" ca="1" si="29"/>
        <v>696831.18391485768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2813.2328350011617</v>
      </c>
      <c r="L392" s="444">
        <f t="shared" ca="1" si="28"/>
        <v>677989.11323528003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25">
      <c r="G393" s="459">
        <f t="shared" ref="G393:G403" si="42">G392</f>
        <v>33</v>
      </c>
      <c r="H393" s="459">
        <v>386</v>
      </c>
      <c r="I393" s="444">
        <f t="shared" ca="1" si="29"/>
        <v>677989.11323528003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2734.7242071695887</v>
      </c>
      <c r="L393" s="444">
        <f t="shared" ca="1" si="28"/>
        <v>659068.53392787091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25">
      <c r="G394" s="459">
        <f t="shared" si="42"/>
        <v>33</v>
      </c>
      <c r="H394" s="459">
        <v>387</v>
      </c>
      <c r="I394" s="444">
        <f t="shared" ca="1" si="29"/>
        <v>659068.53392787091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2655.8884600553838</v>
      </c>
      <c r="L394" s="444">
        <f t="shared" ca="1" si="28"/>
        <v>640069.11887334741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25">
      <c r="G395" s="459">
        <f t="shared" si="42"/>
        <v>33</v>
      </c>
      <c r="H395" s="459">
        <v>388</v>
      </c>
      <c r="I395" s="444">
        <f t="shared" ca="1" si="29"/>
        <v>640069.11887334741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2576.7242306615362</v>
      </c>
      <c r="L395" s="444">
        <f t="shared" ca="1" si="28"/>
        <v>620990.53958943021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25">
      <c r="G396" s="459">
        <f t="shared" si="42"/>
        <v>33</v>
      </c>
      <c r="H396" s="459">
        <v>389</v>
      </c>
      <c r="I396" s="444">
        <f t="shared" ca="1" si="29"/>
        <v>620990.53958943021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2497.2301503118806</v>
      </c>
      <c r="L396" s="444">
        <f t="shared" ca="1" si="28"/>
        <v>601832.4662251632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25">
      <c r="G397" s="459">
        <f t="shared" si="42"/>
        <v>33</v>
      </c>
      <c r="H397" s="459">
        <v>390</v>
      </c>
      <c r="I397" s="444">
        <f t="shared" ca="1" si="29"/>
        <v>601832.4662251632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2417.4048446274351</v>
      </c>
      <c r="L397" s="444">
        <f t="shared" ca="1" si="28"/>
        <v>582594.56755521195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25">
      <c r="G398" s="459">
        <f t="shared" si="42"/>
        <v>33</v>
      </c>
      <c r="H398" s="459">
        <v>391</v>
      </c>
      <c r="I398" s="444">
        <f t="shared" ca="1" si="29"/>
        <v>582594.56755521195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2337.2469335026381</v>
      </c>
      <c r="L398" s="444">
        <f t="shared" ca="1" si="28"/>
        <v>563276.51097413572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25">
      <c r="G399" s="459">
        <f t="shared" si="42"/>
        <v>33</v>
      </c>
      <c r="H399" s="459">
        <v>392</v>
      </c>
      <c r="I399" s="444">
        <f t="shared" ca="1" si="29"/>
        <v>563276.51097413572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2256.7550310814868</v>
      </c>
      <c r="L399" s="444">
        <f t="shared" ca="1" si="28"/>
        <v>543877.96249063837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25">
      <c r="G400" s="459">
        <f t="shared" si="42"/>
        <v>33</v>
      </c>
      <c r="H400" s="459">
        <v>393</v>
      </c>
      <c r="I400" s="444">
        <f t="shared" ca="1" si="29"/>
        <v>543877.96249063837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2175.9277457335816</v>
      </c>
      <c r="L400" s="444">
        <f t="shared" ca="1" si="28"/>
        <v>524398.58672179317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25">
      <c r="G401" s="459">
        <f t="shared" si="42"/>
        <v>33</v>
      </c>
      <c r="H401" s="459">
        <v>394</v>
      </c>
      <c r="I401" s="444">
        <f t="shared" ca="1" si="29"/>
        <v>524398.58672179317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2094.7636800300597</v>
      </c>
      <c r="L401" s="444">
        <f t="shared" ca="1" si="28"/>
        <v>504838.04688724445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25">
      <c r="G402" s="459">
        <f t="shared" si="42"/>
        <v>33</v>
      </c>
      <c r="H402" s="459">
        <v>395</v>
      </c>
      <c r="I402" s="444">
        <f t="shared" ca="1" si="29"/>
        <v>504838.04688724445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2013.2614307194401</v>
      </c>
      <c r="L402" s="444">
        <f t="shared" ca="1" si="28"/>
        <v>485196.00480338512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25">
      <c r="G403" s="459">
        <f t="shared" si="42"/>
        <v>33</v>
      </c>
      <c r="H403" s="459">
        <v>396</v>
      </c>
      <c r="I403" s="444">
        <f t="shared" ca="1" si="29"/>
        <v>485196.00480338512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1931.4195887033598</v>
      </c>
      <c r="L403" s="444">
        <f t="shared" ca="1" si="28"/>
        <v>465472.1208775097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25">
      <c r="G404" s="459">
        <f>G403+1</f>
        <v>34</v>
      </c>
      <c r="H404" s="459">
        <v>397</v>
      </c>
      <c r="I404" s="444">
        <f t="shared" ca="1" si="29"/>
        <v>465472.1208775097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1849.2367390122124</v>
      </c>
      <c r="L404" s="444">
        <f t="shared" ca="1" si="28"/>
        <v>445666.05410194315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25">
      <c r="G405" s="459">
        <f t="shared" ref="G405:G415" si="43">G404</f>
        <v>34</v>
      </c>
      <c r="H405" s="459">
        <v>398</v>
      </c>
      <c r="I405" s="444">
        <f t="shared" ca="1" si="29"/>
        <v>445666.05410194315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1766.711460780685</v>
      </c>
      <c r="L405" s="444">
        <f t="shared" ca="1" si="28"/>
        <v>425777.46204814507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25">
      <c r="G406" s="459">
        <f t="shared" si="43"/>
        <v>34</v>
      </c>
      <c r="H406" s="459">
        <v>399</v>
      </c>
      <c r="I406" s="444">
        <f t="shared" ca="1" si="29"/>
        <v>425777.46204814507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1683.8423272231928</v>
      </c>
      <c r="L406" s="444">
        <f t="shared" ca="1" si="28"/>
        <v>405806.0008607895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25">
      <c r="G407" s="459">
        <f t="shared" si="43"/>
        <v>34</v>
      </c>
      <c r="H407" s="459">
        <v>400</v>
      </c>
      <c r="I407" s="444">
        <f t="shared" ca="1" si="29"/>
        <v>405806.0008607895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1600.6279056092112</v>
      </c>
      <c r="L407" s="444">
        <f t="shared" ca="1" si="28"/>
        <v>385751.32525181992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25">
      <c r="G408" s="459">
        <f t="shared" si="43"/>
        <v>34</v>
      </c>
      <c r="H408" s="459">
        <v>401</v>
      </c>
      <c r="I408" s="444">
        <f t="shared" ca="1" si="29"/>
        <v>385751.32525181992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1517.0667572385046</v>
      </c>
      <c r="L408" s="444">
        <f t="shared" ca="1" si="28"/>
        <v>365613.08849447966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25">
      <c r="G409" s="459">
        <f t="shared" si="43"/>
        <v>34</v>
      </c>
      <c r="H409" s="459">
        <v>402</v>
      </c>
      <c r="I409" s="444">
        <f t="shared" ca="1" si="29"/>
        <v>365613.08849447966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1433.1574374162535</v>
      </c>
      <c r="L409" s="444">
        <f t="shared" ca="1" si="28"/>
        <v>345390.94241731713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25">
      <c r="G410" s="459">
        <f t="shared" si="43"/>
        <v>34</v>
      </c>
      <c r="H410" s="459">
        <v>403</v>
      </c>
      <c r="I410" s="444">
        <f t="shared" ca="1" si="29"/>
        <v>345390.94241731713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1348.8984954280763</v>
      </c>
      <c r="L410" s="444">
        <f t="shared" ca="1" si="28"/>
        <v>325084.53739816643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25">
      <c r="G411" s="459">
        <f t="shared" si="43"/>
        <v>34</v>
      </c>
      <c r="H411" s="459">
        <v>404</v>
      </c>
      <c r="I411" s="444">
        <f t="shared" ca="1" si="29"/>
        <v>325084.53739816643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1264.2884745149486</v>
      </c>
      <c r="L411" s="444">
        <f t="shared" ca="1" si="28"/>
        <v>304693.52235810261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25">
      <c r="G412" s="459">
        <f t="shared" si="43"/>
        <v>34</v>
      </c>
      <c r="H412" s="459">
        <v>405</v>
      </c>
      <c r="I412" s="444">
        <f t="shared" ca="1" si="29"/>
        <v>304693.52235810261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1179.3259118480159</v>
      </c>
      <c r="L412" s="444">
        <f t="shared" ca="1" si="28"/>
        <v>284217.54475537181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25">
      <c r="G413" s="459">
        <f t="shared" si="43"/>
        <v>34</v>
      </c>
      <c r="H413" s="459">
        <v>406</v>
      </c>
      <c r="I413" s="444">
        <f t="shared" ca="1" si="29"/>
        <v>284217.54475537181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1094.0093385033042</v>
      </c>
      <c r="L413" s="444">
        <f t="shared" ca="1" si="28"/>
        <v>263656.25057929632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25">
      <c r="G414" s="459">
        <f t="shared" si="43"/>
        <v>34</v>
      </c>
      <c r="H414" s="459">
        <v>407</v>
      </c>
      <c r="I414" s="444">
        <f t="shared" ca="1" si="29"/>
        <v>263656.25057929632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1008.3372794363231</v>
      </c>
      <c r="L414" s="444">
        <f t="shared" ca="1" si="28"/>
        <v>243009.28434415386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25">
      <c r="G415" s="459">
        <f t="shared" si="43"/>
        <v>34</v>
      </c>
      <c r="H415" s="459">
        <v>408</v>
      </c>
      <c r="I415" s="444">
        <f t="shared" ca="1" si="29"/>
        <v>243009.28434415386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922.30825345656285</v>
      </c>
      <c r="L415" s="444">
        <f t="shared" ca="1" si="28"/>
        <v>222276.28908303165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25">
      <c r="G416" s="459">
        <f>G415+1</f>
        <v>35</v>
      </c>
      <c r="H416" s="459">
        <v>409</v>
      </c>
      <c r="I416" s="444">
        <f t="shared" ca="1" si="29"/>
        <v>222276.28908303165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835.92077320188685</v>
      </c>
      <c r="L416" s="444">
        <f t="shared" ca="1" si="28"/>
        <v>201456.90634165474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25">
      <c r="G417" s="459">
        <f t="shared" ref="G417:G427" si="44">G416</f>
        <v>35</v>
      </c>
      <c r="H417" s="459">
        <v>410</v>
      </c>
      <c r="I417" s="444">
        <f t="shared" ca="1" si="29"/>
        <v>201456.90634165474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749.17334511281649</v>
      </c>
      <c r="L417" s="444">
        <f t="shared" ca="1" si="28"/>
        <v>180550.77617218878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25">
      <c r="G418" s="459">
        <f t="shared" si="44"/>
        <v>35</v>
      </c>
      <c r="H418" s="459">
        <v>411</v>
      </c>
      <c r="I418" s="444">
        <f t="shared" ca="1" si="29"/>
        <v>180550.77617218878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662.06446940670833</v>
      </c>
      <c r="L418" s="444">
        <f t="shared" ca="1" si="28"/>
        <v>159557.53712701669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25">
      <c r="G419" s="459">
        <f t="shared" si="44"/>
        <v>35</v>
      </c>
      <c r="H419" s="459">
        <v>412</v>
      </c>
      <c r="I419" s="444">
        <f t="shared" ca="1" si="29"/>
        <v>159557.53712701669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574.59264005182456</v>
      </c>
      <c r="L419" s="444">
        <f t="shared" ca="1" si="28"/>
        <v>138476.82625248973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25">
      <c r="G420" s="459">
        <f t="shared" si="44"/>
        <v>35</v>
      </c>
      <c r="H420" s="459">
        <v>413</v>
      </c>
      <c r="I420" s="444">
        <f t="shared" ca="1" si="29"/>
        <v>138476.82625248973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486.75634474129566</v>
      </c>
      <c r="L420" s="444">
        <f t="shared" ca="1" si="28"/>
        <v>117308.27908265224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25">
      <c r="G421" s="459">
        <f t="shared" si="44"/>
        <v>35</v>
      </c>
      <c r="H421" s="459">
        <v>414</v>
      </c>
      <c r="I421" s="444">
        <f t="shared" ca="1" si="29"/>
        <v>117308.27908265224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398.55406486697274</v>
      </c>
      <c r="L421" s="444">
        <f t="shared" ca="1" si="28"/>
        <v>96051.529632940423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25">
      <c r="G422" s="459">
        <f t="shared" si="44"/>
        <v>35</v>
      </c>
      <c r="H422" s="459">
        <v>415</v>
      </c>
      <c r="I422" s="444">
        <f t="shared" ca="1" si="29"/>
        <v>96051.529632940423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309.98427549317347</v>
      </c>
      <c r="L422" s="444">
        <f t="shared" ca="1" si="28"/>
        <v>74706.21039385481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25">
      <c r="G423" s="459">
        <f t="shared" si="44"/>
        <v>35</v>
      </c>
      <c r="H423" s="459">
        <v>416</v>
      </c>
      <c r="I423" s="444">
        <f t="shared" ca="1" si="29"/>
        <v>74706.21039385481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221.04544533031677</v>
      </c>
      <c r="L423" s="444">
        <f t="shared" ca="1" si="28"/>
        <v>53271.95232460634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25">
      <c r="G424" s="459">
        <f t="shared" si="44"/>
        <v>35</v>
      </c>
      <c r="H424" s="459">
        <v>417</v>
      </c>
      <c r="I424" s="444">
        <f t="shared" ca="1" si="29"/>
        <v>53271.95232460634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131.73603670844813</v>
      </c>
      <c r="L424" s="444">
        <f t="shared" ca="1" si="28"/>
        <v>31748.384846736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25">
      <c r="G425" s="459">
        <f t="shared" si="44"/>
        <v>35</v>
      </c>
      <c r="H425" s="459">
        <v>418</v>
      </c>
      <c r="I425" s="444">
        <f t="shared" ca="1" si="29"/>
        <v>31748.384846736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42.054505550655051</v>
      </c>
      <c r="L425" s="444">
        <f t="shared" ca="1" si="28"/>
        <v>10135.135837707869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25">
      <c r="G426" s="459">
        <f t="shared" si="44"/>
        <v>35</v>
      </c>
      <c r="H426" s="459">
        <v>419</v>
      </c>
      <c r="I426" s="444">
        <f t="shared" ca="1" si="29"/>
        <v>10135.135837707869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-48.000698653628824</v>
      </c>
      <c r="L426" s="444">
        <f t="shared" ca="1" si="28"/>
        <v>-11568.168375524547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25">
      <c r="G427" s="459">
        <f t="shared" si="44"/>
        <v>35</v>
      </c>
      <c r="H427" s="459">
        <v>420</v>
      </c>
      <c r="I427" s="444">
        <f t="shared" ca="1" si="29"/>
        <v>-11568.168375524547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-138.43113287543056</v>
      </c>
      <c r="L427" s="444">
        <f t="shared" ca="1" si="28"/>
        <v>-33361.903022978768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25">
      <c r="G428" s="459">
        <f>G427+1</f>
        <v>36</v>
      </c>
      <c r="H428" s="459">
        <v>421</v>
      </c>
      <c r="I428" s="444">
        <f t="shared" ca="1" si="29"/>
        <v>-33361.903022978768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-229.23836057315648</v>
      </c>
      <c r="L428" s="444">
        <f t="shared" ca="1" si="28"/>
        <v>-55246.444898130714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25">
      <c r="G429" s="459">
        <f t="shared" ref="G429:G439" si="45">G428</f>
        <v>36</v>
      </c>
      <c r="H429" s="459">
        <v>422</v>
      </c>
      <c r="I429" s="444">
        <f t="shared" ca="1" si="29"/>
        <v>-55246.444898130714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-320.42395171962295</v>
      </c>
      <c r="L429" s="444">
        <f t="shared" ca="1" si="28"/>
        <v>-77222.172364429134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25">
      <c r="G430" s="459">
        <f t="shared" si="45"/>
        <v>36</v>
      </c>
      <c r="H430" s="459">
        <v>423</v>
      </c>
      <c r="I430" s="444">
        <f t="shared" ca="1" si="29"/>
        <v>-77222.172364429134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-411.98948282919969</v>
      </c>
      <c r="L430" s="444">
        <f t="shared" ca="1" si="28"/>
        <v>-99289.465361837123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25">
      <c r="G431" s="459">
        <f t="shared" si="45"/>
        <v>36</v>
      </c>
      <c r="H431" s="459">
        <v>424</v>
      </c>
      <c r="I431" s="444">
        <f t="shared" ca="1" si="29"/>
        <v>-99289.465361837123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-503.9365369850662</v>
      </c>
      <c r="L431" s="444">
        <f t="shared" ca="1" si="28"/>
        <v>-121448.70541340098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25">
      <c r="G432" s="459">
        <f t="shared" si="45"/>
        <v>36</v>
      </c>
      <c r="H432" s="459">
        <v>425</v>
      </c>
      <c r="I432" s="444">
        <f t="shared" ca="1" si="29"/>
        <v>-121448.70541340098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-596.26670386658236</v>
      </c>
      <c r="L432" s="444">
        <f t="shared" ca="1" si="28"/>
        <v>-143700.27563184637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25">
      <c r="G433" s="459">
        <f t="shared" si="45"/>
        <v>36</v>
      </c>
      <c r="H433" s="459">
        <v>426</v>
      </c>
      <c r="I433" s="444">
        <f t="shared" ca="1" si="29"/>
        <v>-143700.27563184637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-688.98157977677147</v>
      </c>
      <c r="L433" s="444">
        <f t="shared" ca="1" si="28"/>
        <v>-166044.56072620192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25">
      <c r="G434" s="459">
        <f t="shared" si="45"/>
        <v>36</v>
      </c>
      <c r="H434" s="459">
        <v>427</v>
      </c>
      <c r="I434" s="444">
        <f t="shared" ca="1" si="29"/>
        <v>-166044.56072620192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-782.08276766991958</v>
      </c>
      <c r="L434" s="444">
        <f t="shared" ca="1" si="28"/>
        <v>-188481.94700845063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25">
      <c r="G435" s="459">
        <f t="shared" si="45"/>
        <v>36</v>
      </c>
      <c r="H435" s="459">
        <v>428</v>
      </c>
      <c r="I435" s="444">
        <f t="shared" ca="1" si="29"/>
        <v>-188481.94700845063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-875.57187717928912</v>
      </c>
      <c r="L435" s="444">
        <f t="shared" ca="1" si="28"/>
        <v>-211012.82240020871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25">
      <c r="G436" s="459">
        <f t="shared" si="45"/>
        <v>36</v>
      </c>
      <c r="H436" s="459">
        <v>429</v>
      </c>
      <c r="I436" s="444">
        <f t="shared" ca="1" si="29"/>
        <v>-211012.82240020871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-969.4505246449479</v>
      </c>
      <c r="L436" s="444">
        <f t="shared" ca="1" si="28"/>
        <v>-233637.57643943245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25">
      <c r="G437" s="459">
        <f t="shared" si="45"/>
        <v>36</v>
      </c>
      <c r="H437" s="459">
        <v>430</v>
      </c>
      <c r="I437" s="444">
        <f t="shared" ca="1" si="29"/>
        <v>-233637.57643943245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-1063.7203331417134</v>
      </c>
      <c r="L437" s="444">
        <f t="shared" ca="1" si="28"/>
        <v>-256356.60028715295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25">
      <c r="G438" s="459">
        <f t="shared" si="45"/>
        <v>36</v>
      </c>
      <c r="H438" s="459">
        <v>431</v>
      </c>
      <c r="I438" s="444">
        <f t="shared" ca="1" si="29"/>
        <v>-256356.60028715295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-1158.3829325072156</v>
      </c>
      <c r="L438" s="444">
        <f t="shared" ca="1" si="28"/>
        <v>-279170.28673423897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25">
      <c r="G439" s="459">
        <f t="shared" si="45"/>
        <v>36</v>
      </c>
      <c r="H439" s="459">
        <v>432</v>
      </c>
      <c r="I439" s="444">
        <f t="shared" ca="1" si="29"/>
        <v>-279170.28673423897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-1253.4399593700739</v>
      </c>
      <c r="L439" s="444">
        <f t="shared" ca="1" si="28"/>
        <v>-302079.03020818782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25">
      <c r="G440" s="459">
        <f>G439+1</f>
        <v>37</v>
      </c>
      <c r="H440" s="459">
        <v>433</v>
      </c>
      <c r="I440" s="444">
        <f t="shared" ca="1" si="29"/>
        <v>-302079.03020818782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-1348.8930571781941</v>
      </c>
      <c r="L440" s="444">
        <f t="shared" ca="1" si="28"/>
        <v>-325083.22677994479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25">
      <c r="G441" s="459">
        <f t="shared" ref="G441:G451" si="46">G440</f>
        <v>37</v>
      </c>
      <c r="H441" s="459">
        <v>434</v>
      </c>
      <c r="I441" s="444">
        <f t="shared" ca="1" si="29"/>
        <v>-325083.22677994479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-1444.7438762271815</v>
      </c>
      <c r="L441" s="444">
        <f t="shared" ca="1" si="28"/>
        <v>-348183.27417075075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25">
      <c r="G442" s="459">
        <f t="shared" si="46"/>
        <v>37</v>
      </c>
      <c r="H442" s="459">
        <v>435</v>
      </c>
      <c r="I442" s="444">
        <f t="shared" ca="1" si="29"/>
        <v>-348183.27417075075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-1540.994073688873</v>
      </c>
      <c r="L442" s="444">
        <f t="shared" ca="1" si="28"/>
        <v>-371379.57175901841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25">
      <c r="G443" s="459">
        <f t="shared" si="46"/>
        <v>37</v>
      </c>
      <c r="H443" s="459">
        <v>436</v>
      </c>
      <c r="I443" s="444">
        <f t="shared" ca="1" si="29"/>
        <v>-371379.57175901841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-1637.6453136399882</v>
      </c>
      <c r="L443" s="444">
        <f t="shared" ca="1" si="28"/>
        <v>-394672.5205872372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25">
      <c r="G444" s="459">
        <f t="shared" si="46"/>
        <v>37</v>
      </c>
      <c r="H444" s="459">
        <v>437</v>
      </c>
      <c r="I444" s="444">
        <f t="shared" ca="1" si="29"/>
        <v>-394672.5205872372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-1734.6992670908999</v>
      </c>
      <c r="L444" s="444">
        <f t="shared" ca="1" si="28"/>
        <v>-418062.52336890687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25">
      <c r="G445" s="459">
        <f t="shared" si="46"/>
        <v>37</v>
      </c>
      <c r="H445" s="459">
        <v>438</v>
      </c>
      <c r="I445" s="444">
        <f t="shared" ca="1" si="29"/>
        <v>-418062.52336890687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-1832.1576120145235</v>
      </c>
      <c r="L445" s="444">
        <f t="shared" ca="1" si="28"/>
        <v>-441549.98449550016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25">
      <c r="G446" s="459">
        <f t="shared" si="46"/>
        <v>37</v>
      </c>
      <c r="H446" s="459">
        <v>439</v>
      </c>
      <c r="I446" s="444">
        <f t="shared" ca="1" si="29"/>
        <v>-441549.98449550016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-1930.0220333753289</v>
      </c>
      <c r="L446" s="444">
        <f t="shared" ca="1" si="28"/>
        <v>-465135.31004345429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25">
      <c r="G447" s="459">
        <f t="shared" si="46"/>
        <v>37</v>
      </c>
      <c r="H447" s="459">
        <v>440</v>
      </c>
      <c r="I447" s="444">
        <f t="shared" ca="1" si="29"/>
        <v>-465135.31004345429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-2028.2942231584711</v>
      </c>
      <c r="L447" s="444">
        <f t="shared" ca="1" si="28"/>
        <v>-488818.90778119152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25">
      <c r="G448" s="459">
        <f t="shared" si="46"/>
        <v>37</v>
      </c>
      <c r="H448" s="459">
        <v>441</v>
      </c>
      <c r="I448" s="444">
        <f t="shared" ca="1" si="29"/>
        <v>-488818.90778119152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-2126.9758803990426</v>
      </c>
      <c r="L448" s="444">
        <f t="shared" ca="1" si="28"/>
        <v>-512601.18717616936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25">
      <c r="G449" s="459">
        <f t="shared" si="46"/>
        <v>37</v>
      </c>
      <c r="H449" s="459">
        <v>442</v>
      </c>
      <c r="I449" s="444">
        <f t="shared" ca="1" si="29"/>
        <v>-512601.18717616936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-2226.068711211451</v>
      </c>
      <c r="L449" s="444">
        <f t="shared" ca="1" si="28"/>
        <v>-536482.55940195965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25">
      <c r="G450" s="459">
        <f t="shared" si="46"/>
        <v>37</v>
      </c>
      <c r="H450" s="459">
        <v>443</v>
      </c>
      <c r="I450" s="444">
        <f t="shared" ca="1" si="29"/>
        <v>-536482.55940195965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-2325.5744288189103</v>
      </c>
      <c r="L450" s="444">
        <f t="shared" ca="1" si="28"/>
        <v>-560463.43734535738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25">
      <c r="G451" s="459">
        <f t="shared" si="46"/>
        <v>37</v>
      </c>
      <c r="H451" s="459">
        <v>444</v>
      </c>
      <c r="I451" s="444">
        <f t="shared" ca="1" si="29"/>
        <v>-560463.43734535738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-2425.4947535830674</v>
      </c>
      <c r="L451" s="444">
        <f t="shared" ca="1" si="28"/>
        <v>-584544.23561351933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25">
      <c r="G452" s="459">
        <f>G451+1</f>
        <v>38</v>
      </c>
      <c r="H452" s="459">
        <v>445</v>
      </c>
      <c r="I452" s="444">
        <f t="shared" ca="1" si="29"/>
        <v>-584544.23561351933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-2525.8314130337421</v>
      </c>
      <c r="L452" s="444">
        <f t="shared" ca="1" si="28"/>
        <v>-608725.37054113194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25">
      <c r="G453" s="459">
        <f t="shared" ref="G453:G463" si="47">G452</f>
        <v>38</v>
      </c>
      <c r="H453" s="459">
        <v>446</v>
      </c>
      <c r="I453" s="444">
        <f t="shared" ca="1" si="29"/>
        <v>-608725.37054113194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-2626.5861418987943</v>
      </c>
      <c r="L453" s="444">
        <f t="shared" ca="1" si="28"/>
        <v>-633007.26019760943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25">
      <c r="G454" s="459">
        <f t="shared" si="47"/>
        <v>38</v>
      </c>
      <c r="H454" s="459">
        <v>447</v>
      </c>
      <c r="I454" s="444">
        <f t="shared" ca="1" si="29"/>
        <v>-633007.26019760943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-2727.7606821341178</v>
      </c>
      <c r="L454" s="444">
        <f t="shared" ca="1" si="28"/>
        <v>-657390.32439432235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25">
      <c r="G455" s="459">
        <f t="shared" si="47"/>
        <v>38</v>
      </c>
      <c r="H455" s="459">
        <v>448</v>
      </c>
      <c r="I455" s="444">
        <f t="shared" ca="1" si="29"/>
        <v>-657390.32439432235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-2829.3567829537546</v>
      </c>
      <c r="L455" s="444">
        <f t="shared" ca="1" si="28"/>
        <v>-681874.9846918548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25">
      <c r="G456" s="459">
        <f t="shared" si="47"/>
        <v>38</v>
      </c>
      <c r="H456" s="459">
        <v>449</v>
      </c>
      <c r="I456" s="444">
        <f t="shared" ca="1" si="29"/>
        <v>-681874.9846918548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-2931.3762008601402</v>
      </c>
      <c r="L456" s="444">
        <f t="shared" ca="1" si="28"/>
        <v>-706461.66440729378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25">
      <c r="G457" s="459">
        <f t="shared" si="47"/>
        <v>38</v>
      </c>
      <c r="H457" s="459">
        <v>450</v>
      </c>
      <c r="I457" s="444">
        <f t="shared" ca="1" si="29"/>
        <v>-706461.66440729378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-3033.8206996744693</v>
      </c>
      <c r="L457" s="444">
        <f t="shared" ca="1" si="28"/>
        <v>-731150.78862154705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25">
      <c r="G458" s="459">
        <f t="shared" si="47"/>
        <v>38</v>
      </c>
      <c r="H458" s="459">
        <v>451</v>
      </c>
      <c r="I458" s="444">
        <f t="shared" ca="1" si="29"/>
        <v>-731150.78862154705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-3136.6920505671906</v>
      </c>
      <c r="L458" s="444">
        <f t="shared" ca="1" si="28"/>
        <v>-755942.78418669302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25">
      <c r="G459" s="459">
        <f t="shared" si="47"/>
        <v>38</v>
      </c>
      <c r="H459" s="459">
        <v>452</v>
      </c>
      <c r="I459" s="444">
        <f t="shared" ca="1" si="29"/>
        <v>-755942.78418669302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-3239.9920320886322</v>
      </c>
      <c r="L459" s="444">
        <f t="shared" ca="1" si="28"/>
        <v>-780838.07973336044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25">
      <c r="G460" s="459">
        <f t="shared" si="47"/>
        <v>38</v>
      </c>
      <c r="H460" s="459">
        <v>453</v>
      </c>
      <c r="I460" s="444">
        <f t="shared" ca="1" si="29"/>
        <v>-780838.07973336044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-3343.7224301997467</v>
      </c>
      <c r="L460" s="444">
        <f t="shared" ca="1" si="28"/>
        <v>-805837.10567813891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25">
      <c r="G461" s="459">
        <f t="shared" si="47"/>
        <v>38</v>
      </c>
      <c r="H461" s="459">
        <v>454</v>
      </c>
      <c r="I461" s="444">
        <f t="shared" ca="1" si="29"/>
        <v>-805837.10567813891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-3447.8850383029899</v>
      </c>
      <c r="L461" s="444">
        <f t="shared" ca="1" si="28"/>
        <v>-830940.29423102061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25">
      <c r="G462" s="459">
        <f t="shared" si="47"/>
        <v>38</v>
      </c>
      <c r="H462" s="459">
        <v>455</v>
      </c>
      <c r="I462" s="444">
        <f t="shared" ca="1" si="29"/>
        <v>-830940.29423102061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-3552.4816572733307</v>
      </c>
      <c r="L462" s="444">
        <f t="shared" ca="1" si="28"/>
        <v>-856148.07940287283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25">
      <c r="G463" s="459">
        <f t="shared" si="47"/>
        <v>38</v>
      </c>
      <c r="H463" s="459">
        <v>456</v>
      </c>
      <c r="I463" s="444">
        <f t="shared" ca="1" si="29"/>
        <v>-856148.07940287283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-3657.5140954893814</v>
      </c>
      <c r="L463" s="444">
        <f t="shared" ca="1" si="28"/>
        <v>-881460.89701294107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25">
      <c r="G464" s="459">
        <f>G463+1</f>
        <v>39</v>
      </c>
      <c r="H464" s="459">
        <v>457</v>
      </c>
      <c r="I464" s="444">
        <f t="shared" ca="1" si="29"/>
        <v>-881460.89701294107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-3762.9841688646666</v>
      </c>
      <c r="L464" s="444">
        <f t="shared" ca="1" si="28"/>
        <v>-906879.18469638459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25">
      <c r="G465" s="459">
        <f t="shared" ref="G465:G475" si="48">G464</f>
        <v>39</v>
      </c>
      <c r="H465" s="459">
        <v>458</v>
      </c>
      <c r="I465" s="444">
        <f t="shared" ca="1" si="29"/>
        <v>-906879.18469638459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-3868.893700879014</v>
      </c>
      <c r="L465" s="444">
        <f t="shared" ca="1" si="28"/>
        <v>-932403.38191184239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25">
      <c r="G466" s="459">
        <f t="shared" si="48"/>
        <v>39</v>
      </c>
      <c r="H466" s="459">
        <v>459</v>
      </c>
      <c r="I466" s="444">
        <f t="shared" ca="1" si="29"/>
        <v>-932403.38191184239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-3975.244522610089</v>
      </c>
      <c r="L466" s="444">
        <f t="shared" ca="1" si="28"/>
        <v>-958033.92994903133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25">
      <c r="G467" s="459">
        <f t="shared" si="48"/>
        <v>39</v>
      </c>
      <c r="H467" s="459">
        <v>460</v>
      </c>
      <c r="I467" s="444">
        <f t="shared" ca="1" si="29"/>
        <v>-958033.92994903133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-4082.0384727650412</v>
      </c>
      <c r="L467" s="444">
        <f t="shared" ca="1" si="28"/>
        <v>-983771.27193637507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25">
      <c r="G468" s="459">
        <f t="shared" si="48"/>
        <v>39</v>
      </c>
      <c r="H468" s="459">
        <v>461</v>
      </c>
      <c r="I468" s="444">
        <f t="shared" ca="1" si="29"/>
        <v>-983771.27193637507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-4189.277397712307</v>
      </c>
      <c r="L468" s="444">
        <f t="shared" ca="1" si="28"/>
        <v>-1009615.8528486661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25">
      <c r="G469" s="459">
        <f t="shared" si="48"/>
        <v>39</v>
      </c>
      <c r="H469" s="459">
        <v>462</v>
      </c>
      <c r="I469" s="444">
        <f t="shared" ca="1" si="29"/>
        <v>-1009615.8528486661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-4296.9631515135197</v>
      </c>
      <c r="L469" s="444">
        <f t="shared" ca="1" si="28"/>
        <v>-1035568.1195147583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25">
      <c r="G470" s="459">
        <f t="shared" si="48"/>
        <v>39</v>
      </c>
      <c r="H470" s="459">
        <v>463</v>
      </c>
      <c r="I470" s="444">
        <f t="shared" ca="1" si="29"/>
        <v>-1035568.1195147583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-4405.0975959555708</v>
      </c>
      <c r="L470" s="444">
        <f t="shared" ca="1" si="28"/>
        <v>-1061628.5206252926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25">
      <c r="G471" s="459">
        <f t="shared" si="48"/>
        <v>39</v>
      </c>
      <c r="H471" s="459">
        <v>464</v>
      </c>
      <c r="I471" s="444">
        <f t="shared" ca="1" si="29"/>
        <v>-1061628.5206252926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-4513.682600582797</v>
      </c>
      <c r="L471" s="444">
        <f t="shared" ca="1" si="28"/>
        <v>-1087797.5067404541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25">
      <c r="G472" s="459">
        <f t="shared" si="48"/>
        <v>39</v>
      </c>
      <c r="H472" s="459">
        <v>465</v>
      </c>
      <c r="I472" s="444">
        <f t="shared" ca="1" si="29"/>
        <v>-1087797.5067404541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-4622.7200427293037</v>
      </c>
      <c r="L472" s="444">
        <f t="shared" ca="1" si="28"/>
        <v>-1114075.5302977622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25">
      <c r="G473" s="459">
        <f t="shared" si="48"/>
        <v>39</v>
      </c>
      <c r="H473" s="459">
        <v>466</v>
      </c>
      <c r="I473" s="444">
        <f t="shared" ca="1" si="29"/>
        <v>-1114075.5302977622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-4732.2118075514209</v>
      </c>
      <c r="L473" s="444">
        <f t="shared" ca="1" si="28"/>
        <v>-1140463.0456198924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25">
      <c r="G474" s="459">
        <f t="shared" si="48"/>
        <v>39</v>
      </c>
      <c r="H474" s="459">
        <v>467</v>
      </c>
      <c r="I474" s="444">
        <f t="shared" ca="1" si="29"/>
        <v>-1140463.0456198924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-4842.1597880602967</v>
      </c>
      <c r="L474" s="444">
        <f t="shared" ca="1" si="28"/>
        <v>-1166960.5089225315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25">
      <c r="G475" s="459">
        <f t="shared" si="48"/>
        <v>39</v>
      </c>
      <c r="H475" s="459">
        <v>468</v>
      </c>
      <c r="I475" s="444">
        <f t="shared" ca="1" si="29"/>
        <v>-1166960.5089225315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-4952.5658851546268</v>
      </c>
      <c r="L475" s="444">
        <f t="shared" ca="1" si="28"/>
        <v>-1193568.3783222649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25">
      <c r="G476" s="459">
        <f>G475+1</f>
        <v>40</v>
      </c>
      <c r="H476" s="459">
        <v>469</v>
      </c>
      <c r="I476" s="444">
        <f t="shared" ca="1" si="29"/>
        <v>-1193568.3783222649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-5063.432007653515</v>
      </c>
      <c r="L476" s="444">
        <f t="shared" ca="1" si="28"/>
        <v>-1220287.1138444971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25">
      <c r="G477" s="459">
        <f t="shared" ref="G477:G487" si="49">G476</f>
        <v>40</v>
      </c>
      <c r="H477" s="459">
        <v>470</v>
      </c>
      <c r="I477" s="444">
        <f t="shared" ca="1" si="29"/>
        <v>-1220287.1138444971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-5174.7600723294836</v>
      </c>
      <c r="L477" s="444">
        <f t="shared" ca="1" si="28"/>
        <v>-1247117.1774314055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25">
      <c r="G478" s="459">
        <f t="shared" si="49"/>
        <v>40</v>
      </c>
      <c r="H478" s="459">
        <v>471</v>
      </c>
      <c r="I478" s="444">
        <f t="shared" ca="1" si="29"/>
        <v>-1247117.1774314055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-5286.5520039416015</v>
      </c>
      <c r="L478" s="444">
        <f t="shared" ca="1" si="28"/>
        <v>-1274059.0329499259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25">
      <c r="G479" s="459">
        <f t="shared" si="49"/>
        <v>40</v>
      </c>
      <c r="H479" s="459">
        <v>472</v>
      </c>
      <c r="I479" s="444">
        <f t="shared" ca="1" si="29"/>
        <v>-1274059.0329499259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-5398.8097352687691</v>
      </c>
      <c r="L479" s="444">
        <f t="shared" ca="1" si="28"/>
        <v>-1301113.1461997735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25">
      <c r="G480" s="459">
        <f t="shared" si="49"/>
        <v>40</v>
      </c>
      <c r="H480" s="459">
        <v>473</v>
      </c>
      <c r="I480" s="444">
        <f t="shared" ca="1" si="29"/>
        <v>-1301113.1461997735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-5511.5352071431353</v>
      </c>
      <c r="L480" s="444">
        <f t="shared" ca="1" si="28"/>
        <v>-1328279.9849214954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25">
      <c r="G481" s="459">
        <f t="shared" si="49"/>
        <v>40</v>
      </c>
      <c r="H481" s="459">
        <v>474</v>
      </c>
      <c r="I481" s="444">
        <f t="shared" ca="1" si="29"/>
        <v>-1328279.9849214954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-5624.7303684836425</v>
      </c>
      <c r="L481" s="444">
        <f t="shared" ca="1" si="28"/>
        <v>-1355560.0188045579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25">
      <c r="G482" s="459">
        <f t="shared" si="49"/>
        <v>40</v>
      </c>
      <c r="H482" s="459">
        <v>475</v>
      </c>
      <c r="I482" s="444">
        <f t="shared" ca="1" si="29"/>
        <v>-1355560.0188045579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-5738.3971763297359</v>
      </c>
      <c r="L482" s="444">
        <f t="shared" ca="1" si="28"/>
        <v>-1382953.7194954664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25">
      <c r="G483" s="459">
        <f t="shared" si="49"/>
        <v>40</v>
      </c>
      <c r="H483" s="459">
        <v>476</v>
      </c>
      <c r="I483" s="444">
        <f t="shared" ca="1" si="29"/>
        <v>-1382953.7194954664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-5852.5375958751883</v>
      </c>
      <c r="L483" s="444">
        <f t="shared" ca="1" si="28"/>
        <v>-1410461.5606059204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25">
      <c r="G484" s="459">
        <f t="shared" si="49"/>
        <v>40</v>
      </c>
      <c r="H484" s="459">
        <v>477</v>
      </c>
      <c r="I484" s="444">
        <f t="shared" ca="1" si="29"/>
        <v>-1410461.5606059204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-5967.1536005020798</v>
      </c>
      <c r="L484" s="444">
        <f t="shared" ca="1" si="28"/>
        <v>-1438084.0177210013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25">
      <c r="G485" s="459">
        <f t="shared" si="49"/>
        <v>40</v>
      </c>
      <c r="H485" s="459">
        <v>478</v>
      </c>
      <c r="I485" s="444">
        <f t="shared" ca="1" si="29"/>
        <v>-1438084.0177210013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-6082.2471718149172</v>
      </c>
      <c r="L485" s="444">
        <f t="shared" ca="1" si="28"/>
        <v>-1465821.5684073952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25">
      <c r="G486" s="459">
        <f t="shared" si="49"/>
        <v>40</v>
      </c>
      <c r="H486" s="459">
        <v>479</v>
      </c>
      <c r="I486" s="444">
        <f t="shared" ca="1" si="29"/>
        <v>-1465821.5684073952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-6197.8202996748914</v>
      </c>
      <c r="L486" s="444">
        <f t="shared" ca="1" si="28"/>
        <v>-1493674.692221649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25">
      <c r="G487" s="459">
        <f t="shared" si="49"/>
        <v>40</v>
      </c>
      <c r="H487" s="459">
        <v>480</v>
      </c>
      <c r="I487" s="444">
        <f t="shared" ca="1" si="29"/>
        <v>-1493674.692221649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-6313.8749822342825</v>
      </c>
      <c r="L487" s="444">
        <f t="shared" ca="1" si="28"/>
        <v>-1521643.8707184622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25">
      <c r="G488" s="459">
        <f>G487+1</f>
        <v>41</v>
      </c>
      <c r="H488" s="459">
        <v>481</v>
      </c>
      <c r="I488" s="444">
        <f t="shared" ca="1" si="29"/>
        <v>-1521643.8707184622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-6430.4132259710041</v>
      </c>
      <c r="L488" s="444">
        <f t="shared" ca="1" si="28"/>
        <v>-1549729.5874590119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25">
      <c r="G489" s="459">
        <f t="shared" ref="G489:G499" si="50">G488</f>
        <v>41</v>
      </c>
      <c r="H489" s="459">
        <v>482</v>
      </c>
      <c r="I489" s="444">
        <f t="shared" ca="1" si="29"/>
        <v>-1549729.5874590119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-6547.4370457232944</v>
      </c>
      <c r="L489" s="444">
        <f t="shared" ca="1" si="28"/>
        <v>-1577932.328019314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25">
      <c r="G490" s="459">
        <f t="shared" si="50"/>
        <v>41</v>
      </c>
      <c r="H490" s="459">
        <v>483</v>
      </c>
      <c r="I490" s="444">
        <f t="shared" ca="1" si="29"/>
        <v>-1577932.328019314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-6664.9484647245536</v>
      </c>
      <c r="L490" s="444">
        <f t="shared" ca="1" si="28"/>
        <v>-1606252.5799986173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25">
      <c r="G491" s="459">
        <f t="shared" si="50"/>
        <v>41</v>
      </c>
      <c r="H491" s="459">
        <v>484</v>
      </c>
      <c r="I491" s="444">
        <f t="shared" ca="1" si="29"/>
        <v>-1606252.5799986173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-6782.9495146383169</v>
      </c>
      <c r="L491" s="444">
        <f t="shared" ca="1" si="28"/>
        <v>-1634690.8330278345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25">
      <c r="G492" s="459">
        <f t="shared" si="50"/>
        <v>41</v>
      </c>
      <c r="H492" s="459">
        <v>485</v>
      </c>
      <c r="I492" s="444">
        <f t="shared" ca="1" si="29"/>
        <v>-1634690.8330278345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-6901.4422355933893</v>
      </c>
      <c r="L492" s="444">
        <f t="shared" ca="1" si="28"/>
        <v>-1663247.5787780068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25">
      <c r="G493" s="459">
        <f t="shared" si="50"/>
        <v>41</v>
      </c>
      <c r="H493" s="459">
        <v>486</v>
      </c>
      <c r="I493" s="444">
        <f t="shared" ca="1" si="29"/>
        <v>-1663247.5787780068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-7020.4286762191077</v>
      </c>
      <c r="L493" s="444">
        <f t="shared" ca="1" si="28"/>
        <v>-1691923.3109688049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25">
      <c r="G494" s="459">
        <f t="shared" si="50"/>
        <v>41</v>
      </c>
      <c r="H494" s="459">
        <v>487</v>
      </c>
      <c r="I494" s="444">
        <f t="shared" ca="1" si="29"/>
        <v>-1691923.3109688049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-7139.9108936807652</v>
      </c>
      <c r="L494" s="444">
        <f t="shared" ca="1" si="28"/>
        <v>-1720718.5253770645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25">
      <c r="G495" s="459">
        <f t="shared" si="50"/>
        <v>41</v>
      </c>
      <c r="H495" s="459">
        <v>488</v>
      </c>
      <c r="I495" s="444">
        <f t="shared" ca="1" si="29"/>
        <v>-1720718.5253770645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-7259.8909537151803</v>
      </c>
      <c r="L495" s="444">
        <f t="shared" ca="1" si="28"/>
        <v>-1749633.7198453585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25">
      <c r="G496" s="459">
        <f t="shared" si="50"/>
        <v>41</v>
      </c>
      <c r="H496" s="459">
        <v>489</v>
      </c>
      <c r="I496" s="444">
        <f t="shared" ca="1" si="29"/>
        <v>-1749633.7198453585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-7380.3709306664059</v>
      </c>
      <c r="L496" s="444">
        <f t="shared" ca="1" si="28"/>
        <v>-1778669.3942906037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25">
      <c r="G497" s="459">
        <f t="shared" si="50"/>
        <v>41</v>
      </c>
      <c r="H497" s="459">
        <v>490</v>
      </c>
      <c r="I497" s="444">
        <f t="shared" ca="1" si="29"/>
        <v>-1778669.3942906037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-7501.3529075215929</v>
      </c>
      <c r="L497" s="444">
        <f t="shared" ca="1" si="28"/>
        <v>-1807826.0507127042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25">
      <c r="G498" s="459">
        <f t="shared" si="50"/>
        <v>41</v>
      </c>
      <c r="H498" s="459">
        <v>491</v>
      </c>
      <c r="I498" s="444">
        <f t="shared" ca="1" si="29"/>
        <v>-1807826.0507127042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-7622.8389759470128</v>
      </c>
      <c r="L498" s="444">
        <f t="shared" ca="1" si="28"/>
        <v>-1837104.1932032302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25">
      <c r="G499" s="459">
        <f t="shared" si="50"/>
        <v>41</v>
      </c>
      <c r="H499" s="459">
        <v>492</v>
      </c>
      <c r="I499" s="444">
        <f t="shared" ca="1" si="29"/>
        <v>-1837104.1932032302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-7744.831236324203</v>
      </c>
      <c r="L499" s="444">
        <f t="shared" ca="1" si="28"/>
        <v>-1866504.3279541333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25">
      <c r="G500" s="459">
        <f>G499+1</f>
        <v>42</v>
      </c>
      <c r="H500" s="459">
        <v>493</v>
      </c>
      <c r="I500" s="444">
        <f t="shared" ca="1" si="29"/>
        <v>-1866504.3279541333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-7867.3317977863007</v>
      </c>
      <c r="L500" s="444">
        <f t="shared" ca="1" si="28"/>
        <v>-1896026.9632664984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25">
      <c r="G501" s="459">
        <f t="shared" ref="G501:G511" si="51">G500</f>
        <v>42</v>
      </c>
      <c r="H501" s="459">
        <v>494</v>
      </c>
      <c r="I501" s="444">
        <f t="shared" ca="1" si="29"/>
        <v>-1896026.9632664984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-7990.3427782544886</v>
      </c>
      <c r="L501" s="444">
        <f t="shared" ca="1" si="28"/>
        <v>-1925672.6095593318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25">
      <c r="G502" s="459">
        <f t="shared" si="51"/>
        <v>42</v>
      </c>
      <c r="H502" s="459">
        <v>495</v>
      </c>
      <c r="I502" s="444">
        <f t="shared" ca="1" si="29"/>
        <v>-1925672.6095593318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-8113.8663044746272</v>
      </c>
      <c r="L502" s="444">
        <f t="shared" ca="1" si="28"/>
        <v>-1955441.7793783853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25">
      <c r="G503" s="459">
        <f t="shared" si="51"/>
        <v>42</v>
      </c>
      <c r="H503" s="459">
        <v>496</v>
      </c>
      <c r="I503" s="444">
        <f t="shared" ca="1" si="29"/>
        <v>-1955441.7793783853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-8237.9045120540177</v>
      </c>
      <c r="L503" s="444">
        <f t="shared" ca="1" si="28"/>
        <v>-1985334.9874050182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25">
      <c r="G504" s="459">
        <f t="shared" si="51"/>
        <v>42</v>
      </c>
      <c r="H504" s="459">
        <v>497</v>
      </c>
      <c r="I504" s="444">
        <f t="shared" ca="1" si="29"/>
        <v>-1985334.9874050182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-8362.4595454983209</v>
      </c>
      <c r="L504" s="444">
        <f t="shared" ca="1" si="28"/>
        <v>-2015352.7504650953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25">
      <c r="G505" s="459">
        <f t="shared" si="51"/>
        <v>42</v>
      </c>
      <c r="H505" s="459">
        <v>498</v>
      </c>
      <c r="I505" s="444">
        <f t="shared" ca="1" si="29"/>
        <v>-2015352.7504650953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-8487.5335582486423</v>
      </c>
      <c r="L505" s="444">
        <f t="shared" ca="1" si="28"/>
        <v>-2045495.5875379227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25">
      <c r="G506" s="459">
        <f t="shared" si="51"/>
        <v>42</v>
      </c>
      <c r="H506" s="459">
        <v>499</v>
      </c>
      <c r="I506" s="444">
        <f t="shared" ca="1" si="29"/>
        <v>-2045495.5875379227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-8613.128712718757</v>
      </c>
      <c r="L506" s="444">
        <f t="shared" ca="1" si="28"/>
        <v>-2075764.0197652203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25">
      <c r="G507" s="459">
        <f t="shared" si="51"/>
        <v>42</v>
      </c>
      <c r="H507" s="459">
        <v>500</v>
      </c>
      <c r="I507" s="444">
        <f t="shared" ca="1" si="29"/>
        <v>-2075764.0197652203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-8739.2471803324952</v>
      </c>
      <c r="L507" s="444">
        <f t="shared" ca="1" si="28"/>
        <v>-2106158.5704601314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25">
      <c r="G508" s="459">
        <f t="shared" si="51"/>
        <v>42</v>
      </c>
      <c r="H508" s="459">
        <v>501</v>
      </c>
      <c r="I508" s="444">
        <f t="shared" ca="1" si="29"/>
        <v>-2106158.5704601314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-8865.8911415612929</v>
      </c>
      <c r="L508" s="444">
        <f t="shared" ca="1" si="28"/>
        <v>-2136679.7651162716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25">
      <c r="G509" s="459">
        <f t="shared" si="51"/>
        <v>42</v>
      </c>
      <c r="H509" s="459">
        <v>502</v>
      </c>
      <c r="I509" s="444">
        <f t="shared" ca="1" si="29"/>
        <v>-2136679.7651162716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-8993.0627859618762</v>
      </c>
      <c r="L509" s="444">
        <f t="shared" ca="1" si="28"/>
        <v>-2167328.1314168121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25">
      <c r="G510" s="459">
        <f t="shared" si="51"/>
        <v>42</v>
      </c>
      <c r="H510" s="459">
        <v>503</v>
      </c>
      <c r="I510" s="444">
        <f t="shared" ca="1" si="29"/>
        <v>-2167328.1314168121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-9120.7643122141289</v>
      </c>
      <c r="L510" s="444">
        <f t="shared" ca="1" si="28"/>
        <v>-2198104.1992436051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25">
      <c r="G511" s="459">
        <f t="shared" si="51"/>
        <v>42</v>
      </c>
      <c r="H511" s="459">
        <v>504</v>
      </c>
      <c r="I511" s="444">
        <f t="shared" ca="1" si="29"/>
        <v>-2198104.1992436051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-9248.9979281591004</v>
      </c>
      <c r="L511" s="444">
        <f t="shared" ca="1" si="28"/>
        <v>-2229008.5006863433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25">
      <c r="G512" s="459">
        <f>G511+1</f>
        <v>43</v>
      </c>
      <c r="H512" s="459">
        <v>505</v>
      </c>
      <c r="I512" s="444">
        <f t="shared" ca="1" si="29"/>
        <v>-2229008.5006863433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-9377.7658508371751</v>
      </c>
      <c r="L512" s="444">
        <f t="shared" ca="1" si="28"/>
        <v>-2260041.5700517595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25">
      <c r="G513" s="459">
        <f t="shared" ref="G513:G523" si="52">G512</f>
        <v>43</v>
      </c>
      <c r="H513" s="459">
        <v>506</v>
      </c>
      <c r="I513" s="444">
        <f t="shared" ca="1" si="29"/>
        <v>-2260041.5700517595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-9507.0703065264097</v>
      </c>
      <c r="L513" s="444">
        <f t="shared" ca="1" si="28"/>
        <v>-2291203.9438728648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25">
      <c r="G514" s="459">
        <f t="shared" si="52"/>
        <v>43</v>
      </c>
      <c r="H514" s="459">
        <v>507</v>
      </c>
      <c r="I514" s="444">
        <f t="shared" ca="1" si="29"/>
        <v>-2291203.9438728648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-9636.9135307810157</v>
      </c>
      <c r="L514" s="444">
        <f t="shared" ca="1" si="28"/>
        <v>-2322496.1609182246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25">
      <c r="G515" s="459">
        <f t="shared" si="52"/>
        <v>43</v>
      </c>
      <c r="H515" s="459">
        <v>508</v>
      </c>
      <c r="I515" s="444">
        <f t="shared" ca="1" si="29"/>
        <v>-2322496.1609182246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-9767.2977684700145</v>
      </c>
      <c r="L515" s="444">
        <f t="shared" ca="1" si="28"/>
        <v>-2353918.7622012733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25">
      <c r="G516" s="459">
        <f t="shared" si="52"/>
        <v>43</v>
      </c>
      <c r="H516" s="459">
        <v>509</v>
      </c>
      <c r="I516" s="444">
        <f t="shared" ca="1" si="29"/>
        <v>-2353918.7622012733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-9898.2252738160514</v>
      </c>
      <c r="L516" s="444">
        <f t="shared" ca="1" si="28"/>
        <v>-2385472.2909896681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25">
      <c r="G517" s="459">
        <f t="shared" si="52"/>
        <v>43</v>
      </c>
      <c r="H517" s="459">
        <v>510</v>
      </c>
      <c r="I517" s="444">
        <f t="shared" ca="1" si="29"/>
        <v>-2385472.2909896681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-10029.698310434362</v>
      </c>
      <c r="L517" s="444">
        <f t="shared" ca="1" si="28"/>
        <v>-2417157.2928146813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25">
      <c r="G518" s="459">
        <f t="shared" si="52"/>
        <v>43</v>
      </c>
      <c r="H518" s="459">
        <v>511</v>
      </c>
      <c r="I518" s="444">
        <f t="shared" ca="1" si="29"/>
        <v>-2417157.2928146813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-10161.719151371917</v>
      </c>
      <c r="L518" s="444">
        <f t="shared" ref="L518:L772" ca="1" si="54">I518-J518+K518</f>
        <v>-2448974.3154806322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25">
      <c r="G519" s="459">
        <f t="shared" si="52"/>
        <v>43</v>
      </c>
      <c r="H519" s="459">
        <v>512</v>
      </c>
      <c r="I519" s="444">
        <f t="shared" ref="I519:I773" ca="1" si="55">L518</f>
        <v>-2448974.3154806322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-10294.290079146713</v>
      </c>
      <c r="L519" s="444">
        <f t="shared" ca="1" si="54"/>
        <v>-2480923.9090743577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25">
      <c r="G520" s="459">
        <f t="shared" si="52"/>
        <v>43</v>
      </c>
      <c r="H520" s="459">
        <v>513</v>
      </c>
      <c r="I520" s="444">
        <f t="shared" ca="1" si="55"/>
        <v>-2480923.9090743577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-10427.413385787235</v>
      </c>
      <c r="L520" s="444">
        <f t="shared" ca="1" si="54"/>
        <v>-2513006.6259747236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25">
      <c r="G521" s="459">
        <f t="shared" si="52"/>
        <v>43</v>
      </c>
      <c r="H521" s="459">
        <v>514</v>
      </c>
      <c r="I521" s="444">
        <f t="shared" ca="1" si="55"/>
        <v>-2513006.6259747236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-10561.091372872093</v>
      </c>
      <c r="L521" s="444">
        <f t="shared" ca="1" si="54"/>
        <v>-2545223.0208621747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25">
      <c r="G522" s="459">
        <f t="shared" si="52"/>
        <v>43</v>
      </c>
      <c r="H522" s="459">
        <v>515</v>
      </c>
      <c r="I522" s="444">
        <f t="shared" ca="1" si="55"/>
        <v>-2545223.0208621747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-10695.326351569805</v>
      </c>
      <c r="L522" s="444">
        <f t="shared" ca="1" si="54"/>
        <v>-2577573.6507283235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25">
      <c r="G523" s="459">
        <f t="shared" si="52"/>
        <v>43</v>
      </c>
      <c r="H523" s="459">
        <v>516</v>
      </c>
      <c r="I523" s="444">
        <f t="shared" ca="1" si="55"/>
        <v>-2577573.6507283235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-10830.120642678759</v>
      </c>
      <c r="L523" s="444">
        <f t="shared" ca="1" si="54"/>
        <v>-2610059.0748855812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25">
      <c r="G524" s="459">
        <f>G523+1</f>
        <v>44</v>
      </c>
      <c r="H524" s="459">
        <v>517</v>
      </c>
      <c r="I524" s="444">
        <f t="shared" ca="1" si="55"/>
        <v>-2610059.0748855812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-10965.476576667334</v>
      </c>
      <c r="L524" s="444">
        <f t="shared" ca="1" si="54"/>
        <v>-2642679.8549768273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25">
      <c r="G525" s="459">
        <f t="shared" ref="G525:G535" si="58">G524</f>
        <v>44</v>
      </c>
      <c r="H525" s="459">
        <v>518</v>
      </c>
      <c r="I525" s="444">
        <f t="shared" ca="1" si="55"/>
        <v>-2642679.8549768273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-11101.396493714192</v>
      </c>
      <c r="L525" s="444">
        <f t="shared" ca="1" si="54"/>
        <v>-2675436.5549851204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25">
      <c r="G526" s="459">
        <f t="shared" si="58"/>
        <v>44</v>
      </c>
      <c r="H526" s="459">
        <v>519</v>
      </c>
      <c r="I526" s="444">
        <f t="shared" ca="1" si="55"/>
        <v>-2675436.5549851204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-11237.882743748747</v>
      </c>
      <c r="L526" s="444">
        <f t="shared" ca="1" si="54"/>
        <v>-2708329.7412434481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25">
      <c r="G527" s="459">
        <f t="shared" si="58"/>
        <v>44</v>
      </c>
      <c r="H527" s="459">
        <v>520</v>
      </c>
      <c r="I527" s="444">
        <f t="shared" ca="1" si="55"/>
        <v>-2708329.7412434481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-11374.937686491779</v>
      </c>
      <c r="L527" s="444">
        <f t="shared" ca="1" si="54"/>
        <v>-2741359.9824445187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25">
      <c r="G528" s="459">
        <f t="shared" si="58"/>
        <v>44</v>
      </c>
      <c r="H528" s="459">
        <v>521</v>
      </c>
      <c r="I528" s="444">
        <f t="shared" ca="1" si="55"/>
        <v>-2741359.9824445187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-11512.56369149624</v>
      </c>
      <c r="L528" s="444">
        <f t="shared" ca="1" si="54"/>
        <v>-2774527.8496505939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25">
      <c r="G529" s="459">
        <f t="shared" si="58"/>
        <v>44</v>
      </c>
      <c r="H529" s="459">
        <v>522</v>
      </c>
      <c r="I529" s="444">
        <f t="shared" ca="1" si="55"/>
        <v>-2774527.8496505939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-11650.76313818822</v>
      </c>
      <c r="L529" s="444">
        <f t="shared" ca="1" si="54"/>
        <v>-2807833.9163033608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25">
      <c r="G530" s="459">
        <f t="shared" si="58"/>
        <v>44</v>
      </c>
      <c r="H530" s="459">
        <v>523</v>
      </c>
      <c r="I530" s="444">
        <f t="shared" ca="1" si="55"/>
        <v>-2807833.9163033608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-11789.538415908082</v>
      </c>
      <c r="L530" s="444">
        <f t="shared" ca="1" si="54"/>
        <v>-2841278.7582338476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25">
      <c r="G531" s="459">
        <f t="shared" si="58"/>
        <v>44</v>
      </c>
      <c r="H531" s="459">
        <v>524</v>
      </c>
      <c r="I531" s="444">
        <f t="shared" ca="1" si="55"/>
        <v>-2841278.7582338476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-11928.891923951776</v>
      </c>
      <c r="L531" s="444">
        <f t="shared" ca="1" si="54"/>
        <v>-2874862.9536723783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25">
      <c r="G532" s="459">
        <f t="shared" si="58"/>
        <v>44</v>
      </c>
      <c r="H532" s="459">
        <v>525</v>
      </c>
      <c r="I532" s="444">
        <f t="shared" ca="1" si="55"/>
        <v>-2874862.9536723783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-12068.826071612322</v>
      </c>
      <c r="L532" s="444">
        <f t="shared" ca="1" si="54"/>
        <v>-2908587.0832585697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25">
      <c r="G533" s="459">
        <f t="shared" si="58"/>
        <v>44</v>
      </c>
      <c r="H533" s="459">
        <v>526</v>
      </c>
      <c r="I533" s="444">
        <f t="shared" ca="1" si="55"/>
        <v>-2908587.0832585697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-12209.343278221451</v>
      </c>
      <c r="L533" s="444">
        <f t="shared" ca="1" si="54"/>
        <v>-2942451.7300513699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25">
      <c r="G534" s="459">
        <f t="shared" si="58"/>
        <v>44</v>
      </c>
      <c r="H534" s="459">
        <v>527</v>
      </c>
      <c r="I534" s="444">
        <f t="shared" ca="1" si="55"/>
        <v>-2942451.7300513699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-12350.445973191452</v>
      </c>
      <c r="L534" s="444">
        <f t="shared" ca="1" si="54"/>
        <v>-2976457.4795391401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25">
      <c r="G535" s="459">
        <f t="shared" si="58"/>
        <v>44</v>
      </c>
      <c r="H535" s="459">
        <v>528</v>
      </c>
      <c r="I535" s="444">
        <f t="shared" ca="1" si="55"/>
        <v>-2976457.4795391401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-12492.136596057162</v>
      </c>
      <c r="L535" s="444">
        <f t="shared" ca="1" si="54"/>
        <v>-3010604.9196497761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25">
      <c r="G536" s="459">
        <f>G535+1</f>
        <v>45</v>
      </c>
      <c r="H536" s="459">
        <v>529</v>
      </c>
      <c r="I536" s="444">
        <f t="shared" ca="1" si="55"/>
        <v>-3010604.9196497761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-12634.417596518146</v>
      </c>
      <c r="L536" s="444">
        <f t="shared" ca="1" si="54"/>
        <v>-3044894.640760873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25">
      <c r="G537" s="459">
        <f t="shared" ref="G537:G547" si="59">G536</f>
        <v>45</v>
      </c>
      <c r="H537" s="459">
        <v>530</v>
      </c>
      <c r="I537" s="444">
        <f t="shared" ca="1" si="55"/>
        <v>-3044894.640760873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-12777.291434481049</v>
      </c>
      <c r="L537" s="444">
        <f t="shared" ca="1" si="54"/>
        <v>-3079327.2357099331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25">
      <c r="G538" s="459">
        <f t="shared" si="59"/>
        <v>45</v>
      </c>
      <c r="H538" s="459">
        <v>531</v>
      </c>
      <c r="I538" s="444">
        <f t="shared" ca="1" si="55"/>
        <v>-3079327.2357099331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-12920.760580102133</v>
      </c>
      <c r="L538" s="444">
        <f t="shared" ca="1" si="54"/>
        <v>-3113903.2998046139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25">
      <c r="G539" s="459">
        <f t="shared" si="59"/>
        <v>45</v>
      </c>
      <c r="H539" s="459">
        <v>532</v>
      </c>
      <c r="I539" s="444">
        <f t="shared" ca="1" si="55"/>
        <v>-3113903.2998046139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-13064.82751382997</v>
      </c>
      <c r="L539" s="444">
        <f t="shared" ca="1" si="54"/>
        <v>-3148623.4308330226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25">
      <c r="G540" s="459">
        <f t="shared" si="59"/>
        <v>45</v>
      </c>
      <c r="H540" s="459">
        <v>533</v>
      </c>
      <c r="I540" s="444">
        <f t="shared" ca="1" si="55"/>
        <v>-3148623.4308330226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-13209.49472644834</v>
      </c>
      <c r="L540" s="444">
        <f t="shared" ca="1" si="54"/>
        <v>-3183488.2290740497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25">
      <c r="G541" s="459">
        <f t="shared" si="59"/>
        <v>45</v>
      </c>
      <c r="H541" s="459">
        <v>534</v>
      </c>
      <c r="I541" s="444">
        <f t="shared" ca="1" si="55"/>
        <v>-3183488.2290740497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-13354.764719119286</v>
      </c>
      <c r="L541" s="444">
        <f t="shared" ca="1" si="54"/>
        <v>-3218498.2973077479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25">
      <c r="G542" s="459">
        <f t="shared" si="59"/>
        <v>45</v>
      </c>
      <c r="H542" s="459">
        <v>535</v>
      </c>
      <c r="I542" s="444">
        <f t="shared" ca="1" si="55"/>
        <v>-3218498.2973077479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-13500.640003426361</v>
      </c>
      <c r="L542" s="444">
        <f t="shared" ca="1" si="54"/>
        <v>-3253654.2408257532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25">
      <c r="G543" s="459">
        <f t="shared" si="59"/>
        <v>45</v>
      </c>
      <c r="H543" s="459">
        <v>536</v>
      </c>
      <c r="I543" s="444">
        <f t="shared" ca="1" si="55"/>
        <v>-3253654.2408257532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-13647.12310141805</v>
      </c>
      <c r="L543" s="444">
        <f t="shared" ca="1" si="54"/>
        <v>-3288956.6674417499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25">
      <c r="G544" s="459">
        <f t="shared" si="59"/>
        <v>45</v>
      </c>
      <c r="H544" s="459">
        <v>537</v>
      </c>
      <c r="I544" s="444">
        <f t="shared" ca="1" si="55"/>
        <v>-3288956.6674417499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-13794.216545651369</v>
      </c>
      <c r="L544" s="444">
        <f t="shared" ca="1" si="54"/>
        <v>-3324406.18750198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25">
      <c r="G545" s="459">
        <f t="shared" si="59"/>
        <v>45</v>
      </c>
      <c r="H545" s="459">
        <v>538</v>
      </c>
      <c r="I545" s="444">
        <f t="shared" ca="1" si="55"/>
        <v>-3324406.18750198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-13941.922879235664</v>
      </c>
      <c r="L545" s="444">
        <f t="shared" ca="1" si="54"/>
        <v>-3360003.4138957947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25">
      <c r="G546" s="459">
        <f t="shared" si="59"/>
        <v>45</v>
      </c>
      <c r="H546" s="459">
        <v>539</v>
      </c>
      <c r="I546" s="444">
        <f t="shared" ca="1" si="55"/>
        <v>-3360003.4138957947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-14090.244655876557</v>
      </c>
      <c r="L546" s="444">
        <f t="shared" ca="1" si="54"/>
        <v>-3395748.9620662499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25">
      <c r="G547" s="459">
        <f t="shared" si="59"/>
        <v>45</v>
      </c>
      <c r="H547" s="459">
        <v>540</v>
      </c>
      <c r="I547" s="444">
        <f t="shared" ca="1" si="55"/>
        <v>-3395748.9620662499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-14239.18443992012</v>
      </c>
      <c r="L547" s="444">
        <f t="shared" ca="1" si="54"/>
        <v>-3431643.4500207487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25">
      <c r="G548" s="459">
        <f>G547+1</f>
        <v>46</v>
      </c>
      <c r="H548" s="459">
        <v>541</v>
      </c>
      <c r="I548" s="444">
        <f t="shared" ca="1" si="55"/>
        <v>-3431643.4500207487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-14388.744806397195</v>
      </c>
      <c r="L548" s="444">
        <f t="shared" ca="1" si="54"/>
        <v>-3467687.4983417247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25">
      <c r="G549" s="459">
        <f t="shared" ref="G549:G559" si="60">G548</f>
        <v>46</v>
      </c>
      <c r="H549" s="459">
        <v>542</v>
      </c>
      <c r="I549" s="444">
        <f t="shared" ca="1" si="55"/>
        <v>-3467687.4983417247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-14538.928341067929</v>
      </c>
      <c r="L549" s="444">
        <f t="shared" ca="1" si="54"/>
        <v>-3503881.7301973714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25">
      <c r="G550" s="459">
        <f t="shared" si="60"/>
        <v>46</v>
      </c>
      <c r="H550" s="459">
        <v>543</v>
      </c>
      <c r="I550" s="444">
        <f t="shared" ca="1" si="55"/>
        <v>-3503881.7301973714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-14689.737640466459</v>
      </c>
      <c r="L550" s="444">
        <f t="shared" ca="1" si="54"/>
        <v>-3540226.7713524168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25">
      <c r="G551" s="459">
        <f t="shared" si="60"/>
        <v>46</v>
      </c>
      <c r="H551" s="459">
        <v>544</v>
      </c>
      <c r="I551" s="444">
        <f t="shared" ca="1" si="55"/>
        <v>-3540226.7713524168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-14841.175311945817</v>
      </c>
      <c r="L551" s="444">
        <f t="shared" ca="1" si="54"/>
        <v>-3576723.2501789415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25">
      <c r="G552" s="459">
        <f t="shared" si="60"/>
        <v>46</v>
      </c>
      <c r="H552" s="459">
        <v>545</v>
      </c>
      <c r="I552" s="444">
        <f t="shared" ca="1" si="55"/>
        <v>-3576723.2501789415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-14993.243973723002</v>
      </c>
      <c r="L552" s="444">
        <f t="shared" ca="1" si="54"/>
        <v>-3613371.7976672435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25">
      <c r="G553" s="459">
        <f t="shared" si="60"/>
        <v>46</v>
      </c>
      <c r="H553" s="459">
        <v>546</v>
      </c>
      <c r="I553" s="444">
        <f t="shared" ca="1" si="55"/>
        <v>-3613371.7976672435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-15145.94625492426</v>
      </c>
      <c r="L553" s="444">
        <f t="shared" ca="1" si="54"/>
        <v>-3650173.0474367468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25">
      <c r="G554" s="459">
        <f t="shared" si="60"/>
        <v>46</v>
      </c>
      <c r="H554" s="459">
        <v>547</v>
      </c>
      <c r="I554" s="444">
        <f t="shared" ca="1" si="55"/>
        <v>-3650173.0474367468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-15299.284795630525</v>
      </c>
      <c r="L554" s="444">
        <f t="shared" ca="1" si="54"/>
        <v>-3687127.6357469563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25">
      <c r="G555" s="459">
        <f t="shared" si="60"/>
        <v>46</v>
      </c>
      <c r="H555" s="459">
        <v>548</v>
      </c>
      <c r="I555" s="444">
        <f t="shared" ca="1" si="55"/>
        <v>-3687127.6357469563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-15453.262246923063</v>
      </c>
      <c r="L555" s="444">
        <f t="shared" ca="1" si="54"/>
        <v>-3724236.2015084582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25">
      <c r="G556" s="459">
        <f t="shared" si="60"/>
        <v>46</v>
      </c>
      <c r="H556" s="459">
        <v>549</v>
      </c>
      <c r="I556" s="444">
        <f t="shared" ca="1" si="55"/>
        <v>-3724236.2015084582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-15607.881270929323</v>
      </c>
      <c r="L556" s="444">
        <f t="shared" ca="1" si="54"/>
        <v>-3761499.3862939663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25">
      <c r="G557" s="459">
        <f t="shared" si="60"/>
        <v>46</v>
      </c>
      <c r="H557" s="459">
        <v>550</v>
      </c>
      <c r="I557" s="444">
        <f t="shared" ca="1" si="55"/>
        <v>-3761499.3862939663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-15763.144540868936</v>
      </c>
      <c r="L557" s="444">
        <f t="shared" ca="1" si="54"/>
        <v>-3798917.8343494143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25">
      <c r="G558" s="459">
        <f t="shared" si="60"/>
        <v>46</v>
      </c>
      <c r="H558" s="459">
        <v>551</v>
      </c>
      <c r="I558" s="444">
        <f t="shared" ca="1" si="55"/>
        <v>-3798917.8343494143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-15919.05474109997</v>
      </c>
      <c r="L558" s="444">
        <f t="shared" ca="1" si="54"/>
        <v>-3836492.1926050931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25">
      <c r="G559" s="459">
        <f t="shared" si="60"/>
        <v>46</v>
      </c>
      <c r="H559" s="459">
        <v>552</v>
      </c>
      <c r="I559" s="444">
        <f t="shared" ca="1" si="55"/>
        <v>-3836492.1926050931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-16075.614567165299</v>
      </c>
      <c r="L559" s="444">
        <f t="shared" ca="1" si="54"/>
        <v>-3874223.1106868372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25">
      <c r="G560" s="459">
        <f>G559+1</f>
        <v>47</v>
      </c>
      <c r="H560" s="459">
        <v>553</v>
      </c>
      <c r="I560" s="444">
        <f t="shared" ca="1" si="55"/>
        <v>-3874223.1106868372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-16232.826725839232</v>
      </c>
      <c r="L560" s="444">
        <f t="shared" ca="1" si="54"/>
        <v>-3912111.2409272552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25">
      <c r="G561" s="459">
        <f t="shared" ref="G561:G571" si="61">G560</f>
        <v>47</v>
      </c>
      <c r="H561" s="459">
        <v>554</v>
      </c>
      <c r="I561" s="444">
        <f t="shared" ca="1" si="55"/>
        <v>-3912111.2409272552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-16390.693935174309</v>
      </c>
      <c r="L561" s="444">
        <f t="shared" ca="1" si="54"/>
        <v>-3950157.2383770086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25">
      <c r="G562" s="459">
        <f t="shared" si="61"/>
        <v>47</v>
      </c>
      <c r="H562" s="459">
        <v>555</v>
      </c>
      <c r="I562" s="444">
        <f t="shared" ca="1" si="55"/>
        <v>-3950157.2383770086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-16549.21892454828</v>
      </c>
      <c r="L562" s="444">
        <f t="shared" ca="1" si="54"/>
        <v>-3988361.7608161359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25">
      <c r="G563" s="459">
        <f t="shared" si="61"/>
        <v>47</v>
      </c>
      <c r="H563" s="459">
        <v>556</v>
      </c>
      <c r="I563" s="444">
        <f t="shared" ca="1" si="55"/>
        <v>-3988361.7608161359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-16708.404434711312</v>
      </c>
      <c r="L563" s="444">
        <f t="shared" ca="1" si="54"/>
        <v>-4026725.468765426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25">
      <c r="G564" s="459">
        <f t="shared" si="61"/>
        <v>47</v>
      </c>
      <c r="H564" s="459">
        <v>557</v>
      </c>
      <c r="I564" s="444">
        <f t="shared" ca="1" si="55"/>
        <v>-4026725.468765426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-16868.253217833357</v>
      </c>
      <c r="L564" s="444">
        <f t="shared" ca="1" si="54"/>
        <v>-4065249.0254978384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25">
      <c r="G565" s="459">
        <f t="shared" si="61"/>
        <v>47</v>
      </c>
      <c r="H565" s="459">
        <v>558</v>
      </c>
      <c r="I565" s="444">
        <f t="shared" ca="1" si="55"/>
        <v>-4065249.0254978384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-17028.768037551738</v>
      </c>
      <c r="L565" s="444">
        <f t="shared" ca="1" si="54"/>
        <v>-4103933.0970499688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25">
      <c r="G566" s="459">
        <f t="shared" si="61"/>
        <v>47</v>
      </c>
      <c r="H566" s="459">
        <v>559</v>
      </c>
      <c r="I566" s="444">
        <f t="shared" ca="1" si="55"/>
        <v>-4103933.0970499688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-17189.951669018948</v>
      </c>
      <c r="L566" s="444">
        <f t="shared" ca="1" si="54"/>
        <v>-4142778.3522335663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25">
      <c r="G567" s="459">
        <f t="shared" si="61"/>
        <v>47</v>
      </c>
      <c r="H567" s="459">
        <v>560</v>
      </c>
      <c r="I567" s="444">
        <f t="shared" ca="1" si="55"/>
        <v>-4142778.3522335663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-17351.806898950606</v>
      </c>
      <c r="L567" s="444">
        <f t="shared" ca="1" si="54"/>
        <v>-4181785.4626470958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25">
      <c r="G568" s="459">
        <f t="shared" si="61"/>
        <v>47</v>
      </c>
      <c r="H568" s="459">
        <v>561</v>
      </c>
      <c r="I568" s="444">
        <f t="shared" ca="1" si="55"/>
        <v>-4181785.4626470958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-17514.336525673643</v>
      </c>
      <c r="L568" s="444">
        <f t="shared" ca="1" si="54"/>
        <v>-4220955.1026873486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25">
      <c r="G569" s="459">
        <f t="shared" si="61"/>
        <v>47</v>
      </c>
      <c r="H569" s="459">
        <v>562</v>
      </c>
      <c r="I569" s="444">
        <f t="shared" ca="1" si="55"/>
        <v>-4220955.1026873486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-17677.543359174695</v>
      </c>
      <c r="L569" s="444">
        <f t="shared" ca="1" si="54"/>
        <v>-4260287.9495611014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25">
      <c r="G570" s="459">
        <f t="shared" si="61"/>
        <v>47</v>
      </c>
      <c r="H570" s="459">
        <v>563</v>
      </c>
      <c r="I570" s="444">
        <f t="shared" ca="1" si="55"/>
        <v>-4260287.9495611014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-17841.430221148665</v>
      </c>
      <c r="L570" s="444">
        <f t="shared" ca="1" si="54"/>
        <v>-4299784.6832968285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25">
      <c r="G571" s="459">
        <f t="shared" si="61"/>
        <v>47</v>
      </c>
      <c r="H571" s="459">
        <v>564</v>
      </c>
      <c r="I571" s="444">
        <f t="shared" ca="1" si="55"/>
        <v>-4299784.6832968285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-18005.99994504753</v>
      </c>
      <c r="L571" s="444">
        <f t="shared" ca="1" si="54"/>
        <v>-4339445.9867564542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25">
      <c r="G572" s="459">
        <f>G571+1</f>
        <v>48</v>
      </c>
      <c r="H572" s="459">
        <v>565</v>
      </c>
      <c r="I572" s="444">
        <f t="shared" ca="1" si="55"/>
        <v>-4339445.9867564542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-18171.255376129302</v>
      </c>
      <c r="L572" s="444">
        <f t="shared" ca="1" si="54"/>
        <v>-4379272.545647162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25">
      <c r="G573" s="459">
        <f t="shared" ref="G573:G583" si="62">G572</f>
        <v>48</v>
      </c>
      <c r="H573" s="459">
        <v>566</v>
      </c>
      <c r="I573" s="444">
        <f t="shared" ca="1" si="55"/>
        <v>-4379272.545647162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-18337.199371507253</v>
      </c>
      <c r="L573" s="444">
        <f t="shared" ca="1" si="54"/>
        <v>-4419265.0485332478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25">
      <c r="G574" s="459">
        <f t="shared" si="62"/>
        <v>48</v>
      </c>
      <c r="H574" s="459">
        <v>567</v>
      </c>
      <c r="I574" s="444">
        <f t="shared" ca="1" si="55"/>
        <v>-4419265.0485332478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-18503.834800199274</v>
      </c>
      <c r="L574" s="444">
        <f t="shared" ca="1" si="54"/>
        <v>-4459424.1868480258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25">
      <c r="G575" s="459">
        <f t="shared" si="62"/>
        <v>48</v>
      </c>
      <c r="H575" s="459">
        <v>568</v>
      </c>
      <c r="I575" s="444">
        <f t="shared" ca="1" si="55"/>
        <v>-4459424.1868480258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-18671.164543177518</v>
      </c>
      <c r="L575" s="444">
        <f t="shared" ca="1" si="54"/>
        <v>-4499750.6549057821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25">
      <c r="G576" s="459">
        <f t="shared" si="62"/>
        <v>48</v>
      </c>
      <c r="H576" s="459">
        <v>569</v>
      </c>
      <c r="I576" s="444">
        <f t="shared" ca="1" si="55"/>
        <v>-4499750.6549057821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-18839.19149341817</v>
      </c>
      <c r="L576" s="444">
        <f t="shared" ca="1" si="54"/>
        <v>-4540245.1499137785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25">
      <c r="G577" s="459">
        <f t="shared" si="62"/>
        <v>48</v>
      </c>
      <c r="H577" s="459">
        <v>570</v>
      </c>
      <c r="I577" s="444">
        <f t="shared" ca="1" si="55"/>
        <v>-4540245.1499137785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-19007.918555951488</v>
      </c>
      <c r="L577" s="444">
        <f t="shared" ca="1" si="54"/>
        <v>-4580908.3719843086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25">
      <c r="G578" s="459">
        <f t="shared" si="62"/>
        <v>48</v>
      </c>
      <c r="H578" s="459">
        <v>571</v>
      </c>
      <c r="I578" s="444">
        <f t="shared" ca="1" si="55"/>
        <v>-4580908.3719843086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-19177.348647912029</v>
      </c>
      <c r="L578" s="444">
        <f t="shared" ca="1" si="54"/>
        <v>-4621741.024146799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25">
      <c r="G579" s="459">
        <f t="shared" si="62"/>
        <v>48</v>
      </c>
      <c r="H579" s="459">
        <v>572</v>
      </c>
      <c r="I579" s="444">
        <f t="shared" ca="1" si="55"/>
        <v>-4621741.024146799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-19347.484698589073</v>
      </c>
      <c r="L579" s="444">
        <f t="shared" ca="1" si="54"/>
        <v>-4662743.8123599663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25">
      <c r="G580" s="459">
        <f t="shared" si="62"/>
        <v>48</v>
      </c>
      <c r="H580" s="459">
        <v>573</v>
      </c>
      <c r="I580" s="444">
        <f t="shared" ca="1" si="55"/>
        <v>-4662743.8123599663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-19518.329649477269</v>
      </c>
      <c r="L580" s="444">
        <f t="shared" ca="1" si="54"/>
        <v>-4703917.445524022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25">
      <c r="G581" s="459">
        <f t="shared" si="62"/>
        <v>48</v>
      </c>
      <c r="H581" s="459">
        <v>574</v>
      </c>
      <c r="I581" s="444">
        <f t="shared" ca="1" si="55"/>
        <v>-4703917.445524022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-19689.886454327501</v>
      </c>
      <c r="L581" s="444">
        <f t="shared" ca="1" si="54"/>
        <v>-4745262.6354929283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25">
      <c r="G582" s="459">
        <f t="shared" si="62"/>
        <v>48</v>
      </c>
      <c r="H582" s="459">
        <v>575</v>
      </c>
      <c r="I582" s="444">
        <f t="shared" ca="1" si="55"/>
        <v>-4745262.6354929283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-19862.158079197943</v>
      </c>
      <c r="L582" s="444">
        <f t="shared" ca="1" si="54"/>
        <v>-4786780.0970867043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25">
      <c r="G583" s="459">
        <f t="shared" si="62"/>
        <v>48</v>
      </c>
      <c r="H583" s="459">
        <v>576</v>
      </c>
      <c r="I583" s="444">
        <f t="shared" ca="1" si="55"/>
        <v>-4786780.0970867043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-20035.147502505344</v>
      </c>
      <c r="L583" s="444">
        <f t="shared" ca="1" si="54"/>
        <v>-4828470.5481037879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25">
      <c r="G584" s="459">
        <f>G583+1</f>
        <v>49</v>
      </c>
      <c r="H584" s="459">
        <v>577</v>
      </c>
      <c r="I584" s="444">
        <f t="shared" ca="1" si="55"/>
        <v>-4828470.5481037879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-20208.857715076527</v>
      </c>
      <c r="L584" s="444">
        <f t="shared" ca="1" si="54"/>
        <v>-4870334.7093334431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25">
      <c r="G585" s="459">
        <f t="shared" ref="G585:G595" si="63">G584</f>
        <v>49</v>
      </c>
      <c r="H585" s="459">
        <v>578</v>
      </c>
      <c r="I585" s="444">
        <f t="shared" ca="1" si="55"/>
        <v>-4870334.7093334431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-20383.29172020009</v>
      </c>
      <c r="L585" s="444">
        <f t="shared" ca="1" si="54"/>
        <v>-4912373.3045682218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25">
      <c r="G586" s="459">
        <f t="shared" si="63"/>
        <v>49</v>
      </c>
      <c r="H586" s="459">
        <v>579</v>
      </c>
      <c r="I586" s="444">
        <f t="shared" ca="1" si="55"/>
        <v>-4912373.3045682218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-20558.452533678334</v>
      </c>
      <c r="L586" s="444">
        <f t="shared" ca="1" si="54"/>
        <v>-4954587.0606164783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25">
      <c r="G587" s="459">
        <f t="shared" si="63"/>
        <v>49</v>
      </c>
      <c r="H587" s="459">
        <v>580</v>
      </c>
      <c r="I587" s="444">
        <f t="shared" ca="1" si="55"/>
        <v>-4954587.0606164783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-20734.343183879402</v>
      </c>
      <c r="L587" s="444">
        <f t="shared" ca="1" si="54"/>
        <v>-4996976.7073149364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25">
      <c r="G588" s="459">
        <f t="shared" si="63"/>
        <v>49</v>
      </c>
      <c r="H588" s="459">
        <v>581</v>
      </c>
      <c r="I588" s="444">
        <f t="shared" ca="1" si="55"/>
        <v>-4996976.7073149364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-20910.966711789646</v>
      </c>
      <c r="L588" s="444">
        <f t="shared" ca="1" si="54"/>
        <v>-5039542.9775413042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25">
      <c r="G589" s="459">
        <f t="shared" si="63"/>
        <v>49</v>
      </c>
      <c r="H589" s="459">
        <v>582</v>
      </c>
      <c r="I589" s="444">
        <f t="shared" ca="1" si="55"/>
        <v>-5039542.9775413042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-21088.326171066175</v>
      </c>
      <c r="L589" s="444">
        <f t="shared" ca="1" si="54"/>
        <v>-5082286.6072269492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25">
      <c r="G590" s="459">
        <f t="shared" si="63"/>
        <v>49</v>
      </c>
      <c r="H590" s="459">
        <v>583</v>
      </c>
      <c r="I590" s="444">
        <f t="shared" ca="1" si="55"/>
        <v>-5082286.6072269492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-21266.424628089699</v>
      </c>
      <c r="L590" s="444">
        <f t="shared" ca="1" si="54"/>
        <v>-5125208.3353696177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25">
      <c r="G591" s="459">
        <f t="shared" si="63"/>
        <v>49</v>
      </c>
      <c r="H591" s="459">
        <v>584</v>
      </c>
      <c r="I591" s="444">
        <f t="shared" ca="1" si="55"/>
        <v>-5125208.3353696177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-21445.265162017484</v>
      </c>
      <c r="L591" s="444">
        <f t="shared" ca="1" si="54"/>
        <v>-5168308.9040462133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25">
      <c r="G592" s="459">
        <f t="shared" si="63"/>
        <v>49</v>
      </c>
      <c r="H592" s="459">
        <v>585</v>
      </c>
      <c r="I592" s="444">
        <f t="shared" ca="1" si="55"/>
        <v>-5168308.9040462133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-21624.850864836633</v>
      </c>
      <c r="L592" s="444">
        <f t="shared" ca="1" si="54"/>
        <v>-5211589.0584256286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25">
      <c r="G593" s="459">
        <f t="shared" si="63"/>
        <v>49</v>
      </c>
      <c r="H593" s="459">
        <v>586</v>
      </c>
      <c r="I593" s="444">
        <f t="shared" ca="1" si="55"/>
        <v>-5211589.0584256286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-21805.184841417529</v>
      </c>
      <c r="L593" s="444">
        <f t="shared" ca="1" si="54"/>
        <v>-5255049.5467816247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25">
      <c r="G594" s="459">
        <f t="shared" si="63"/>
        <v>49</v>
      </c>
      <c r="H594" s="459">
        <v>587</v>
      </c>
      <c r="I594" s="444">
        <f t="shared" ca="1" si="55"/>
        <v>-5255049.5467816247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-21986.270209567512</v>
      </c>
      <c r="L594" s="444">
        <f t="shared" ca="1" si="54"/>
        <v>-5298691.1205057707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25">
      <c r="G595" s="459">
        <f t="shared" si="63"/>
        <v>49</v>
      </c>
      <c r="H595" s="459">
        <v>588</v>
      </c>
      <c r="I595" s="444">
        <f t="shared" ca="1" si="55"/>
        <v>-5298691.1205057707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-22168.110100084788</v>
      </c>
      <c r="L595" s="444">
        <f t="shared" ca="1" si="54"/>
        <v>-5342514.534120434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25">
      <c r="G596" s="459">
        <f>G595+1</f>
        <v>50</v>
      </c>
      <c r="H596" s="459">
        <v>589</v>
      </c>
      <c r="I596" s="444">
        <f t="shared" ca="1" si="55"/>
        <v>-5342514.534120434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-22350.707656812552</v>
      </c>
      <c r="L596" s="444">
        <f t="shared" ca="1" si="54"/>
        <v>-5386520.5452918252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25">
      <c r="G597" s="459">
        <f t="shared" ref="G597:G607" si="64">G596</f>
        <v>50</v>
      </c>
      <c r="H597" s="459">
        <v>590</v>
      </c>
      <c r="I597" s="444">
        <f t="shared" ca="1" si="55"/>
        <v>-5386520.5452918252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-22534.066036693348</v>
      </c>
      <c r="L597" s="444">
        <f t="shared" ca="1" si="54"/>
        <v>-5430709.9148430973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25">
      <c r="G598" s="459">
        <f t="shared" si="64"/>
        <v>50</v>
      </c>
      <c r="H598" s="459">
        <v>591</v>
      </c>
      <c r="I598" s="444">
        <f t="shared" ca="1" si="55"/>
        <v>-5430709.9148430973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-22718.188409823648</v>
      </c>
      <c r="L598" s="444">
        <f t="shared" ca="1" si="54"/>
        <v>-5475083.4067674996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25">
      <c r="G599" s="459">
        <f t="shared" si="64"/>
        <v>50</v>
      </c>
      <c r="H599" s="459">
        <v>592</v>
      </c>
      <c r="I599" s="444">
        <f t="shared" ca="1" si="55"/>
        <v>-5475083.4067674996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-22903.077959508657</v>
      </c>
      <c r="L599" s="444">
        <f t="shared" ca="1" si="54"/>
        <v>-5519641.7882415866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25">
      <c r="G600" s="459">
        <f t="shared" si="64"/>
        <v>50</v>
      </c>
      <c r="H600" s="459">
        <v>593</v>
      </c>
      <c r="I600" s="444">
        <f t="shared" ca="1" si="55"/>
        <v>-5519641.7882415866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-23088.737882317353</v>
      </c>
      <c r="L600" s="444">
        <f t="shared" ca="1" si="54"/>
        <v>-5564385.8296384821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25">
      <c r="G601" s="459">
        <f t="shared" si="64"/>
        <v>50</v>
      </c>
      <c r="H601" s="459">
        <v>594</v>
      </c>
      <c r="I601" s="444">
        <f t="shared" ca="1" si="55"/>
        <v>-5564385.8296384821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-23275.171388137751</v>
      </c>
      <c r="L601" s="444">
        <f t="shared" ca="1" si="54"/>
        <v>-5609316.3045411985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25">
      <c r="G602" s="459">
        <f t="shared" si="64"/>
        <v>50</v>
      </c>
      <c r="H602" s="459">
        <v>595</v>
      </c>
      <c r="I602" s="444">
        <f t="shared" ca="1" si="55"/>
        <v>-5609316.3045411985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-23462.381700232403</v>
      </c>
      <c r="L602" s="444">
        <f t="shared" ca="1" si="54"/>
        <v>-5654433.9897560095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25">
      <c r="G603" s="459">
        <f t="shared" si="64"/>
        <v>50</v>
      </c>
      <c r="H603" s="459">
        <v>596</v>
      </c>
      <c r="I603" s="444">
        <f t="shared" ca="1" si="55"/>
        <v>-5654433.9897560095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-23650.372055294116</v>
      </c>
      <c r="L603" s="444">
        <f t="shared" ca="1" si="54"/>
        <v>-5699739.6653258819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25">
      <c r="G604" s="459">
        <f t="shared" si="64"/>
        <v>50</v>
      </c>
      <c r="H604" s="459">
        <v>597</v>
      </c>
      <c r="I604" s="444">
        <f t="shared" ca="1" si="55"/>
        <v>-5699739.6653258819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-23839.145703501919</v>
      </c>
      <c r="L604" s="444">
        <f t="shared" ca="1" si="54"/>
        <v>-5745234.1145439623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25">
      <c r="G605" s="459">
        <f t="shared" si="64"/>
        <v>50</v>
      </c>
      <c r="H605" s="459">
        <v>598</v>
      </c>
      <c r="I605" s="444">
        <f t="shared" ca="1" si="55"/>
        <v>-5745234.1145439623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-24028.705908577253</v>
      </c>
      <c r="L605" s="444">
        <f t="shared" ca="1" si="54"/>
        <v>-5790918.1239671176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25">
      <c r="G606" s="459">
        <f t="shared" si="64"/>
        <v>50</v>
      </c>
      <c r="H606" s="459">
        <v>599</v>
      </c>
      <c r="I606" s="444">
        <f t="shared" ca="1" si="55"/>
        <v>-5790918.1239671176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-24219.055947840399</v>
      </c>
      <c r="L606" s="444">
        <f t="shared" ca="1" si="54"/>
        <v>-5836792.4834295362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25">
      <c r="G607" s="459">
        <f t="shared" si="64"/>
        <v>50</v>
      </c>
      <c r="H607" s="459">
        <v>600</v>
      </c>
      <c r="I607" s="444">
        <f t="shared" ca="1" si="55"/>
        <v>-5836792.4834295362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-24410.199112267142</v>
      </c>
      <c r="L607" s="444">
        <f t="shared" ca="1" si="54"/>
        <v>-5882857.9860563818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25">
      <c r="G608" s="459">
        <f>G607+1</f>
        <v>51</v>
      </c>
      <c r="H608" s="459">
        <v>601</v>
      </c>
      <c r="I608" s="444">
        <f t="shared" ca="1" si="55"/>
        <v>-5882857.9860563818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-24602.138706545666</v>
      </c>
      <c r="L608" s="444">
        <f t="shared" ca="1" si="54"/>
        <v>-5929115.4282775056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25">
      <c r="G609" s="459">
        <f t="shared" ref="G609:G619" si="65">G608</f>
        <v>51</v>
      </c>
      <c r="H609" s="459">
        <v>602</v>
      </c>
      <c r="I609" s="444">
        <f t="shared" ca="1" si="55"/>
        <v>-5929115.4282775056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-24794.878049133684</v>
      </c>
      <c r="L609" s="444">
        <f t="shared" ca="1" si="54"/>
        <v>-5975565.6098412173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25">
      <c r="G610" s="459">
        <f t="shared" si="65"/>
        <v>51</v>
      </c>
      <c r="H610" s="459">
        <v>603</v>
      </c>
      <c r="I610" s="444">
        <f t="shared" ca="1" si="55"/>
        <v>-5975565.6098412173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-24988.420472315815</v>
      </c>
      <c r="L610" s="444">
        <f t="shared" ca="1" si="54"/>
        <v>-6022209.3338281112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25">
      <c r="G611" s="459">
        <f t="shared" si="65"/>
        <v>51</v>
      </c>
      <c r="H611" s="459">
        <v>604</v>
      </c>
      <c r="I611" s="444">
        <f t="shared" ca="1" si="55"/>
        <v>-6022209.3338281112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-25182.769322261207</v>
      </c>
      <c r="L611" s="444">
        <f t="shared" ca="1" si="54"/>
        <v>-6069047.4066649508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25">
      <c r="G612" s="459">
        <f t="shared" si="65"/>
        <v>51</v>
      </c>
      <c r="H612" s="459">
        <v>605</v>
      </c>
      <c r="I612" s="444">
        <f t="shared" ca="1" si="55"/>
        <v>-6069047.4066649508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-25377.927959081371</v>
      </c>
      <c r="L612" s="444">
        <f t="shared" ca="1" si="54"/>
        <v>-6116080.6381386109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25">
      <c r="G613" s="459">
        <f t="shared" si="65"/>
        <v>51</v>
      </c>
      <c r="H613" s="459">
        <v>606</v>
      </c>
      <c r="I613" s="444">
        <f t="shared" ca="1" si="55"/>
        <v>-6116080.6381386109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-25573.899756888288</v>
      </c>
      <c r="L613" s="444">
        <f t="shared" ca="1" si="54"/>
        <v>-6163309.8414100772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25">
      <c r="G614" s="459">
        <f t="shared" si="65"/>
        <v>51</v>
      </c>
      <c r="H614" s="459">
        <v>607</v>
      </c>
      <c r="I614" s="444">
        <f t="shared" ca="1" si="55"/>
        <v>-6163309.8414100772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-25770.688103852732</v>
      </c>
      <c r="L614" s="444">
        <f t="shared" ca="1" si="54"/>
        <v>-6210735.8330285084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25">
      <c r="G615" s="459">
        <f t="shared" si="65"/>
        <v>51</v>
      </c>
      <c r="H615" s="459">
        <v>608</v>
      </c>
      <c r="I615" s="444">
        <f t="shared" ca="1" si="55"/>
        <v>-6210735.8330285084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-25968.296402262862</v>
      </c>
      <c r="L615" s="444">
        <f t="shared" ca="1" si="54"/>
        <v>-6258359.4329453493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25">
      <c r="G616" s="459">
        <f t="shared" si="65"/>
        <v>51</v>
      </c>
      <c r="H616" s="459">
        <v>609</v>
      </c>
      <c r="I616" s="444">
        <f t="shared" ca="1" si="55"/>
        <v>-6258359.4329453493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-26166.72806858303</v>
      </c>
      <c r="L616" s="444">
        <f t="shared" ca="1" si="54"/>
        <v>-6306181.4645285103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25">
      <c r="G617" s="459">
        <f t="shared" si="65"/>
        <v>51</v>
      </c>
      <c r="H617" s="459">
        <v>610</v>
      </c>
      <c r="I617" s="444">
        <f t="shared" ca="1" si="55"/>
        <v>-6306181.4645285103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-26365.986533512871</v>
      </c>
      <c r="L617" s="444">
        <f t="shared" ca="1" si="54"/>
        <v>-6354202.754576602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25">
      <c r="G618" s="459">
        <f t="shared" si="65"/>
        <v>51</v>
      </c>
      <c r="H618" s="459">
        <v>611</v>
      </c>
      <c r="I618" s="444">
        <f t="shared" ca="1" si="55"/>
        <v>-6354202.754576602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-26566.075242046583</v>
      </c>
      <c r="L618" s="444">
        <f t="shared" ca="1" si="54"/>
        <v>-6402424.1333332267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25">
      <c r="G619" s="459">
        <f t="shared" si="65"/>
        <v>51</v>
      </c>
      <c r="H619" s="459">
        <v>612</v>
      </c>
      <c r="I619" s="444">
        <f t="shared" ca="1" si="55"/>
        <v>-6402424.1333332267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-26766.997653532522</v>
      </c>
      <c r="L619" s="444">
        <f t="shared" ca="1" si="54"/>
        <v>-6450846.4345013378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25">
      <c r="G620" s="459">
        <f>G619+1</f>
        <v>52</v>
      </c>
      <c r="H620" s="459">
        <v>613</v>
      </c>
      <c r="I620" s="444">
        <f t="shared" ca="1" si="55"/>
        <v>-6450846.4345013378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-26968.757241732983</v>
      </c>
      <c r="L620" s="444">
        <f t="shared" ca="1" si="54"/>
        <v>-6499470.4952576496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25">
      <c r="G621" s="459">
        <f t="shared" ref="G621:G631" si="66">G620</f>
        <v>52</v>
      </c>
      <c r="H621" s="459">
        <v>614</v>
      </c>
      <c r="I621" s="444">
        <f t="shared" ca="1" si="55"/>
        <v>-6499470.4952576496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-27171.357494884283</v>
      </c>
      <c r="L621" s="444">
        <f t="shared" ca="1" si="54"/>
        <v>-6548297.1562671121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25">
      <c r="G622" s="459">
        <f t="shared" si="66"/>
        <v>52</v>
      </c>
      <c r="H622" s="459">
        <v>615</v>
      </c>
      <c r="I622" s="444">
        <f t="shared" ca="1" si="55"/>
        <v>-6548297.1562671121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-27374.801915757038</v>
      </c>
      <c r="L622" s="444">
        <f t="shared" ca="1" si="54"/>
        <v>-6597327.2616974479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25">
      <c r="G623" s="459">
        <f t="shared" si="66"/>
        <v>52</v>
      </c>
      <c r="H623" s="459">
        <v>616</v>
      </c>
      <c r="I623" s="444">
        <f t="shared" ca="1" si="55"/>
        <v>-6597327.2616974479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-27579.094021716777</v>
      </c>
      <c r="L623" s="444">
        <f t="shared" ca="1" si="54"/>
        <v>-6646561.6592337433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25">
      <c r="G624" s="459">
        <f t="shared" si="66"/>
        <v>52</v>
      </c>
      <c r="H624" s="459">
        <v>617</v>
      </c>
      <c r="I624" s="444">
        <f t="shared" ca="1" si="55"/>
        <v>-6646561.6592337433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-27784.237344784677</v>
      </c>
      <c r="L624" s="444">
        <f t="shared" ca="1" si="54"/>
        <v>-6696001.2000931064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25">
      <c r="G625" s="459">
        <f t="shared" si="66"/>
        <v>52</v>
      </c>
      <c r="H625" s="459">
        <v>618</v>
      </c>
      <c r="I625" s="444">
        <f t="shared" ca="1" si="55"/>
        <v>-6696001.2000931064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-27990.235431698686</v>
      </c>
      <c r="L625" s="444">
        <f t="shared" ca="1" si="54"/>
        <v>-6745646.7390393838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25">
      <c r="G626" s="459">
        <f t="shared" si="66"/>
        <v>52</v>
      </c>
      <c r="H626" s="459">
        <v>619</v>
      </c>
      <c r="I626" s="444">
        <f t="shared" ca="1" si="55"/>
        <v>-6745646.7390393838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-28197.091843974842</v>
      </c>
      <c r="L626" s="444">
        <f t="shared" ca="1" si="54"/>
        <v>-6795499.134397937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25">
      <c r="G627" s="459">
        <f t="shared" si="66"/>
        <v>52</v>
      </c>
      <c r="H627" s="459">
        <v>620</v>
      </c>
      <c r="I627" s="444">
        <f t="shared" ca="1" si="55"/>
        <v>-6795499.134397937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-28404.810157968812</v>
      </c>
      <c r="L627" s="444">
        <f t="shared" ca="1" si="54"/>
        <v>-6845559.248070484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25">
      <c r="G628" s="459">
        <f t="shared" si="66"/>
        <v>52</v>
      </c>
      <c r="H628" s="459">
        <v>621</v>
      </c>
      <c r="I628" s="444">
        <f t="shared" ca="1" si="55"/>
        <v>-6845559.248070484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-28613.393964937757</v>
      </c>
      <c r="L628" s="444">
        <f t="shared" ca="1" si="54"/>
        <v>-6895827.9455500003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25">
      <c r="G629" s="459">
        <f t="shared" si="66"/>
        <v>52</v>
      </c>
      <c r="H629" s="459">
        <v>622</v>
      </c>
      <c r="I629" s="444">
        <f t="shared" ca="1" si="55"/>
        <v>-6895827.9455500003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-28822.846871102411</v>
      </c>
      <c r="L629" s="444">
        <f t="shared" ca="1" si="54"/>
        <v>-6946306.0959356809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25">
      <c r="G630" s="459">
        <f t="shared" si="66"/>
        <v>52</v>
      </c>
      <c r="H630" s="459">
        <v>623</v>
      </c>
      <c r="I630" s="444">
        <f t="shared" ca="1" si="55"/>
        <v>-6946306.0959356809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-29033.172497709413</v>
      </c>
      <c r="L630" s="444">
        <f t="shared" ca="1" si="54"/>
        <v>-6996994.5719479686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25">
      <c r="G631" s="459">
        <f t="shared" si="66"/>
        <v>52</v>
      </c>
      <c r="H631" s="459">
        <v>624</v>
      </c>
      <c r="I631" s="444">
        <f t="shared" ca="1" si="55"/>
        <v>-6996994.5719479686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-29244.374481093946</v>
      </c>
      <c r="L631" s="444">
        <f t="shared" ca="1" si="54"/>
        <v>-7047894.249943641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25">
      <c r="G632" s="459">
        <f>G631+1</f>
        <v>53</v>
      </c>
      <c r="H632" s="459">
        <v>625</v>
      </c>
      <c r="I632" s="444">
        <f t="shared" ca="1" si="55"/>
        <v>-7047894.249943641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-29456.456472742579</v>
      </c>
      <c r="L632" s="444">
        <f t="shared" ca="1" si="54"/>
        <v>-7099006.0099309618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25">
      <c r="G633" s="459">
        <f t="shared" ref="G633:G643" si="67">G632</f>
        <v>53</v>
      </c>
      <c r="H633" s="459">
        <v>626</v>
      </c>
      <c r="I633" s="444">
        <f t="shared" ca="1" si="55"/>
        <v>-7099006.0099309618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-29669.422139356411</v>
      </c>
      <c r="L633" s="444">
        <f t="shared" ca="1" si="54"/>
        <v>-7150330.735584897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25">
      <c r="G634" s="459">
        <f t="shared" si="67"/>
        <v>53</v>
      </c>
      <c r="H634" s="459">
        <v>627</v>
      </c>
      <c r="I634" s="444">
        <f t="shared" ca="1" si="55"/>
        <v>-7150330.735584897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-29883.275162914477</v>
      </c>
      <c r="L634" s="444">
        <f t="shared" ca="1" si="54"/>
        <v>-7201869.3142623901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25">
      <c r="G635" s="459">
        <f t="shared" si="67"/>
        <v>53</v>
      </c>
      <c r="H635" s="459">
        <v>628</v>
      </c>
      <c r="I635" s="444">
        <f t="shared" ca="1" si="55"/>
        <v>-7201869.3142623901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-30098.019240737365</v>
      </c>
      <c r="L635" s="444">
        <f t="shared" ca="1" si="54"/>
        <v>-7253622.6370177055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25">
      <c r="G636" s="459">
        <f t="shared" si="67"/>
        <v>53</v>
      </c>
      <c r="H636" s="459">
        <v>629</v>
      </c>
      <c r="I636" s="444">
        <f t="shared" ca="1" si="55"/>
        <v>-7253622.6370177055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-30313.658085551182</v>
      </c>
      <c r="L636" s="444">
        <f t="shared" ca="1" si="54"/>
        <v>-7305591.598617835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25">
      <c r="G637" s="459">
        <f t="shared" si="67"/>
        <v>53</v>
      </c>
      <c r="H637" s="459">
        <v>630</v>
      </c>
      <c r="I637" s="444">
        <f t="shared" ca="1" si="55"/>
        <v>-7305591.598617835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-30530.195425551723</v>
      </c>
      <c r="L637" s="444">
        <f t="shared" ca="1" si="54"/>
        <v>-7357777.0975579647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25">
      <c r="G638" s="459">
        <f t="shared" si="67"/>
        <v>53</v>
      </c>
      <c r="H638" s="459">
        <v>631</v>
      </c>
      <c r="I638" s="444">
        <f t="shared" ca="1" si="55"/>
        <v>-7357777.0975579647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-30747.635004468928</v>
      </c>
      <c r="L638" s="444">
        <f t="shared" ca="1" si="54"/>
        <v>-7410180.0360770123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25">
      <c r="G639" s="459">
        <f t="shared" si="67"/>
        <v>53</v>
      </c>
      <c r="H639" s="459">
        <v>632</v>
      </c>
      <c r="I639" s="444">
        <f t="shared" ca="1" si="55"/>
        <v>-7410180.0360770123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-30965.980581631622</v>
      </c>
      <c r="L639" s="444">
        <f t="shared" ca="1" si="54"/>
        <v>-7462801.3201732226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25">
      <c r="G640" s="459">
        <f t="shared" si="67"/>
        <v>53</v>
      </c>
      <c r="H640" s="459">
        <v>633</v>
      </c>
      <c r="I640" s="444">
        <f t="shared" ca="1" si="55"/>
        <v>-7462801.3201732226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-31185.235932032505</v>
      </c>
      <c r="L640" s="444">
        <f t="shared" ca="1" si="54"/>
        <v>-7515641.8596198335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25">
      <c r="G641" s="459">
        <f t="shared" si="67"/>
        <v>53</v>
      </c>
      <c r="H641" s="459">
        <v>634</v>
      </c>
      <c r="I641" s="444">
        <f t="shared" ca="1" si="55"/>
        <v>-7515641.8596198335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-31405.404846393383</v>
      </c>
      <c r="L641" s="444">
        <f t="shared" ca="1" si="54"/>
        <v>-7568702.5679808054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25">
      <c r="G642" s="459">
        <f t="shared" si="67"/>
        <v>53</v>
      </c>
      <c r="H642" s="459">
        <v>635</v>
      </c>
      <c r="I642" s="444">
        <f t="shared" ca="1" si="55"/>
        <v>-7568702.5679808054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-31626.49113123077</v>
      </c>
      <c r="L642" s="444">
        <f t="shared" ca="1" si="54"/>
        <v>-7621984.362626615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25">
      <c r="G643" s="459">
        <f t="shared" si="67"/>
        <v>53</v>
      </c>
      <c r="H643" s="459">
        <v>636</v>
      </c>
      <c r="I643" s="444">
        <f t="shared" ca="1" si="55"/>
        <v>-7621984.362626615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-31848.49860892164</v>
      </c>
      <c r="L643" s="444">
        <f t="shared" ca="1" si="54"/>
        <v>-7675488.164750115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25">
      <c r="G644" s="459">
        <f>G643+1</f>
        <v>54</v>
      </c>
      <c r="H644" s="459">
        <v>637</v>
      </c>
      <c r="I644" s="444">
        <f t="shared" ca="1" si="55"/>
        <v>-7675488.164750115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-32071.431117769556</v>
      </c>
      <c r="L644" s="444">
        <f t="shared" ca="1" si="54"/>
        <v>-7729214.8993824627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25">
      <c r="G645" s="459">
        <f t="shared" ref="G645:G655" si="68">G644</f>
        <v>54</v>
      </c>
      <c r="H645" s="459">
        <v>638</v>
      </c>
      <c r="I645" s="444">
        <f t="shared" ca="1" si="55"/>
        <v>-7729214.8993824627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-32295.292512070999</v>
      </c>
      <c r="L645" s="444">
        <f t="shared" ca="1" si="54"/>
        <v>-7783165.4954091124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25">
      <c r="G646" s="459">
        <f t="shared" si="68"/>
        <v>54</v>
      </c>
      <c r="H646" s="459">
        <v>639</v>
      </c>
      <c r="I646" s="444">
        <f t="shared" ca="1" si="55"/>
        <v>-7783165.4954091124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-32520.086662182046</v>
      </c>
      <c r="L646" s="444">
        <f t="shared" ca="1" si="54"/>
        <v>-7837340.8855858725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25">
      <c r="G647" s="459">
        <f t="shared" si="68"/>
        <v>54</v>
      </c>
      <c r="H647" s="459">
        <v>640</v>
      </c>
      <c r="I647" s="444">
        <f t="shared" ca="1" si="55"/>
        <v>-7837340.8855858725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-32745.817454585213</v>
      </c>
      <c r="L647" s="444">
        <f t="shared" ca="1" si="54"/>
        <v>-7891742.0065550357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25">
      <c r="G648" s="459">
        <f t="shared" si="68"/>
        <v>54</v>
      </c>
      <c r="H648" s="459">
        <v>641</v>
      </c>
      <c r="I648" s="444">
        <f t="shared" ca="1" si="55"/>
        <v>-7891742.0065550357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-32972.488791956726</v>
      </c>
      <c r="L648" s="444">
        <f t="shared" ca="1" si="54"/>
        <v>-7946369.7988615707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25">
      <c r="G649" s="459">
        <f t="shared" si="68"/>
        <v>54</v>
      </c>
      <c r="H649" s="459">
        <v>642</v>
      </c>
      <c r="I649" s="444">
        <f t="shared" ca="1" si="55"/>
        <v>-7946369.7988615707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-33200.104593233955</v>
      </c>
      <c r="L649" s="444">
        <f t="shared" ca="1" si="54"/>
        <v>-8001225.2069693832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25">
      <c r="G650" s="459">
        <f t="shared" si="68"/>
        <v>54</v>
      </c>
      <c r="H650" s="459">
        <v>643</v>
      </c>
      <c r="I650" s="444">
        <f t="shared" ca="1" si="55"/>
        <v>-8001225.2069693832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-33428.668793683173</v>
      </c>
      <c r="L650" s="444">
        <f t="shared" ca="1" si="54"/>
        <v>-8056309.1792776445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25">
      <c r="G651" s="459">
        <f t="shared" si="68"/>
        <v>54</v>
      </c>
      <c r="H651" s="459">
        <v>644</v>
      </c>
      <c r="I651" s="444">
        <f t="shared" ca="1" si="55"/>
        <v>-8056309.1792776445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-33658.185344967598</v>
      </c>
      <c r="L651" s="444">
        <f t="shared" ca="1" si="54"/>
        <v>-8111622.6681371909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25">
      <c r="G652" s="459">
        <f t="shared" si="68"/>
        <v>54</v>
      </c>
      <c r="H652" s="459">
        <v>645</v>
      </c>
      <c r="I652" s="444">
        <f t="shared" ca="1" si="55"/>
        <v>-8111622.6681371909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-33888.658215215706</v>
      </c>
      <c r="L652" s="444">
        <f t="shared" ca="1" si="54"/>
        <v>-8167166.6298669847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25">
      <c r="G653" s="459">
        <f t="shared" si="68"/>
        <v>54</v>
      </c>
      <c r="H653" s="459">
        <v>646</v>
      </c>
      <c r="I653" s="444">
        <f t="shared" ca="1" si="55"/>
        <v>-8167166.6298669847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-34120.091389089845</v>
      </c>
      <c r="L653" s="444">
        <f t="shared" ca="1" si="54"/>
        <v>-8222942.0247706529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25">
      <c r="G654" s="459">
        <f t="shared" si="68"/>
        <v>54</v>
      </c>
      <c r="H654" s="459">
        <v>647</v>
      </c>
      <c r="I654" s="444">
        <f t="shared" ca="1" si="55"/>
        <v>-8222942.0247706529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-34352.488867855129</v>
      </c>
      <c r="L654" s="444">
        <f t="shared" ca="1" si="54"/>
        <v>-8278949.817153086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25">
      <c r="G655" s="459">
        <f t="shared" si="68"/>
        <v>54</v>
      </c>
      <c r="H655" s="459">
        <v>648</v>
      </c>
      <c r="I655" s="444">
        <f t="shared" ca="1" si="55"/>
        <v>-8278949.817153086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-34585.854669448599</v>
      </c>
      <c r="L655" s="444">
        <f t="shared" ca="1" si="54"/>
        <v>-8335190.9753371133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25">
      <c r="G656" s="459">
        <f>G655+1</f>
        <v>55</v>
      </c>
      <c r="H656" s="459">
        <v>649</v>
      </c>
      <c r="I656" s="444">
        <f t="shared" ca="1" si="55"/>
        <v>-8335190.9753371133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-34820.192828548716</v>
      </c>
      <c r="L656" s="444">
        <f t="shared" ca="1" si="54"/>
        <v>-8391666.4716802407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25">
      <c r="G657" s="459">
        <f t="shared" ref="G657:G667" si="69">G656</f>
        <v>55</v>
      </c>
      <c r="H657" s="459">
        <v>650</v>
      </c>
      <c r="I657" s="444">
        <f t="shared" ca="1" si="55"/>
        <v>-8391666.4716802407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-35055.50739664508</v>
      </c>
      <c r="L657" s="444">
        <f t="shared" ca="1" si="54"/>
        <v>-8448377.2825914659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25">
      <c r="G658" s="459">
        <f t="shared" si="69"/>
        <v>55</v>
      </c>
      <c r="H658" s="459">
        <v>651</v>
      </c>
      <c r="I658" s="444">
        <f t="shared" ca="1" si="55"/>
        <v>-8448377.2825914659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-35291.802442108521</v>
      </c>
      <c r="L658" s="444">
        <f t="shared" ca="1" si="54"/>
        <v>-8505324.3885481544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25">
      <c r="G659" s="459">
        <f t="shared" si="69"/>
        <v>55</v>
      </c>
      <c r="H659" s="459">
        <v>652</v>
      </c>
      <c r="I659" s="444">
        <f t="shared" ca="1" si="55"/>
        <v>-8505324.3885481544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-35529.082050261393</v>
      </c>
      <c r="L659" s="444">
        <f t="shared" ca="1" si="54"/>
        <v>-8562508.7741129957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25">
      <c r="G660" s="459">
        <f t="shared" si="69"/>
        <v>55</v>
      </c>
      <c r="H660" s="459">
        <v>653</v>
      </c>
      <c r="I660" s="444">
        <f t="shared" ca="1" si="55"/>
        <v>-8562508.7741129957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-35767.350323448227</v>
      </c>
      <c r="L660" s="444">
        <f t="shared" ca="1" si="54"/>
        <v>-8619931.427951023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25">
      <c r="G661" s="459">
        <f t="shared" si="69"/>
        <v>55</v>
      </c>
      <c r="H661" s="459">
        <v>654</v>
      </c>
      <c r="I661" s="444">
        <f t="shared" ca="1" si="55"/>
        <v>-8619931.427951023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-36006.611381106675</v>
      </c>
      <c r="L661" s="444">
        <f t="shared" ca="1" si="54"/>
        <v>-8677593.3428467084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25">
      <c r="G662" s="459">
        <f t="shared" si="69"/>
        <v>55</v>
      </c>
      <c r="H662" s="459">
        <v>655</v>
      </c>
      <c r="I662" s="444">
        <f t="shared" ca="1" si="55"/>
        <v>-8677593.3428467084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-36246.869359838696</v>
      </c>
      <c r="L662" s="444">
        <f t="shared" ca="1" si="54"/>
        <v>-8735495.5157211255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25">
      <c r="G663" s="459">
        <f t="shared" si="69"/>
        <v>55</v>
      </c>
      <c r="H663" s="459">
        <v>656</v>
      </c>
      <c r="I663" s="444">
        <f t="shared" ca="1" si="55"/>
        <v>-8735495.5157211255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-36488.128413482103</v>
      </c>
      <c r="L663" s="444">
        <f t="shared" ca="1" si="54"/>
        <v>-8793638.9476491865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25">
      <c r="G664" s="459">
        <f t="shared" si="69"/>
        <v>55</v>
      </c>
      <c r="H664" s="459">
        <v>657</v>
      </c>
      <c r="I664" s="444">
        <f t="shared" ca="1" si="55"/>
        <v>-8793638.9476491865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-36730.392713182358</v>
      </c>
      <c r="L664" s="444">
        <f t="shared" ca="1" si="54"/>
        <v>-8852024.6438769475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25">
      <c r="G665" s="459">
        <f t="shared" si="69"/>
        <v>55</v>
      </c>
      <c r="H665" s="459">
        <v>658</v>
      </c>
      <c r="I665" s="444">
        <f t="shared" ca="1" si="55"/>
        <v>-8852024.6438769475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-36973.666447464697</v>
      </c>
      <c r="L665" s="444">
        <f t="shared" ca="1" si="54"/>
        <v>-8910653.6138389912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25">
      <c r="G666" s="459">
        <f t="shared" si="69"/>
        <v>55</v>
      </c>
      <c r="H666" s="459">
        <v>659</v>
      </c>
      <c r="I666" s="444">
        <f t="shared" ca="1" si="55"/>
        <v>-8910653.6138389912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-37217.953822306546</v>
      </c>
      <c r="L666" s="444">
        <f t="shared" ca="1" si="54"/>
        <v>-8969526.8711758777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25">
      <c r="G667" s="459">
        <f t="shared" si="69"/>
        <v>55</v>
      </c>
      <c r="H667" s="459">
        <v>660</v>
      </c>
      <c r="I667" s="444">
        <f t="shared" ca="1" si="55"/>
        <v>-8969526.8711758777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-37463.259061210236</v>
      </c>
      <c r="L667" s="444">
        <f t="shared" ca="1" si="54"/>
        <v>-9028645.4337516669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25">
      <c r="G668" s="459">
        <f>G667+1</f>
        <v>56</v>
      </c>
      <c r="H668" s="459">
        <v>661</v>
      </c>
      <c r="I668" s="444">
        <f t="shared" ca="1" si="55"/>
        <v>-9028645.4337516669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-37709.586405276023</v>
      </c>
      <c r="L668" s="444">
        <f t="shared" ca="1" si="54"/>
        <v>-9088010.3236715216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25">
      <c r="G669" s="459">
        <f t="shared" ref="G669:G679" si="70">G668</f>
        <v>56</v>
      </c>
      <c r="H669" s="459">
        <v>662</v>
      </c>
      <c r="I669" s="444">
        <f t="shared" ca="1" si="55"/>
        <v>-9088010.3236715216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-37956.940113275421</v>
      </c>
      <c r="L669" s="444">
        <f t="shared" ca="1" si="54"/>
        <v>-9147622.5672993772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25">
      <c r="G670" s="459">
        <f t="shared" si="70"/>
        <v>56</v>
      </c>
      <c r="H670" s="459">
        <v>663</v>
      </c>
      <c r="I670" s="444">
        <f t="shared" ca="1" si="55"/>
        <v>-9147622.5672993772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-38205.32446172482</v>
      </c>
      <c r="L670" s="444">
        <f t="shared" ca="1" si="54"/>
        <v>-9207483.1952756811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25">
      <c r="G671" s="459">
        <f t="shared" si="70"/>
        <v>56</v>
      </c>
      <c r="H671" s="459">
        <v>664</v>
      </c>
      <c r="I671" s="444">
        <f t="shared" ca="1" si="55"/>
        <v>-9207483.1952756811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-38454.743744959414</v>
      </c>
      <c r="L671" s="444">
        <f t="shared" ca="1" si="54"/>
        <v>-9267593.2425352205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25">
      <c r="G672" s="459">
        <f t="shared" si="70"/>
        <v>56</v>
      </c>
      <c r="H672" s="459">
        <v>665</v>
      </c>
      <c r="I672" s="444">
        <f t="shared" ca="1" si="55"/>
        <v>-9267593.2425352205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-38705.202275207499</v>
      </c>
      <c r="L672" s="444">
        <f t="shared" ca="1" si="54"/>
        <v>-9327953.748325007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25">
      <c r="G673" s="459">
        <f t="shared" si="70"/>
        <v>56</v>
      </c>
      <c r="H673" s="459">
        <v>666</v>
      </c>
      <c r="I673" s="444">
        <f t="shared" ca="1" si="55"/>
        <v>-9327953.748325007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-38956.704382664946</v>
      </c>
      <c r="L673" s="444">
        <f t="shared" ca="1" si="54"/>
        <v>-9388565.7562222518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25">
      <c r="G674" s="459">
        <f t="shared" si="70"/>
        <v>56</v>
      </c>
      <c r="H674" s="459">
        <v>667</v>
      </c>
      <c r="I674" s="444">
        <f t="shared" ca="1" si="55"/>
        <v>-9388565.7562222518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-39209.254415570133</v>
      </c>
      <c r="L674" s="444">
        <f t="shared" ca="1" si="54"/>
        <v>-9449430.3141524009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25">
      <c r="G675" s="459">
        <f t="shared" si="70"/>
        <v>56</v>
      </c>
      <c r="H675" s="459">
        <v>668</v>
      </c>
      <c r="I675" s="444">
        <f t="shared" ca="1" si="55"/>
        <v>-9449430.3141524009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-39462.856740279087</v>
      </c>
      <c r="L675" s="444">
        <f t="shared" ca="1" si="54"/>
        <v>-9510548.4744072594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25">
      <c r="G676" s="459">
        <f t="shared" si="70"/>
        <v>56</v>
      </c>
      <c r="H676" s="459">
        <v>669</v>
      </c>
      <c r="I676" s="444">
        <f t="shared" ca="1" si="55"/>
        <v>-9510548.4744072594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-39717.515741340991</v>
      </c>
      <c r="L676" s="444">
        <f t="shared" ca="1" si="54"/>
        <v>-9571921.2936631795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25">
      <c r="G677" s="459">
        <f t="shared" si="70"/>
        <v>56</v>
      </c>
      <c r="H677" s="459">
        <v>670</v>
      </c>
      <c r="I677" s="444">
        <f t="shared" ca="1" si="55"/>
        <v>-9571921.2936631795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-39973.235821573995</v>
      </c>
      <c r="L677" s="444">
        <f t="shared" ca="1" si="54"/>
        <v>-9633549.8329993337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25">
      <c r="G678" s="459">
        <f t="shared" si="70"/>
        <v>56</v>
      </c>
      <c r="H678" s="459">
        <v>671</v>
      </c>
      <c r="I678" s="444">
        <f t="shared" ca="1" si="55"/>
        <v>-9633549.8329993337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-40230.021402141305</v>
      </c>
      <c r="L678" s="444">
        <f t="shared" ca="1" si="54"/>
        <v>-9695435.1579160541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25">
      <c r="G679" s="459">
        <f t="shared" si="70"/>
        <v>56</v>
      </c>
      <c r="H679" s="459">
        <v>672</v>
      </c>
      <c r="I679" s="444">
        <f t="shared" ca="1" si="55"/>
        <v>-9695435.1579160541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-40487.876922627642</v>
      </c>
      <c r="L679" s="444">
        <f t="shared" ca="1" si="54"/>
        <v>-9757578.3383532614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25">
      <c r="G680" s="459">
        <f>G679+1</f>
        <v>57</v>
      </c>
      <c r="H680" s="459">
        <v>673</v>
      </c>
      <c r="I680" s="444">
        <f t="shared" ca="1" si="55"/>
        <v>-9757578.3383532614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-40746.806841116006</v>
      </c>
      <c r="L680" s="444">
        <f t="shared" ca="1" si="54"/>
        <v>-9819980.4487089571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25">
      <c r="G681" s="459">
        <f t="shared" ref="G681:G691" si="71">G680</f>
        <v>57</v>
      </c>
      <c r="H681" s="459">
        <v>674</v>
      </c>
      <c r="I681" s="444">
        <f t="shared" ca="1" si="55"/>
        <v>-9819980.4487089571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-41006.815634264734</v>
      </c>
      <c r="L681" s="444">
        <f t="shared" ca="1" si="54"/>
        <v>-9882642.5678578019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25">
      <c r="G682" s="459">
        <f t="shared" si="71"/>
        <v>57</v>
      </c>
      <c r="H682" s="459">
        <v>675</v>
      </c>
      <c r="I682" s="444">
        <f t="shared" ca="1" si="55"/>
        <v>-9882642.5678578019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-41267.90779738492</v>
      </c>
      <c r="L682" s="444">
        <f t="shared" ca="1" si="54"/>
        <v>-9945565.7791697662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25">
      <c r="G683" s="459">
        <f t="shared" si="71"/>
        <v>57</v>
      </c>
      <c r="H683" s="459">
        <v>676</v>
      </c>
      <c r="I683" s="444">
        <f t="shared" ca="1" si="55"/>
        <v>-9945565.7791697662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-41530.087844518108</v>
      </c>
      <c r="L683" s="444">
        <f t="shared" ca="1" si="54"/>
        <v>-10008751.170528864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25">
      <c r="G684" s="459">
        <f t="shared" si="71"/>
        <v>57</v>
      </c>
      <c r="H684" s="459">
        <v>677</v>
      </c>
      <c r="I684" s="444">
        <f t="shared" ca="1" si="55"/>
        <v>-10008751.170528864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-41793.360308514348</v>
      </c>
      <c r="L684" s="444">
        <f t="shared" ca="1" si="54"/>
        <v>-10072199.834351959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25">
      <c r="G685" s="459">
        <f t="shared" si="71"/>
        <v>57</v>
      </c>
      <c r="H685" s="459">
        <v>678</v>
      </c>
      <c r="I685" s="444">
        <f t="shared" ca="1" si="55"/>
        <v>-10072199.834351959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-42057.729741110576</v>
      </c>
      <c r="L685" s="444">
        <f t="shared" ca="1" si="54"/>
        <v>-10135912.867607649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25">
      <c r="G686" s="459">
        <f t="shared" si="71"/>
        <v>57</v>
      </c>
      <c r="H686" s="459">
        <v>679</v>
      </c>
      <c r="I686" s="444">
        <f t="shared" ca="1" si="55"/>
        <v>-10135912.867607649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-42323.200713009282</v>
      </c>
      <c r="L686" s="444">
        <f t="shared" ca="1" si="54"/>
        <v>-10199891.371835237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25">
      <c r="G687" s="459">
        <f t="shared" si="71"/>
        <v>57</v>
      </c>
      <c r="H687" s="459">
        <v>680</v>
      </c>
      <c r="I687" s="444">
        <f t="shared" ca="1" si="55"/>
        <v>-10199891.371835237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-42589.777813957568</v>
      </c>
      <c r="L687" s="444">
        <f t="shared" ca="1" si="54"/>
        <v>-10264136.453163775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25">
      <c r="G688" s="459">
        <f t="shared" si="71"/>
        <v>57</v>
      </c>
      <c r="H688" s="459">
        <v>681</v>
      </c>
      <c r="I688" s="444">
        <f t="shared" ca="1" si="55"/>
        <v>-10264136.453163775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-42857.465652826475</v>
      </c>
      <c r="L688" s="444">
        <f t="shared" ca="1" si="54"/>
        <v>-10328649.222331181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25">
      <c r="G689" s="459">
        <f t="shared" si="71"/>
        <v>57</v>
      </c>
      <c r="H689" s="459">
        <v>682</v>
      </c>
      <c r="I689" s="444">
        <f t="shared" ca="1" si="55"/>
        <v>-10328649.222331181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-43126.268857690666</v>
      </c>
      <c r="L689" s="444">
        <f t="shared" ca="1" si="54"/>
        <v>-10393430.794703452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25">
      <c r="G690" s="459">
        <f t="shared" si="71"/>
        <v>57</v>
      </c>
      <c r="H690" s="459">
        <v>683</v>
      </c>
      <c r="I690" s="444">
        <f t="shared" ca="1" si="55"/>
        <v>-10393430.794703452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-43396.192075908461</v>
      </c>
      <c r="L690" s="444">
        <f t="shared" ca="1" si="54"/>
        <v>-10458482.290293939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25">
      <c r="G691" s="459">
        <f t="shared" si="71"/>
        <v>57</v>
      </c>
      <c r="H691" s="459">
        <v>684</v>
      </c>
      <c r="I691" s="444">
        <f t="shared" ca="1" si="55"/>
        <v>-10458482.290293939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-43667.239974202159</v>
      </c>
      <c r="L691" s="444">
        <f t="shared" ca="1" si="54"/>
        <v>-10523804.833782721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25">
      <c r="G692" s="459">
        <f>G691+1</f>
        <v>58</v>
      </c>
      <c r="H692" s="459">
        <v>685</v>
      </c>
      <c r="I692" s="444">
        <f t="shared" ca="1" si="55"/>
        <v>-10523804.833782721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-43939.417238738752</v>
      </c>
      <c r="L692" s="444">
        <f t="shared" ca="1" si="54"/>
        <v>-10589399.554536039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25">
      <c r="G693" s="459">
        <f t="shared" ref="G693:G703" si="72">G692</f>
        <v>58</v>
      </c>
      <c r="H693" s="459">
        <v>686</v>
      </c>
      <c r="I693" s="444">
        <f t="shared" ca="1" si="55"/>
        <v>-10589399.554536039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-44212.728575210909</v>
      </c>
      <c r="L693" s="444">
        <f t="shared" ca="1" si="54"/>
        <v>-10655267.586625829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25">
      <c r="G694" s="459">
        <f t="shared" si="72"/>
        <v>58</v>
      </c>
      <c r="H694" s="459">
        <v>687</v>
      </c>
      <c r="I694" s="444">
        <f t="shared" ca="1" si="55"/>
        <v>-10655267.586625829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-44487.178708918371</v>
      </c>
      <c r="L694" s="444">
        <f t="shared" ca="1" si="54"/>
        <v>-10721410.068849327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25">
      <c r="G695" s="459">
        <f t="shared" si="72"/>
        <v>58</v>
      </c>
      <c r="H695" s="459">
        <v>688</v>
      </c>
      <c r="I695" s="444">
        <f t="shared" ca="1" si="55"/>
        <v>-10721410.068849327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-44762.77238484961</v>
      </c>
      <c r="L695" s="444">
        <f t="shared" ca="1" si="54"/>
        <v>-10787828.144748757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25">
      <c r="G696" s="459">
        <f t="shared" si="72"/>
        <v>58</v>
      </c>
      <c r="H696" s="459">
        <v>689</v>
      </c>
      <c r="I696" s="444">
        <f t="shared" ca="1" si="55"/>
        <v>-10787828.144748757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-45039.514367763899</v>
      </c>
      <c r="L696" s="444">
        <f t="shared" ca="1" si="54"/>
        <v>-10854522.962631101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25">
      <c r="G697" s="459">
        <f t="shared" si="72"/>
        <v>58</v>
      </c>
      <c r="H697" s="459">
        <v>690</v>
      </c>
      <c r="I697" s="444">
        <f t="shared" ca="1" si="55"/>
        <v>-10854522.962631101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-45317.409442273667</v>
      </c>
      <c r="L697" s="444">
        <f t="shared" ca="1" si="54"/>
        <v>-10921495.675587954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25">
      <c r="G698" s="459">
        <f t="shared" si="72"/>
        <v>58</v>
      </c>
      <c r="H698" s="459">
        <v>691</v>
      </c>
      <c r="I698" s="444">
        <f t="shared" ca="1" si="55"/>
        <v>-10921495.675587954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-45596.46241292722</v>
      </c>
      <c r="L698" s="444">
        <f t="shared" ca="1" si="54"/>
        <v>-10988747.441515461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25">
      <c r="G699" s="459">
        <f t="shared" si="72"/>
        <v>58</v>
      </c>
      <c r="H699" s="459">
        <v>692</v>
      </c>
      <c r="I699" s="444">
        <f t="shared" ca="1" si="55"/>
        <v>-10988747.441515461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-45876.67810429183</v>
      </c>
      <c r="L699" s="444">
        <f t="shared" ca="1" si="54"/>
        <v>-11056279.423134333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25">
      <c r="G700" s="459">
        <f t="shared" si="72"/>
        <v>58</v>
      </c>
      <c r="H700" s="459">
        <v>693</v>
      </c>
      <c r="I700" s="444">
        <f t="shared" ca="1" si="55"/>
        <v>-11056279.423134333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-46158.061361037129</v>
      </c>
      <c r="L700" s="444">
        <f t="shared" ca="1" si="54"/>
        <v>-11124092.788009949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25">
      <c r="G701" s="459">
        <f t="shared" si="72"/>
        <v>58</v>
      </c>
      <c r="H701" s="459">
        <v>694</v>
      </c>
      <c r="I701" s="444">
        <f t="shared" ca="1" si="55"/>
        <v>-11124092.788009949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-46440.617048018867</v>
      </c>
      <c r="L701" s="444">
        <f t="shared" ca="1" si="54"/>
        <v>-11192188.708572548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25">
      <c r="G702" s="459">
        <f t="shared" si="72"/>
        <v>58</v>
      </c>
      <c r="H702" s="459">
        <v>695</v>
      </c>
      <c r="I702" s="444">
        <f t="shared" ca="1" si="55"/>
        <v>-11192188.708572548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-46724.350050363028</v>
      </c>
      <c r="L702" s="444">
        <f t="shared" ca="1" si="54"/>
        <v>-11260568.362137491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25">
      <c r="G703" s="459">
        <f t="shared" si="72"/>
        <v>58</v>
      </c>
      <c r="H703" s="459">
        <v>696</v>
      </c>
      <c r="I703" s="444">
        <f t="shared" ca="1" si="55"/>
        <v>-11260568.362137491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-47009.265273550292</v>
      </c>
      <c r="L703" s="444">
        <f t="shared" ca="1" si="54"/>
        <v>-11329232.930925621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25">
      <c r="G704" s="459">
        <f>G703+1</f>
        <v>59</v>
      </c>
      <c r="H704" s="459">
        <v>697</v>
      </c>
      <c r="I704" s="444">
        <f t="shared" ca="1" si="55"/>
        <v>-11329232.930925621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-47295.367643500831</v>
      </c>
      <c r="L704" s="444">
        <f t="shared" ca="1" si="54"/>
        <v>-11398183.602083702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25">
      <c r="G705" s="459">
        <f t="shared" ref="G705:G715" si="73">G704</f>
        <v>59</v>
      </c>
      <c r="H705" s="459">
        <v>698</v>
      </c>
      <c r="I705" s="444">
        <f t="shared" ca="1" si="55"/>
        <v>-11398183.602083702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-47582.662106659503</v>
      </c>
      <c r="L705" s="444">
        <f t="shared" ca="1" si="54"/>
        <v>-11467421.56770494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25">
      <c r="G706" s="459">
        <f t="shared" si="73"/>
        <v>59</v>
      </c>
      <c r="H706" s="459">
        <v>699</v>
      </c>
      <c r="I706" s="444">
        <f t="shared" ca="1" si="55"/>
        <v>-11467421.56770494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-47871.153630081331</v>
      </c>
      <c r="L706" s="444">
        <f t="shared" ca="1" si="54"/>
        <v>-11536948.024849601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25">
      <c r="G707" s="459">
        <f t="shared" si="73"/>
        <v>59</v>
      </c>
      <c r="H707" s="459">
        <v>700</v>
      </c>
      <c r="I707" s="444">
        <f t="shared" ca="1" si="55"/>
        <v>-11536948.024849601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-48160.847201517419</v>
      </c>
      <c r="L707" s="444">
        <f t="shared" ca="1" si="54"/>
        <v>-11606764.175565697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25">
      <c r="G708" s="459">
        <f t="shared" si="73"/>
        <v>59</v>
      </c>
      <c r="H708" s="459">
        <v>701</v>
      </c>
      <c r="I708" s="444">
        <f t="shared" ca="1" si="55"/>
        <v>-11606764.175565697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-48451.747829501153</v>
      </c>
      <c r="L708" s="444">
        <f t="shared" ca="1" si="54"/>
        <v>-11676871.226909777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25">
      <c r="G709" s="459">
        <f t="shared" si="73"/>
        <v>59</v>
      </c>
      <c r="H709" s="459">
        <v>702</v>
      </c>
      <c r="I709" s="444">
        <f t="shared" ca="1" si="55"/>
        <v>-11676871.226909777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-48743.860543434821</v>
      </c>
      <c r="L709" s="444">
        <f t="shared" ca="1" si="54"/>
        <v>-11747270.390967792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25">
      <c r="G710" s="459">
        <f t="shared" si="73"/>
        <v>59</v>
      </c>
      <c r="H710" s="459">
        <v>703</v>
      </c>
      <c r="I710" s="444">
        <f t="shared" ca="1" si="55"/>
        <v>-11747270.390967792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-49037.190393676545</v>
      </c>
      <c r="L710" s="444">
        <f t="shared" ca="1" si="54"/>
        <v>-11817962.884876048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25">
      <c r="G711" s="459">
        <f t="shared" si="73"/>
        <v>59</v>
      </c>
      <c r="H711" s="459">
        <v>704</v>
      </c>
      <c r="I711" s="444">
        <f t="shared" ca="1" si="55"/>
        <v>-11817962.884876048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-49331.742451627615</v>
      </c>
      <c r="L711" s="444">
        <f t="shared" ca="1" si="54"/>
        <v>-11888949.930842254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25">
      <c r="G712" s="459">
        <f t="shared" si="73"/>
        <v>59</v>
      </c>
      <c r="H712" s="459">
        <v>705</v>
      </c>
      <c r="I712" s="444">
        <f t="shared" ca="1" si="55"/>
        <v>-11888949.930842254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-49627.521809820137</v>
      </c>
      <c r="L712" s="444">
        <f t="shared" ca="1" si="54"/>
        <v>-11960232.756166654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25">
      <c r="G713" s="459">
        <f t="shared" si="73"/>
        <v>59</v>
      </c>
      <c r="H713" s="459">
        <v>706</v>
      </c>
      <c r="I713" s="444">
        <f t="shared" ca="1" si="55"/>
        <v>-11960232.756166654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-49924.53358200514</v>
      </c>
      <c r="L713" s="444">
        <f t="shared" ca="1" si="54"/>
        <v>-12031812.593263239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25">
      <c r="G714" s="459">
        <f t="shared" si="73"/>
        <v>59</v>
      </c>
      <c r="H714" s="459">
        <v>707</v>
      </c>
      <c r="I714" s="444">
        <f t="shared" ca="1" si="55"/>
        <v>-12031812.593263239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-50222.782903240906</v>
      </c>
      <c r="L714" s="444">
        <f t="shared" ca="1" si="54"/>
        <v>-12103690.679681059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25">
      <c r="G715" s="459">
        <f t="shared" si="73"/>
        <v>59</v>
      </c>
      <c r="H715" s="459">
        <v>708</v>
      </c>
      <c r="I715" s="444">
        <f t="shared" ca="1" si="55"/>
        <v>-12103690.679681059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-50522.274929981824</v>
      </c>
      <c r="L715" s="444">
        <f t="shared" ca="1" si="54"/>
        <v>-12175868.25812562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25">
      <c r="G716" s="459">
        <f>G715+1</f>
        <v>60</v>
      </c>
      <c r="H716" s="459">
        <v>709</v>
      </c>
      <c r="I716" s="444">
        <f t="shared" ca="1" si="55"/>
        <v>-12175868.25812562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-50823.014840167496</v>
      </c>
      <c r="L716" s="444">
        <f t="shared" ca="1" si="54"/>
        <v>-12248346.576480366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25">
      <c r="G717" s="459">
        <f t="shared" ref="G717:G727" si="74">G716</f>
        <v>60</v>
      </c>
      <c r="H717" s="459">
        <v>710</v>
      </c>
      <c r="I717" s="444">
        <f t="shared" ca="1" si="55"/>
        <v>-12248346.576480366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-51125.007833312273</v>
      </c>
      <c r="L717" s="444">
        <f t="shared" ca="1" si="54"/>
        <v>-12321126.887828259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25">
      <c r="G718" s="459">
        <f t="shared" si="74"/>
        <v>60</v>
      </c>
      <c r="H718" s="459">
        <v>711</v>
      </c>
      <c r="I718" s="444">
        <f t="shared" ca="1" si="55"/>
        <v>-12321126.887828259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-51428.259130595157</v>
      </c>
      <c r="L718" s="444">
        <f t="shared" ca="1" si="54"/>
        <v>-12394210.450473433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25">
      <c r="G719" s="459">
        <f t="shared" si="74"/>
        <v>60</v>
      </c>
      <c r="H719" s="459">
        <v>712</v>
      </c>
      <c r="I719" s="444">
        <f t="shared" ca="1" si="55"/>
        <v>-12394210.450473433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-51732.773974950054</v>
      </c>
      <c r="L719" s="444">
        <f t="shared" ca="1" si="54"/>
        <v>-12467598.527962962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25">
      <c r="G720" s="459">
        <f t="shared" si="74"/>
        <v>60</v>
      </c>
      <c r="H720" s="459">
        <v>713</v>
      </c>
      <c r="I720" s="444">
        <f t="shared" ca="1" si="55"/>
        <v>-12467598.527962962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-52038.557631156422</v>
      </c>
      <c r="L720" s="444">
        <f t="shared" ca="1" si="54"/>
        <v>-12541292.389108699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25">
      <c r="G721" s="459">
        <f t="shared" si="74"/>
        <v>60</v>
      </c>
      <c r="H721" s="459">
        <v>714</v>
      </c>
      <c r="I721" s="444">
        <f t="shared" ca="1" si="55"/>
        <v>-12541292.389108699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-52345.615385930323</v>
      </c>
      <c r="L721" s="444">
        <f t="shared" ca="1" si="54"/>
        <v>-12615293.308009209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25">
      <c r="G722" s="459">
        <f t="shared" si="74"/>
        <v>60</v>
      </c>
      <c r="H722" s="459">
        <v>715</v>
      </c>
      <c r="I722" s="444">
        <f t="shared" ca="1" si="55"/>
        <v>-12615293.308009209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-52653.952548015783</v>
      </c>
      <c r="L722" s="444">
        <f t="shared" ca="1" si="54"/>
        <v>-12689602.564071804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25">
      <c r="G723" s="459">
        <f t="shared" si="74"/>
        <v>60</v>
      </c>
      <c r="H723" s="459">
        <v>716</v>
      </c>
      <c r="I723" s="444">
        <f t="shared" ca="1" si="55"/>
        <v>-12689602.564071804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-52963.574448276595</v>
      </c>
      <c r="L723" s="444">
        <f t="shared" ca="1" si="54"/>
        <v>-12764221.44203466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25">
      <c r="G724" s="459">
        <f t="shared" si="74"/>
        <v>60</v>
      </c>
      <c r="H724" s="459">
        <v>717</v>
      </c>
      <c r="I724" s="444">
        <f t="shared" ca="1" si="55"/>
        <v>-12764221.44203466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-53274.486439788496</v>
      </c>
      <c r="L724" s="444">
        <f t="shared" ca="1" si="54"/>
        <v>-12839151.231989028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25">
      <c r="G725" s="459">
        <f t="shared" si="74"/>
        <v>60</v>
      </c>
      <c r="H725" s="459">
        <v>718</v>
      </c>
      <c r="I725" s="444">
        <f t="shared" ca="1" si="55"/>
        <v>-12839151.231989028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-53586.693897931698</v>
      </c>
      <c r="L725" s="444">
        <f t="shared" ca="1" si="54"/>
        <v>-12914393.229401538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25">
      <c r="G726" s="459">
        <f t="shared" si="74"/>
        <v>60</v>
      </c>
      <c r="H726" s="459">
        <v>719</v>
      </c>
      <c r="I726" s="444">
        <f t="shared" ca="1" si="55"/>
        <v>-12914393.229401538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-53900.202220483821</v>
      </c>
      <c r="L726" s="444">
        <f t="shared" ca="1" si="54"/>
        <v>-12989948.735136602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25">
      <c r="G727" s="459">
        <f t="shared" si="74"/>
        <v>60</v>
      </c>
      <c r="H727" s="459">
        <v>720</v>
      </c>
      <c r="I727" s="444">
        <f t="shared" ca="1" si="55"/>
        <v>-12989948.735136602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-54215.016827713254</v>
      </c>
      <c r="L727" s="444">
        <f t="shared" ca="1" si="54"/>
        <v>-13065819.055478895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25">
      <c r="G728" s="459">
        <f>G727+1</f>
        <v>61</v>
      </c>
      <c r="H728" s="459">
        <v>721</v>
      </c>
      <c r="I728" s="444">
        <f t="shared" ca="1" si="55"/>
        <v>-13065819.055478895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-54531.143162472807</v>
      </c>
      <c r="L728" s="444">
        <f t="shared" ca="1" si="54"/>
        <v>-13142005.502155947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25">
      <c r="G729" s="459">
        <f t="shared" ref="G729:G739" si="75">G728</f>
        <v>61</v>
      </c>
      <c r="H729" s="459">
        <v>722</v>
      </c>
      <c r="I729" s="444">
        <f t="shared" ca="1" si="55"/>
        <v>-13142005.502155947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-54848.586690293851</v>
      </c>
      <c r="L729" s="444">
        <f t="shared" ca="1" si="54"/>
        <v>-13218509.39236082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25">
      <c r="G730" s="459">
        <f t="shared" si="75"/>
        <v>61</v>
      </c>
      <c r="H730" s="459">
        <v>723</v>
      </c>
      <c r="I730" s="444">
        <f t="shared" ca="1" si="55"/>
        <v>-13218509.39236082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-55167.352899480829</v>
      </c>
      <c r="L730" s="444">
        <f t="shared" ca="1" si="54"/>
        <v>-13295332.048774879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25">
      <c r="G731" s="459">
        <f t="shared" si="75"/>
        <v>61</v>
      </c>
      <c r="H731" s="459">
        <v>724</v>
      </c>
      <c r="I731" s="444">
        <f t="shared" ca="1" si="55"/>
        <v>-13295332.048774879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-55487.447301206077</v>
      </c>
      <c r="L731" s="444">
        <f t="shared" ca="1" si="54"/>
        <v>-13372474.799590664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25">
      <c r="G732" s="459">
        <f t="shared" si="75"/>
        <v>61</v>
      </c>
      <c r="H732" s="459">
        <v>725</v>
      </c>
      <c r="I732" s="444">
        <f t="shared" ca="1" si="55"/>
        <v>-13372474.799590664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-55808.87542960517</v>
      </c>
      <c r="L732" s="444">
        <f t="shared" ca="1" si="54"/>
        <v>-13449938.978534849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25">
      <c r="G733" s="459">
        <f t="shared" si="75"/>
        <v>61</v>
      </c>
      <c r="H733" s="459">
        <v>726</v>
      </c>
      <c r="I733" s="444">
        <f t="shared" ca="1" si="55"/>
        <v>-13449938.978534849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-56131.642841872621</v>
      </c>
      <c r="L733" s="444">
        <f t="shared" ca="1" si="54"/>
        <v>-13527725.9248913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25">
      <c r="G734" s="459">
        <f t="shared" si="75"/>
        <v>61</v>
      </c>
      <c r="H734" s="459">
        <v>727</v>
      </c>
      <c r="I734" s="444">
        <f t="shared" ca="1" si="55"/>
        <v>-13527725.9248913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-56455.75511835784</v>
      </c>
      <c r="L734" s="444">
        <f t="shared" ca="1" si="54"/>
        <v>-13605836.983524237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25">
      <c r="G735" s="459">
        <f t="shared" si="75"/>
        <v>61</v>
      </c>
      <c r="H735" s="459">
        <v>728</v>
      </c>
      <c r="I735" s="444">
        <f t="shared" ca="1" si="55"/>
        <v>-13605836.983524237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-56781.217862661731</v>
      </c>
      <c r="L735" s="444">
        <f t="shared" ca="1" si="54"/>
        <v>-13684273.504901478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25">
      <c r="G736" s="459">
        <f t="shared" si="75"/>
        <v>61</v>
      </c>
      <c r="H736" s="459">
        <v>729</v>
      </c>
      <c r="I736" s="444">
        <f t="shared" ca="1" si="55"/>
        <v>-13684273.504901478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-57108.036701733574</v>
      </c>
      <c r="L736" s="444">
        <f t="shared" ca="1" si="54"/>
        <v>-13763036.845117791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25">
      <c r="G737" s="459">
        <f t="shared" si="75"/>
        <v>61</v>
      </c>
      <c r="H737" s="459">
        <v>730</v>
      </c>
      <c r="I737" s="444">
        <f t="shared" ca="1" si="55"/>
        <v>-13763036.845117791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-57436.21728596821</v>
      </c>
      <c r="L737" s="444">
        <f t="shared" ca="1" si="54"/>
        <v>-13842128.365918338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25">
      <c r="G738" s="459">
        <f t="shared" si="75"/>
        <v>61</v>
      </c>
      <c r="H738" s="459">
        <v>731</v>
      </c>
      <c r="I738" s="444">
        <f t="shared" ca="1" si="55"/>
        <v>-13842128.365918338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-57765.765289303825</v>
      </c>
      <c r="L738" s="444">
        <f t="shared" ca="1" si="54"/>
        <v>-13921549.434722221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25">
      <c r="G739" s="459">
        <f t="shared" si="75"/>
        <v>61</v>
      </c>
      <c r="H739" s="459">
        <v>732</v>
      </c>
      <c r="I739" s="444">
        <f t="shared" ca="1" si="55"/>
        <v>-13921549.434722221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-58096.686409319998</v>
      </c>
      <c r="L739" s="444">
        <f t="shared" ca="1" si="54"/>
        <v>-14001301.424646121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25">
      <c r="G740" s="459">
        <f>G739+1</f>
        <v>62</v>
      </c>
      <c r="H740" s="459">
        <v>733</v>
      </c>
      <c r="I740" s="444">
        <f t="shared" ca="1" si="55"/>
        <v>-14001301.424646121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-58428.986367336249</v>
      </c>
      <c r="L740" s="444">
        <f t="shared" ca="1" si="54"/>
        <v>-14081385.714528035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25">
      <c r="G741" s="459">
        <f t="shared" ref="G741:G751" si="76">G740</f>
        <v>62</v>
      </c>
      <c r="H741" s="459">
        <v>734</v>
      </c>
      <c r="I741" s="444">
        <f t="shared" ca="1" si="55"/>
        <v>-14081385.714528035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-58762.670908510896</v>
      </c>
      <c r="L741" s="444">
        <f t="shared" ca="1" si="54"/>
        <v>-14161803.688951125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25">
      <c r="G742" s="459">
        <f t="shared" si="76"/>
        <v>62</v>
      </c>
      <c r="H742" s="459">
        <v>735</v>
      </c>
      <c r="I742" s="444">
        <f t="shared" ca="1" si="55"/>
        <v>-14161803.688951125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-59097.745801940437</v>
      </c>
      <c r="L742" s="444">
        <f t="shared" ca="1" si="54"/>
        <v>-14242556.738267645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25">
      <c r="G743" s="459">
        <f t="shared" si="76"/>
        <v>62</v>
      </c>
      <c r="H743" s="459">
        <v>736</v>
      </c>
      <c r="I743" s="444">
        <f t="shared" ca="1" si="55"/>
        <v>-14242556.738267645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-59434.216840759269</v>
      </c>
      <c r="L743" s="444">
        <f t="shared" ca="1" si="54"/>
        <v>-14323646.258622983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25">
      <c r="G744" s="459">
        <f t="shared" si="76"/>
        <v>62</v>
      </c>
      <c r="H744" s="459">
        <v>737</v>
      </c>
      <c r="I744" s="444">
        <f t="shared" ca="1" si="55"/>
        <v>-14323646.258622983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-59772.089842239853</v>
      </c>
      <c r="L744" s="444">
        <f t="shared" ca="1" si="54"/>
        <v>-14405073.651979802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25">
      <c r="G745" s="459">
        <f t="shared" si="76"/>
        <v>62</v>
      </c>
      <c r="H745" s="459">
        <v>738</v>
      </c>
      <c r="I745" s="444">
        <f t="shared" ca="1" si="55"/>
        <v>-14405073.651979802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-60111.370647893258</v>
      </c>
      <c r="L745" s="444">
        <f t="shared" ca="1" si="54"/>
        <v>-14486840.326142274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25">
      <c r="G746" s="459">
        <f t="shared" si="76"/>
        <v>62</v>
      </c>
      <c r="H746" s="459">
        <v>739</v>
      </c>
      <c r="I746" s="444">
        <f t="shared" ca="1" si="55"/>
        <v>-14486840.326142274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-60452.065123570217</v>
      </c>
      <c r="L746" s="444">
        <f t="shared" ca="1" si="54"/>
        <v>-14568947.694780424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25">
      <c r="G747" s="459">
        <f t="shared" si="76"/>
        <v>62</v>
      </c>
      <c r="H747" s="459">
        <v>740</v>
      </c>
      <c r="I747" s="444">
        <f t="shared" ca="1" si="55"/>
        <v>-14568947.694780424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-60794.179159562511</v>
      </c>
      <c r="L747" s="444">
        <f t="shared" ca="1" si="54"/>
        <v>-14651397.177454567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25">
      <c r="G748" s="459">
        <f t="shared" si="76"/>
        <v>62</v>
      </c>
      <c r="H748" s="459">
        <v>741</v>
      </c>
      <c r="I748" s="444">
        <f t="shared" ca="1" si="55"/>
        <v>-14651397.177454567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-61137.71867070478</v>
      </c>
      <c r="L748" s="444">
        <f t="shared" ca="1" si="54"/>
        <v>-14734190.199639851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25">
      <c r="G749" s="459">
        <f t="shared" si="76"/>
        <v>62</v>
      </c>
      <c r="H749" s="459">
        <v>742</v>
      </c>
      <c r="I749" s="444">
        <f t="shared" ca="1" si="55"/>
        <v>-14734190.199639851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-61482.68959647679</v>
      </c>
      <c r="L749" s="444">
        <f t="shared" ca="1" si="54"/>
        <v>-14817328.192750907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25">
      <c r="G750" s="459">
        <f t="shared" si="76"/>
        <v>62</v>
      </c>
      <c r="H750" s="459">
        <v>743</v>
      </c>
      <c r="I750" s="444">
        <f t="shared" ca="1" si="55"/>
        <v>-14817328.192750907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-61829.097901106194</v>
      </c>
      <c r="L750" s="444">
        <f t="shared" ca="1" si="54"/>
        <v>-14900812.594166592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25">
      <c r="G751" s="459">
        <f t="shared" si="76"/>
        <v>62</v>
      </c>
      <c r="H751" s="459">
        <v>744</v>
      </c>
      <c r="I751" s="444">
        <f t="shared" ca="1" si="55"/>
        <v>-14900812.594166592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-62176.949573671547</v>
      </c>
      <c r="L751" s="444">
        <f t="shared" ca="1" si="54"/>
        <v>-14984644.847254843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25">
      <c r="G752" s="459">
        <f>G751+1</f>
        <v>63</v>
      </c>
      <c r="H752" s="459">
        <v>745</v>
      </c>
      <c r="I752" s="444">
        <f t="shared" ca="1" si="55"/>
        <v>-14984644.847254843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-62526.250628205926</v>
      </c>
      <c r="L752" s="444">
        <f t="shared" ca="1" si="54"/>
        <v>-15068826.401397627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25">
      <c r="G753" s="459">
        <f t="shared" ref="G753:G763" si="77">G752</f>
        <v>63</v>
      </c>
      <c r="H753" s="459">
        <v>746</v>
      </c>
      <c r="I753" s="444">
        <f t="shared" ca="1" si="55"/>
        <v>-15068826.401397627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-62877.007103800861</v>
      </c>
      <c r="L753" s="444">
        <f t="shared" ca="1" si="54"/>
        <v>-15153358.712016007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25">
      <c r="G754" s="459">
        <f t="shared" si="77"/>
        <v>63</v>
      </c>
      <c r="H754" s="459">
        <v>747</v>
      </c>
      <c r="I754" s="444">
        <f t="shared" ca="1" si="55"/>
        <v>-15153358.712016007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-63229.225064710772</v>
      </c>
      <c r="L754" s="444">
        <f t="shared" ca="1" si="54"/>
        <v>-15238243.240595298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25">
      <c r="G755" s="459">
        <f t="shared" si="77"/>
        <v>63</v>
      </c>
      <c r="H755" s="459">
        <v>748</v>
      </c>
      <c r="I755" s="444">
        <f t="shared" ca="1" si="55"/>
        <v>-15238243.240595298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-63582.910600457821</v>
      </c>
      <c r="L755" s="444">
        <f t="shared" ca="1" si="54"/>
        <v>-15323481.454710335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25">
      <c r="G756" s="459">
        <f t="shared" si="77"/>
        <v>63</v>
      </c>
      <c r="H756" s="459">
        <v>749</v>
      </c>
      <c r="I756" s="444">
        <f t="shared" ca="1" si="55"/>
        <v>-15323481.454710335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-63938.069825937142</v>
      </c>
      <c r="L756" s="444">
        <f t="shared" ca="1" si="54"/>
        <v>-15409074.828050852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25">
      <c r="G757" s="459">
        <f t="shared" si="77"/>
        <v>63</v>
      </c>
      <c r="H757" s="459">
        <v>750</v>
      </c>
      <c r="I757" s="444">
        <f t="shared" ca="1" si="55"/>
        <v>-15409074.828050852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-64294.708881522623</v>
      </c>
      <c r="L757" s="444">
        <f t="shared" ca="1" si="54"/>
        <v>-15495024.840446955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25">
      <c r="G758" s="459">
        <f t="shared" si="77"/>
        <v>63</v>
      </c>
      <c r="H758" s="459">
        <v>751</v>
      </c>
      <c r="I758" s="444">
        <f t="shared" ca="1" si="55"/>
        <v>-15495024.840446955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-64652.83393317306</v>
      </c>
      <c r="L758" s="444">
        <f t="shared" ca="1" si="54"/>
        <v>-15581332.977894707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25">
      <c r="G759" s="459">
        <f t="shared" si="77"/>
        <v>63</v>
      </c>
      <c r="H759" s="459">
        <v>752</v>
      </c>
      <c r="I759" s="444">
        <f t="shared" ca="1" si="55"/>
        <v>-15581332.977894707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-65012.451172538691</v>
      </c>
      <c r="L759" s="444">
        <f t="shared" ca="1" si="54"/>
        <v>-15668000.732581824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25">
      <c r="G760" s="459">
        <f t="shared" si="77"/>
        <v>63</v>
      </c>
      <c r="H760" s="459">
        <v>753</v>
      </c>
      <c r="I760" s="444">
        <f t="shared" ca="1" si="55"/>
        <v>-15668000.732581824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-65373.566817068349</v>
      </c>
      <c r="L760" s="444">
        <f t="shared" ca="1" si="54"/>
        <v>-15755029.602913471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25">
      <c r="G761" s="459">
        <f t="shared" si="77"/>
        <v>63</v>
      </c>
      <c r="H761" s="459">
        <v>754</v>
      </c>
      <c r="I761" s="444">
        <f t="shared" ca="1" si="55"/>
        <v>-15755029.602913471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-65736.18711011688</v>
      </c>
      <c r="L761" s="444">
        <f t="shared" ca="1" si="54"/>
        <v>-15842421.093538167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25">
      <c r="G762" s="459">
        <f t="shared" si="77"/>
        <v>63</v>
      </c>
      <c r="H762" s="459">
        <v>755</v>
      </c>
      <c r="I762" s="444">
        <f t="shared" ca="1" si="55"/>
        <v>-15842421.093538167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-66100.318321053113</v>
      </c>
      <c r="L762" s="444">
        <f t="shared" ca="1" si="54"/>
        <v>-15930176.715373799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25">
      <c r="G763" s="459">
        <f t="shared" si="77"/>
        <v>63</v>
      </c>
      <c r="H763" s="459">
        <v>756</v>
      </c>
      <c r="I763" s="444">
        <f t="shared" ca="1" si="55"/>
        <v>-15930176.715373799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-66465.966745368249</v>
      </c>
      <c r="L763" s="444">
        <f t="shared" ca="1" si="54"/>
        <v>-16018297.985633748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25">
      <c r="G764" s="459">
        <f>G763+1</f>
        <v>64</v>
      </c>
      <c r="H764" s="459">
        <v>757</v>
      </c>
      <c r="I764" s="444">
        <f t="shared" ca="1" si="55"/>
        <v>-16018297.985633748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-66833.13870478468</v>
      </c>
      <c r="L764" s="444">
        <f t="shared" ca="1" si="54"/>
        <v>-16106786.427853111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25">
      <c r="G765" s="459">
        <f t="shared" ref="G765:G775" si="78">G764</f>
        <v>64</v>
      </c>
      <c r="H765" s="459">
        <v>758</v>
      </c>
      <c r="I765" s="444">
        <f t="shared" ca="1" si="55"/>
        <v>-16106786.427853111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-67201.840547365384</v>
      </c>
      <c r="L765" s="444">
        <f t="shared" ca="1" si="54"/>
        <v>-16195643.571915057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25">
      <c r="G766" s="459">
        <f t="shared" si="78"/>
        <v>64</v>
      </c>
      <c r="H766" s="459">
        <v>759</v>
      </c>
      <c r="I766" s="444">
        <f t="shared" ca="1" si="55"/>
        <v>-16195643.571915057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-67572.078647623479</v>
      </c>
      <c r="L766" s="444">
        <f t="shared" ca="1" si="54"/>
        <v>-16284870.954077259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25">
      <c r="G767" s="459">
        <f t="shared" si="78"/>
        <v>64</v>
      </c>
      <c r="H767" s="459">
        <v>760</v>
      </c>
      <c r="I767" s="444">
        <f t="shared" ca="1" si="55"/>
        <v>-16284870.954077259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-67943.859406632662</v>
      </c>
      <c r="L767" s="444">
        <f t="shared" ca="1" si="54"/>
        <v>-16374470.116998471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25">
      <c r="G768" s="459">
        <f t="shared" si="78"/>
        <v>64</v>
      </c>
      <c r="H768" s="459">
        <v>761</v>
      </c>
      <c r="I768" s="444">
        <f t="shared" ca="1" si="55"/>
        <v>-16374470.116998471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-68317.189252137716</v>
      </c>
      <c r="L768" s="444">
        <f t="shared" ca="1" si="54"/>
        <v>-16464442.609765189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25">
      <c r="G769" s="459">
        <f t="shared" si="78"/>
        <v>64</v>
      </c>
      <c r="H769" s="459">
        <v>762</v>
      </c>
      <c r="I769" s="444">
        <f t="shared" ca="1" si="55"/>
        <v>-16464442.609765189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-68692.074638665697</v>
      </c>
      <c r="L769" s="444">
        <f t="shared" ca="1" si="54"/>
        <v>-16554789.987918435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25">
      <c r="G770" s="459">
        <f t="shared" si="78"/>
        <v>64</v>
      </c>
      <c r="H770" s="459">
        <v>763</v>
      </c>
      <c r="I770" s="444">
        <f t="shared" ca="1" si="55"/>
        <v>-16554789.987918435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-69068.522047637554</v>
      </c>
      <c r="L770" s="444">
        <f t="shared" ca="1" si="54"/>
        <v>-16645513.813480651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25">
      <c r="G771" s="459">
        <f t="shared" si="78"/>
        <v>64</v>
      </c>
      <c r="H771" s="459">
        <v>764</v>
      </c>
      <c r="I771" s="444">
        <f t="shared" ca="1" si="55"/>
        <v>-16645513.813480651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-69446.537987480129</v>
      </c>
      <c r="L771" s="444">
        <f t="shared" ca="1" si="54"/>
        <v>-16736615.65498271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25">
      <c r="G772" s="459">
        <f t="shared" si="78"/>
        <v>64</v>
      </c>
      <c r="H772" s="459">
        <v>765</v>
      </c>
      <c r="I772" s="444">
        <f t="shared" ca="1" si="55"/>
        <v>-16736615.65498271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-69826.128993738705</v>
      </c>
      <c r="L772" s="444">
        <f t="shared" ca="1" si="54"/>
        <v>-16828097.087491028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25">
      <c r="G773" s="459">
        <f t="shared" si="78"/>
        <v>64</v>
      </c>
      <c r="H773" s="459">
        <v>766</v>
      </c>
      <c r="I773" s="444">
        <f t="shared" ca="1" si="55"/>
        <v>-16828097.087491028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-70207.301629190028</v>
      </c>
      <c r="L773" s="444">
        <f t="shared" ref="L773:L1027" ca="1" si="80">I773-J773+K773</f>
        <v>-16919959.692634795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25">
      <c r="G774" s="459">
        <f t="shared" si="78"/>
        <v>64</v>
      </c>
      <c r="H774" s="459">
        <v>767</v>
      </c>
      <c r="I774" s="444">
        <f t="shared" ref="I774:I1028" ca="1" si="81">L773</f>
        <v>-16919959.692634795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-70590.062483955713</v>
      </c>
      <c r="L774" s="444">
        <f t="shared" ca="1" si="80"/>
        <v>-17012205.058633327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25">
      <c r="G775" s="459">
        <f t="shared" si="78"/>
        <v>64</v>
      </c>
      <c r="H775" s="459">
        <v>768</v>
      </c>
      <c r="I775" s="444">
        <f t="shared" ca="1" si="81"/>
        <v>-17012205.058633327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-70974.418175616272</v>
      </c>
      <c r="L775" s="444">
        <f t="shared" ca="1" si="80"/>
        <v>-17104834.78032352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25">
      <c r="G776" s="459">
        <f>G775+1</f>
        <v>65</v>
      </c>
      <c r="H776" s="459">
        <v>769</v>
      </c>
      <c r="I776" s="444">
        <f t="shared" ca="1" si="81"/>
        <v>-17104834.78032352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-71360.375349325404</v>
      </c>
      <c r="L776" s="444">
        <f t="shared" ca="1" si="80"/>
        <v>-17197850.459187422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25">
      <c r="G777" s="459">
        <f t="shared" ref="G777:G787" si="84">G776</f>
        <v>65</v>
      </c>
      <c r="H777" s="459">
        <v>770</v>
      </c>
      <c r="I777" s="444">
        <f t="shared" ca="1" si="81"/>
        <v>-17197850.459187422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-71747.940677924998</v>
      </c>
      <c r="L777" s="444">
        <f t="shared" ca="1" si="80"/>
        <v>-17291253.703379925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25">
      <c r="G778" s="459">
        <f t="shared" si="84"/>
        <v>65</v>
      </c>
      <c r="H778" s="459">
        <v>771</v>
      </c>
      <c r="I778" s="444">
        <f t="shared" ca="1" si="81"/>
        <v>-17291253.703379925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-72137.12086206043</v>
      </c>
      <c r="L778" s="444">
        <f t="shared" ca="1" si="80"/>
        <v>-17385046.127756562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25">
      <c r="G779" s="459">
        <f t="shared" si="84"/>
        <v>65</v>
      </c>
      <c r="H779" s="459">
        <v>772</v>
      </c>
      <c r="I779" s="444">
        <f t="shared" ca="1" si="81"/>
        <v>-17385046.127756562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-72527.922630296409</v>
      </c>
      <c r="L779" s="444">
        <f t="shared" ca="1" si="80"/>
        <v>-17479229.353901435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25">
      <c r="G780" s="459">
        <f t="shared" si="84"/>
        <v>65</v>
      </c>
      <c r="H780" s="459">
        <v>773</v>
      </c>
      <c r="I780" s="444">
        <f t="shared" ca="1" si="81"/>
        <v>-17479229.353901435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-72920.352739233378</v>
      </c>
      <c r="L780" s="444">
        <f t="shared" ca="1" si="80"/>
        <v>-17573805.010155246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25">
      <c r="G781" s="459">
        <f t="shared" si="84"/>
        <v>65</v>
      </c>
      <c r="H781" s="459">
        <v>774</v>
      </c>
      <c r="I781" s="444">
        <f t="shared" ca="1" si="81"/>
        <v>-17573805.010155246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-73314.417973624266</v>
      </c>
      <c r="L781" s="444">
        <f t="shared" ca="1" si="80"/>
        <v>-17668774.731643446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25">
      <c r="G782" s="459">
        <f t="shared" si="84"/>
        <v>65</v>
      </c>
      <c r="H782" s="459">
        <v>775</v>
      </c>
      <c r="I782" s="444">
        <f t="shared" ca="1" si="81"/>
        <v>-17668774.731643446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-73710.125146491759</v>
      </c>
      <c r="L782" s="444">
        <f t="shared" ca="1" si="80"/>
        <v>-17764140.160304517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25">
      <c r="G783" s="459">
        <f t="shared" si="84"/>
        <v>65</v>
      </c>
      <c r="H783" s="459">
        <v>776</v>
      </c>
      <c r="I783" s="444">
        <f t="shared" ca="1" si="81"/>
        <v>-17764140.160304517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-74107.48109924623</v>
      </c>
      <c r="L783" s="444">
        <f t="shared" ca="1" si="80"/>
        <v>-17859902.944918342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25">
      <c r="G784" s="459">
        <f t="shared" si="84"/>
        <v>65</v>
      </c>
      <c r="H784" s="459">
        <v>777</v>
      </c>
      <c r="I784" s="444">
        <f t="shared" ca="1" si="81"/>
        <v>-17859902.944918342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-74506.492701803829</v>
      </c>
      <c r="L784" s="444">
        <f t="shared" ca="1" si="80"/>
        <v>-17956064.741134722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25">
      <c r="G785" s="459">
        <f t="shared" si="84"/>
        <v>65</v>
      </c>
      <c r="H785" s="459">
        <v>778</v>
      </c>
      <c r="I785" s="444">
        <f t="shared" ca="1" si="81"/>
        <v>-17956064.741134722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-74907.166852705413</v>
      </c>
      <c r="L785" s="444">
        <f t="shared" ca="1" si="80"/>
        <v>-18052627.211502004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25">
      <c r="G786" s="459">
        <f t="shared" si="84"/>
        <v>65</v>
      </c>
      <c r="H786" s="459">
        <v>779</v>
      </c>
      <c r="I786" s="444">
        <f t="shared" ca="1" si="81"/>
        <v>-18052627.211502004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-75309.51047923576</v>
      </c>
      <c r="L786" s="444">
        <f t="shared" ca="1" si="80"/>
        <v>-18149592.025495816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25">
      <c r="G787" s="459">
        <f t="shared" si="84"/>
        <v>65</v>
      </c>
      <c r="H787" s="459">
        <v>780</v>
      </c>
      <c r="I787" s="444">
        <f t="shared" ca="1" si="81"/>
        <v>-18149592.025495816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-75713.530537543309</v>
      </c>
      <c r="L787" s="444">
        <f t="shared" ca="1" si="80"/>
        <v>-18246960.859547935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25">
      <c r="G788" s="459">
        <f>G787+1</f>
        <v>66</v>
      </c>
      <c r="H788" s="459">
        <v>781</v>
      </c>
      <c r="I788" s="444">
        <f t="shared" ca="1" si="81"/>
        <v>-18246960.859547935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-76119.234012760469</v>
      </c>
      <c r="L788" s="444">
        <f t="shared" ca="1" si="80"/>
        <v>-18344735.397075273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25">
      <c r="G789" s="459">
        <f t="shared" ref="G789:G799" si="85">G788</f>
        <v>66</v>
      </c>
      <c r="H789" s="459">
        <v>782</v>
      </c>
      <c r="I789" s="444">
        <f t="shared" ca="1" si="81"/>
        <v>-18344735.397075273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-76526.627919124381</v>
      </c>
      <c r="L789" s="444">
        <f t="shared" ca="1" si="80"/>
        <v>-18442917.328508973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25">
      <c r="G790" s="459">
        <f t="shared" si="85"/>
        <v>66</v>
      </c>
      <c r="H790" s="459">
        <v>783</v>
      </c>
      <c r="I790" s="444">
        <f t="shared" ca="1" si="81"/>
        <v>-18442917.328508973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-76935.719300098121</v>
      </c>
      <c r="L790" s="444">
        <f t="shared" ca="1" si="80"/>
        <v>-18541508.351323649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25">
      <c r="G791" s="459">
        <f t="shared" si="85"/>
        <v>66</v>
      </c>
      <c r="H791" s="459">
        <v>784</v>
      </c>
      <c r="I791" s="444">
        <f t="shared" ca="1" si="81"/>
        <v>-18541508.351323649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-77346.515228492615</v>
      </c>
      <c r="L791" s="444">
        <f t="shared" ca="1" si="80"/>
        <v>-18640510.170066718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25">
      <c r="G792" s="459">
        <f t="shared" si="85"/>
        <v>66</v>
      </c>
      <c r="H792" s="459">
        <v>785</v>
      </c>
      <c r="I792" s="444">
        <f t="shared" ca="1" si="81"/>
        <v>-18640510.170066718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-77759.022806588735</v>
      </c>
      <c r="L792" s="444">
        <f t="shared" ca="1" si="80"/>
        <v>-18739924.496387884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25">
      <c r="G793" s="459">
        <f t="shared" si="85"/>
        <v>66</v>
      </c>
      <c r="H793" s="459">
        <v>786</v>
      </c>
      <c r="I793" s="444">
        <f t="shared" ca="1" si="81"/>
        <v>-18739924.496387884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-78173.249166260255</v>
      </c>
      <c r="L793" s="444">
        <f t="shared" ca="1" si="80"/>
        <v>-18839753.049068723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25">
      <c r="G794" s="459">
        <f t="shared" si="85"/>
        <v>66</v>
      </c>
      <c r="H794" s="459">
        <v>787</v>
      </c>
      <c r="I794" s="444">
        <f t="shared" ca="1" si="81"/>
        <v>-18839753.049068723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-78589.201469097083</v>
      </c>
      <c r="L794" s="444">
        <f t="shared" ca="1" si="80"/>
        <v>-18939997.554052398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25">
      <c r="G795" s="459">
        <f t="shared" si="85"/>
        <v>66</v>
      </c>
      <c r="H795" s="459">
        <v>788</v>
      </c>
      <c r="I795" s="444">
        <f t="shared" ca="1" si="81"/>
        <v>-18939997.554052398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-79006.886906529064</v>
      </c>
      <c r="L795" s="444">
        <f t="shared" ca="1" si="80"/>
        <v>-19040659.744473506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25">
      <c r="G796" s="459">
        <f t="shared" si="85"/>
        <v>66</v>
      </c>
      <c r="H796" s="459">
        <v>789</v>
      </c>
      <c r="I796" s="444">
        <f t="shared" ca="1" si="81"/>
        <v>-19040659.744473506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-79426.312699950344</v>
      </c>
      <c r="L796" s="444">
        <f t="shared" ca="1" si="80"/>
        <v>-19141741.360688034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25">
      <c r="G797" s="459">
        <f t="shared" si="85"/>
        <v>66</v>
      </c>
      <c r="H797" s="459">
        <v>790</v>
      </c>
      <c r="I797" s="444">
        <f t="shared" ca="1" si="81"/>
        <v>-19141741.360688034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-79847.486100844209</v>
      </c>
      <c r="L797" s="444">
        <f t="shared" ca="1" si="80"/>
        <v>-19243244.150303457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25">
      <c r="G798" s="459">
        <f t="shared" si="85"/>
        <v>66</v>
      </c>
      <c r="H798" s="459">
        <v>791</v>
      </c>
      <c r="I798" s="444">
        <f t="shared" ca="1" si="81"/>
        <v>-19243244.150303457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-80270.414390908481</v>
      </c>
      <c r="L798" s="444">
        <f t="shared" ca="1" si="80"/>
        <v>-19345169.868208941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25">
      <c r="G799" s="459">
        <f t="shared" si="85"/>
        <v>66</v>
      </c>
      <c r="H799" s="459">
        <v>792</v>
      </c>
      <c r="I799" s="444">
        <f t="shared" ca="1" si="81"/>
        <v>-19345169.868208941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-80695.104882181331</v>
      </c>
      <c r="L799" s="444">
        <f t="shared" ca="1" si="80"/>
        <v>-19447520.276605699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25">
      <c r="G800" s="459">
        <f>G799+1</f>
        <v>67</v>
      </c>
      <c r="H800" s="459">
        <v>793</v>
      </c>
      <c r="I800" s="444">
        <f t="shared" ca="1" si="81"/>
        <v>-19447520.276605699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-81121.564917167823</v>
      </c>
      <c r="L800" s="444">
        <f t="shared" ca="1" si="80"/>
        <v>-19550297.145037446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25">
      <c r="G801" s="459">
        <f t="shared" ref="G801:G811" si="86">G800</f>
        <v>67</v>
      </c>
      <c r="H801" s="459">
        <v>794</v>
      </c>
      <c r="I801" s="444">
        <f t="shared" ca="1" si="81"/>
        <v>-19550297.145037446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-81549.801868966766</v>
      </c>
      <c r="L801" s="444">
        <f t="shared" ca="1" si="80"/>
        <v>-19653502.250420991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25">
      <c r="G802" s="459">
        <f t="shared" si="86"/>
        <v>67</v>
      </c>
      <c r="H802" s="459">
        <v>795</v>
      </c>
      <c r="I802" s="444">
        <f t="shared" ca="1" si="81"/>
        <v>-19653502.250420991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-81979.823141398199</v>
      </c>
      <c r="L802" s="444">
        <f t="shared" ca="1" si="80"/>
        <v>-19757137.377076969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25">
      <c r="G803" s="459">
        <f t="shared" si="86"/>
        <v>67</v>
      </c>
      <c r="H803" s="459">
        <v>796</v>
      </c>
      <c r="I803" s="444">
        <f t="shared" ca="1" si="81"/>
        <v>-19757137.377076969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-82411.636169131438</v>
      </c>
      <c r="L803" s="444">
        <f t="shared" ca="1" si="80"/>
        <v>-19861204.316760678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25">
      <c r="G804" s="459">
        <f t="shared" si="86"/>
        <v>67</v>
      </c>
      <c r="H804" s="459">
        <v>797</v>
      </c>
      <c r="I804" s="444">
        <f t="shared" ca="1" si="81"/>
        <v>-19861204.316760678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-82845.248417813564</v>
      </c>
      <c r="L804" s="444">
        <f t="shared" ca="1" si="80"/>
        <v>-19965704.868693069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25">
      <c r="G805" s="459">
        <f t="shared" si="86"/>
        <v>67</v>
      </c>
      <c r="H805" s="459">
        <v>798</v>
      </c>
      <c r="I805" s="444">
        <f t="shared" ca="1" si="81"/>
        <v>-19965704.868693069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-83280.667384198518</v>
      </c>
      <c r="L805" s="444">
        <f t="shared" ca="1" si="80"/>
        <v>-20070640.839591846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25">
      <c r="G806" s="459">
        <f t="shared" si="86"/>
        <v>67</v>
      </c>
      <c r="H806" s="459">
        <v>799</v>
      </c>
      <c r="I806" s="444">
        <f t="shared" ca="1" si="81"/>
        <v>-20070640.839591846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-83717.90059627677</v>
      </c>
      <c r="L806" s="444">
        <f t="shared" ca="1" si="80"/>
        <v>-20176014.043702699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25">
      <c r="G807" s="459">
        <f t="shared" si="86"/>
        <v>67</v>
      </c>
      <c r="H807" s="459">
        <v>800</v>
      </c>
      <c r="I807" s="444">
        <f t="shared" ca="1" si="81"/>
        <v>-20176014.043702699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-84156.955613405313</v>
      </c>
      <c r="L807" s="444">
        <f t="shared" ca="1" si="80"/>
        <v>-20281826.302830681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25">
      <c r="G808" s="459">
        <f t="shared" si="86"/>
        <v>67</v>
      </c>
      <c r="H808" s="459">
        <v>801</v>
      </c>
      <c r="I808" s="444">
        <f t="shared" ca="1" si="81"/>
        <v>-20281826.302830681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-84597.840026438571</v>
      </c>
      <c r="L808" s="444">
        <f t="shared" ca="1" si="80"/>
        <v>-20388079.446371697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25">
      <c r="G809" s="459">
        <f t="shared" si="86"/>
        <v>67</v>
      </c>
      <c r="H809" s="459">
        <v>802</v>
      </c>
      <c r="I809" s="444">
        <f t="shared" ca="1" si="81"/>
        <v>-20388079.446371697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-85040.561457859469</v>
      </c>
      <c r="L809" s="444">
        <f t="shared" ca="1" si="80"/>
        <v>-20494775.311344136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25">
      <c r="G810" s="459">
        <f t="shared" si="86"/>
        <v>67</v>
      </c>
      <c r="H810" s="459">
        <v>803</v>
      </c>
      <c r="I810" s="444">
        <f t="shared" ca="1" si="81"/>
        <v>-20494775.311344136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-85485.1275619113</v>
      </c>
      <c r="L810" s="444">
        <f t="shared" ca="1" si="80"/>
        <v>-20601915.742420625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25">
      <c r="G811" s="459">
        <f t="shared" si="86"/>
        <v>67</v>
      </c>
      <c r="H811" s="459">
        <v>804</v>
      </c>
      <c r="I811" s="444">
        <f t="shared" ca="1" si="81"/>
        <v>-20601915.742420625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-85931.546024730007</v>
      </c>
      <c r="L811" s="444">
        <f t="shared" ca="1" si="80"/>
        <v>-20709502.591959931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25">
      <c r="G812" s="459">
        <f>G811+1</f>
        <v>68</v>
      </c>
      <c r="H812" s="459">
        <v>805</v>
      </c>
      <c r="I812" s="444">
        <f t="shared" ca="1" si="81"/>
        <v>-20709502.591959931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-86379.824564477123</v>
      </c>
      <c r="L812" s="444">
        <f t="shared" ca="1" si="80"/>
        <v>-20817537.720038984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25">
      <c r="G813" s="459">
        <f t="shared" ref="G813:G823" si="87">G812</f>
        <v>68</v>
      </c>
      <c r="H813" s="459">
        <v>806</v>
      </c>
      <c r="I813" s="444">
        <f t="shared" ca="1" si="81"/>
        <v>-20817537.720038984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-86829.970931473174</v>
      </c>
      <c r="L813" s="444">
        <f t="shared" ca="1" si="80"/>
        <v>-20926022.994485036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25">
      <c r="G814" s="459">
        <f t="shared" si="87"/>
        <v>68</v>
      </c>
      <c r="H814" s="459">
        <v>807</v>
      </c>
      <c r="I814" s="444">
        <f t="shared" ca="1" si="81"/>
        <v>-20926022.994485036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-87281.992908331726</v>
      </c>
      <c r="L814" s="444">
        <f t="shared" ca="1" si="80"/>
        <v>-21034960.290907945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25">
      <c r="G815" s="459">
        <f t="shared" si="87"/>
        <v>68</v>
      </c>
      <c r="H815" s="459">
        <v>808</v>
      </c>
      <c r="I815" s="444">
        <f t="shared" ca="1" si="81"/>
        <v>-21034960.290907945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-87735.898310093849</v>
      </c>
      <c r="L815" s="444">
        <f t="shared" ca="1" si="80"/>
        <v>-21144351.492732618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25">
      <c r="G816" s="459">
        <f t="shared" si="87"/>
        <v>68</v>
      </c>
      <c r="H816" s="459">
        <v>809</v>
      </c>
      <c r="I816" s="444">
        <f t="shared" ca="1" si="81"/>
        <v>-21144351.492732618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-88191.694984363319</v>
      </c>
      <c r="L816" s="444">
        <f t="shared" ca="1" si="80"/>
        <v>-21254198.491231557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25">
      <c r="G817" s="459">
        <f t="shared" si="87"/>
        <v>68</v>
      </c>
      <c r="H817" s="459">
        <v>810</v>
      </c>
      <c r="I817" s="444">
        <f t="shared" ca="1" si="81"/>
        <v>-21254198.491231557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-88649.390811442223</v>
      </c>
      <c r="L817" s="444">
        <f t="shared" ca="1" si="80"/>
        <v>-21364503.185557578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25">
      <c r="G818" s="459">
        <f t="shared" si="87"/>
        <v>68</v>
      </c>
      <c r="H818" s="459">
        <v>811</v>
      </c>
      <c r="I818" s="444">
        <f t="shared" ca="1" si="81"/>
        <v>-21364503.185557578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-89108.993704467313</v>
      </c>
      <c r="L818" s="444">
        <f t="shared" ca="1" si="80"/>
        <v>-21475267.482776623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25">
      <c r="G819" s="459">
        <f t="shared" si="87"/>
        <v>68</v>
      </c>
      <c r="H819" s="459">
        <v>812</v>
      </c>
      <c r="I819" s="444">
        <f t="shared" ca="1" si="81"/>
        <v>-21475267.482776623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-89570.511609546666</v>
      </c>
      <c r="L819" s="444">
        <f t="shared" ca="1" si="80"/>
        <v>-21586493.297900748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25">
      <c r="G820" s="459">
        <f t="shared" si="87"/>
        <v>68</v>
      </c>
      <c r="H820" s="459">
        <v>813</v>
      </c>
      <c r="I820" s="444">
        <f t="shared" ca="1" si="81"/>
        <v>-21586493.297900748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-90033.952505897192</v>
      </c>
      <c r="L820" s="444">
        <f t="shared" ca="1" si="80"/>
        <v>-21698182.553921223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25">
      <c r="G821" s="459">
        <f t="shared" si="87"/>
        <v>68</v>
      </c>
      <c r="H821" s="459">
        <v>814</v>
      </c>
      <c r="I821" s="444">
        <f t="shared" ca="1" si="81"/>
        <v>-21698182.553921223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-90499.324405982494</v>
      </c>
      <c r="L821" s="444">
        <f t="shared" ca="1" si="80"/>
        <v>-21810337.181841783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25">
      <c r="G822" s="459">
        <f t="shared" si="87"/>
        <v>68</v>
      </c>
      <c r="H822" s="459">
        <v>815</v>
      </c>
      <c r="I822" s="444">
        <f t="shared" ca="1" si="81"/>
        <v>-21810337.181841783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-90966.635355651495</v>
      </c>
      <c r="L822" s="444">
        <f t="shared" ca="1" si="80"/>
        <v>-21922959.120712012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25">
      <c r="G823" s="459">
        <f t="shared" si="87"/>
        <v>68</v>
      </c>
      <c r="H823" s="459">
        <v>816</v>
      </c>
      <c r="I823" s="444">
        <f t="shared" ca="1" si="81"/>
        <v>-21922959.120712012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-91435.893434277459</v>
      </c>
      <c r="L823" s="444">
        <f t="shared" ca="1" si="80"/>
        <v>-22036050.317660868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25">
      <c r="G824" s="459">
        <f>G823+1</f>
        <v>69</v>
      </c>
      <c r="H824" s="459">
        <v>817</v>
      </c>
      <c r="I824" s="444">
        <f t="shared" ca="1" si="81"/>
        <v>-22036050.317660868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-91907.106754897686</v>
      </c>
      <c r="L824" s="444">
        <f t="shared" ca="1" si="80"/>
        <v>-22149612.727930345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25">
      <c r="G825" s="459">
        <f t="shared" ref="G825:G835" si="88">G824</f>
        <v>69</v>
      </c>
      <c r="H825" s="459">
        <v>818</v>
      </c>
      <c r="I825" s="444">
        <f t="shared" ca="1" si="81"/>
        <v>-22149612.727930345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-92380.283464353837</v>
      </c>
      <c r="L825" s="444">
        <f t="shared" ca="1" si="80"/>
        <v>-22263648.314909276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25">
      <c r="G826" s="459">
        <f t="shared" si="88"/>
        <v>69</v>
      </c>
      <c r="H826" s="459">
        <v>819</v>
      </c>
      <c r="I826" s="444">
        <f t="shared" ca="1" si="81"/>
        <v>-22263648.314909276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-92855.431743432724</v>
      </c>
      <c r="L826" s="444">
        <f t="shared" ca="1" si="80"/>
        <v>-22378159.050167285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25">
      <c r="G827" s="459">
        <f t="shared" si="88"/>
        <v>69</v>
      </c>
      <c r="H827" s="459">
        <v>820</v>
      </c>
      <c r="I827" s="444">
        <f t="shared" ca="1" si="81"/>
        <v>-22378159.050167285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-93332.559807007754</v>
      </c>
      <c r="L827" s="444">
        <f t="shared" ca="1" si="80"/>
        <v>-22493146.913488869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25">
      <c r="G828" s="459">
        <f t="shared" si="88"/>
        <v>69</v>
      </c>
      <c r="H828" s="459">
        <v>821</v>
      </c>
      <c r="I828" s="444">
        <f t="shared" ca="1" si="81"/>
        <v>-22493146.913488869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-93811.675904181029</v>
      </c>
      <c r="L828" s="444">
        <f t="shared" ca="1" si="80"/>
        <v>-22608613.892907627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25">
      <c r="G829" s="459">
        <f t="shared" si="88"/>
        <v>69</v>
      </c>
      <c r="H829" s="459">
        <v>822</v>
      </c>
      <c r="I829" s="444">
        <f t="shared" ca="1" si="81"/>
        <v>-22608613.892907627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-94292.788318425854</v>
      </c>
      <c r="L829" s="444">
        <f t="shared" ca="1" si="80"/>
        <v>-22724561.98474063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25">
      <c r="G830" s="459">
        <f t="shared" si="88"/>
        <v>69</v>
      </c>
      <c r="H830" s="459">
        <v>823</v>
      </c>
      <c r="I830" s="444">
        <f t="shared" ca="1" si="81"/>
        <v>-22724561.98474063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-94775.905367730025</v>
      </c>
      <c r="L830" s="444">
        <f t="shared" ca="1" si="80"/>
        <v>-22840993.193622936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25">
      <c r="G831" s="459">
        <f t="shared" si="88"/>
        <v>69</v>
      </c>
      <c r="H831" s="459">
        <v>824</v>
      </c>
      <c r="I831" s="444">
        <f t="shared" ca="1" si="81"/>
        <v>-22840993.193622936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-95261.035404739639</v>
      </c>
      <c r="L831" s="444">
        <f t="shared" ca="1" si="80"/>
        <v>-22957909.532542251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25">
      <c r="G832" s="459">
        <f t="shared" si="88"/>
        <v>69</v>
      </c>
      <c r="H832" s="459">
        <v>825</v>
      </c>
      <c r="I832" s="444">
        <f t="shared" ca="1" si="81"/>
        <v>-22957909.532542251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-95748.186816903457</v>
      </c>
      <c r="L832" s="444">
        <f t="shared" ca="1" si="80"/>
        <v>-23075313.022873733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25">
      <c r="G833" s="459">
        <f t="shared" si="88"/>
        <v>69</v>
      </c>
      <c r="H833" s="459">
        <v>826</v>
      </c>
      <c r="I833" s="444">
        <f t="shared" ca="1" si="81"/>
        <v>-23075313.022873733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-96237.368026617958</v>
      </c>
      <c r="L833" s="444">
        <f t="shared" ca="1" si="80"/>
        <v>-23193205.694414929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25">
      <c r="G834" s="459">
        <f t="shared" si="88"/>
        <v>69</v>
      </c>
      <c r="H834" s="459">
        <v>827</v>
      </c>
      <c r="I834" s="444">
        <f t="shared" ca="1" si="81"/>
        <v>-23193205.694414929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-96728.587491372935</v>
      </c>
      <c r="L834" s="444">
        <f t="shared" ca="1" si="80"/>
        <v>-23311589.58542088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25">
      <c r="G835" s="459">
        <f t="shared" si="88"/>
        <v>69</v>
      </c>
      <c r="H835" s="459">
        <v>828</v>
      </c>
      <c r="I835" s="444">
        <f t="shared" ca="1" si="81"/>
        <v>-23311589.58542088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-97221.853703897737</v>
      </c>
      <c r="L835" s="444">
        <f t="shared" ca="1" si="80"/>
        <v>-23430466.742639355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25">
      <c r="G836" s="459">
        <f>G835+1</f>
        <v>70</v>
      </c>
      <c r="H836" s="459">
        <v>829</v>
      </c>
      <c r="I836" s="444">
        <f t="shared" ca="1" si="81"/>
        <v>-23430466.742639355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-97717.175192308059</v>
      </c>
      <c r="L836" s="444">
        <f t="shared" ca="1" si="80"/>
        <v>-23549839.22134624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25">
      <c r="G837" s="459">
        <f t="shared" ref="G837:G847" si="89">G836</f>
        <v>70</v>
      </c>
      <c r="H837" s="459">
        <v>830</v>
      </c>
      <c r="I837" s="444">
        <f t="shared" ca="1" si="81"/>
        <v>-23549839.22134624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-98214.560520253406</v>
      </c>
      <c r="L837" s="444">
        <f t="shared" ca="1" si="80"/>
        <v>-23669709.085381072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25">
      <c r="G838" s="459">
        <f t="shared" si="89"/>
        <v>70</v>
      </c>
      <c r="H838" s="459">
        <v>831</v>
      </c>
      <c r="I838" s="444">
        <f t="shared" ca="1" si="81"/>
        <v>-23669709.085381072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-98714.018287065206</v>
      </c>
      <c r="L838" s="444">
        <f t="shared" ca="1" si="80"/>
        <v>-23790078.407182716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25">
      <c r="G839" s="459">
        <f t="shared" si="89"/>
        <v>70</v>
      </c>
      <c r="H839" s="459">
        <v>832</v>
      </c>
      <c r="I839" s="444">
        <f t="shared" ca="1" si="81"/>
        <v>-23790078.407182716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-99215.557127905384</v>
      </c>
      <c r="L839" s="444">
        <f t="shared" ca="1" si="80"/>
        <v>-23910949.267825197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25">
      <c r="G840" s="459">
        <f t="shared" si="89"/>
        <v>70</v>
      </c>
      <c r="H840" s="459">
        <v>833</v>
      </c>
      <c r="I840" s="444">
        <f t="shared" ca="1" si="81"/>
        <v>-23910949.267825197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-99719.185713915722</v>
      </c>
      <c r="L840" s="444">
        <f t="shared" ca="1" si="80"/>
        <v>-24032323.757053692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25">
      <c r="G841" s="459">
        <f t="shared" si="89"/>
        <v>70</v>
      </c>
      <c r="H841" s="459">
        <v>834</v>
      </c>
      <c r="I841" s="444">
        <f t="shared" ca="1" si="81"/>
        <v>-24032323.757053692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-100224.91275236779</v>
      </c>
      <c r="L841" s="444">
        <f t="shared" ca="1" si="80"/>
        <v>-24154203.973320637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25">
      <c r="G842" s="459">
        <f t="shared" si="89"/>
        <v>70</v>
      </c>
      <c r="H842" s="459">
        <v>835</v>
      </c>
      <c r="I842" s="444">
        <f t="shared" ca="1" si="81"/>
        <v>-24154203.973320637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-100732.74698681339</v>
      </c>
      <c r="L842" s="444">
        <f t="shared" ca="1" si="80"/>
        <v>-24276592.023822028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25">
      <c r="G843" s="459">
        <f t="shared" si="89"/>
        <v>70</v>
      </c>
      <c r="H843" s="459">
        <v>836</v>
      </c>
      <c r="I843" s="444">
        <f t="shared" ca="1" si="81"/>
        <v>-24276592.023822028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-101242.69719723586</v>
      </c>
      <c r="L843" s="444">
        <f t="shared" ca="1" si="80"/>
        <v>-24399490.024533842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25">
      <c r="G844" s="459">
        <f t="shared" si="89"/>
        <v>70</v>
      </c>
      <c r="H844" s="459">
        <v>837</v>
      </c>
      <c r="I844" s="444">
        <f t="shared" ca="1" si="81"/>
        <v>-24399490.024533842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-101754.77220020174</v>
      </c>
      <c r="L844" s="444">
        <f t="shared" ca="1" si="80"/>
        <v>-24522900.10024862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25">
      <c r="G845" s="459">
        <f t="shared" si="89"/>
        <v>70</v>
      </c>
      <c r="H845" s="459">
        <v>838</v>
      </c>
      <c r="I845" s="444">
        <f t="shared" ca="1" si="81"/>
        <v>-24522900.10024862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-102268.98084901331</v>
      </c>
      <c r="L845" s="444">
        <f t="shared" ca="1" si="80"/>
        <v>-24646824.38461221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25">
      <c r="G846" s="459">
        <f t="shared" si="89"/>
        <v>70</v>
      </c>
      <c r="H846" s="459">
        <v>839</v>
      </c>
      <c r="I846" s="444">
        <f t="shared" ca="1" si="81"/>
        <v>-24646824.38461221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-102785.33203386162</v>
      </c>
      <c r="L846" s="444">
        <f t="shared" ca="1" si="80"/>
        <v>-24771265.020160649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25">
      <c r="G847" s="459">
        <f t="shared" si="89"/>
        <v>70</v>
      </c>
      <c r="H847" s="459">
        <v>840</v>
      </c>
      <c r="I847" s="444">
        <f t="shared" ca="1" si="81"/>
        <v>-24771265.020160649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-103303.83468198011</v>
      </c>
      <c r="L847" s="444">
        <f t="shared" ca="1" si="80"/>
        <v>-24896224.158357207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25">
      <c r="G848" s="459">
        <f>G847+1</f>
        <v>71</v>
      </c>
      <c r="H848" s="459">
        <v>841</v>
      </c>
      <c r="I848" s="444">
        <f t="shared" ca="1" si="81"/>
        <v>-24896224.158357207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-103824.49775779909</v>
      </c>
      <c r="L848" s="444">
        <f t="shared" ca="1" si="80"/>
        <v>-25021703.959629584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25">
      <c r="G849" s="459">
        <f t="shared" ref="G849:G859" si="90">G848</f>
        <v>71</v>
      </c>
      <c r="H849" s="459">
        <v>842</v>
      </c>
      <c r="I849" s="444">
        <f t="shared" ca="1" si="81"/>
        <v>-25021703.959629584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-104347.33026310067</v>
      </c>
      <c r="L849" s="444">
        <f t="shared" ca="1" si="80"/>
        <v>-25147706.593407262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25">
      <c r="G850" s="459">
        <f t="shared" si="90"/>
        <v>71</v>
      </c>
      <c r="H850" s="459">
        <v>843</v>
      </c>
      <c r="I850" s="444">
        <f t="shared" ca="1" si="81"/>
        <v>-25147706.593407262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-104872.34123717433</v>
      </c>
      <c r="L850" s="444">
        <f t="shared" ca="1" si="80"/>
        <v>-25274234.238159012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25">
      <c r="G851" s="459">
        <f t="shared" si="90"/>
        <v>71</v>
      </c>
      <c r="H851" s="459">
        <v>844</v>
      </c>
      <c r="I851" s="444">
        <f t="shared" ca="1" si="81"/>
        <v>-25274234.238159012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-105399.53975697329</v>
      </c>
      <c r="L851" s="444">
        <f t="shared" ca="1" si="80"/>
        <v>-25401289.081430562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25">
      <c r="G852" s="459">
        <f t="shared" si="90"/>
        <v>71</v>
      </c>
      <c r="H852" s="459">
        <v>845</v>
      </c>
      <c r="I852" s="444">
        <f t="shared" ca="1" si="81"/>
        <v>-25401289.081430562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-105928.93493727141</v>
      </c>
      <c r="L852" s="444">
        <f t="shared" ca="1" si="80"/>
        <v>-25528873.319882412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25">
      <c r="G853" s="459">
        <f t="shared" si="90"/>
        <v>71</v>
      </c>
      <c r="H853" s="459">
        <v>846</v>
      </c>
      <c r="I853" s="444">
        <f t="shared" ca="1" si="81"/>
        <v>-25528873.319882412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-106460.53593082078</v>
      </c>
      <c r="L853" s="444">
        <f t="shared" ca="1" si="80"/>
        <v>-25656989.159327809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25">
      <c r="G854" s="459">
        <f t="shared" si="90"/>
        <v>71</v>
      </c>
      <c r="H854" s="459">
        <v>847</v>
      </c>
      <c r="I854" s="444">
        <f t="shared" ca="1" si="81"/>
        <v>-25656989.159327809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-106994.35192850995</v>
      </c>
      <c r="L854" s="444">
        <f t="shared" ca="1" si="80"/>
        <v>-25785638.814770896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25">
      <c r="G855" s="459">
        <f t="shared" si="90"/>
        <v>71</v>
      </c>
      <c r="H855" s="459">
        <v>848</v>
      </c>
      <c r="I855" s="444">
        <f t="shared" ca="1" si="81"/>
        <v>-25785638.814770896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-107530.3921595228</v>
      </c>
      <c r="L855" s="444">
        <f t="shared" ca="1" si="80"/>
        <v>-25914824.510444995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25">
      <c r="G856" s="459">
        <f t="shared" si="90"/>
        <v>71</v>
      </c>
      <c r="H856" s="459">
        <v>849</v>
      </c>
      <c r="I856" s="444">
        <f t="shared" ca="1" si="81"/>
        <v>-25914824.510444995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-108068.66589149821</v>
      </c>
      <c r="L856" s="444">
        <f t="shared" ca="1" si="80"/>
        <v>-26044548.479851071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25">
      <c r="G857" s="459">
        <f t="shared" si="90"/>
        <v>71</v>
      </c>
      <c r="H857" s="459">
        <v>850</v>
      </c>
      <c r="I857" s="444">
        <f t="shared" ca="1" si="81"/>
        <v>-26044548.479851071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-108609.1824306902</v>
      </c>
      <c r="L857" s="444">
        <f t="shared" ca="1" si="80"/>
        <v>-26174812.96579634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25">
      <c r="G858" s="459">
        <f t="shared" si="90"/>
        <v>71</v>
      </c>
      <c r="H858" s="459">
        <v>851</v>
      </c>
      <c r="I858" s="444">
        <f t="shared" ca="1" si="81"/>
        <v>-26174812.96579634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-109151.95112212883</v>
      </c>
      <c r="L858" s="444">
        <f t="shared" ca="1" si="80"/>
        <v>-26305620.220433045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25">
      <c r="G859" s="459">
        <f t="shared" si="90"/>
        <v>71</v>
      </c>
      <c r="H859" s="459">
        <v>852</v>
      </c>
      <c r="I859" s="444">
        <f t="shared" ca="1" si="81"/>
        <v>-26305620.220433045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-109696.98134978178</v>
      </c>
      <c r="L859" s="444">
        <f t="shared" ca="1" si="80"/>
        <v>-26436972.505297404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25">
      <c r="G860" s="459">
        <f>G859+1</f>
        <v>72</v>
      </c>
      <c r="H860" s="459">
        <v>853</v>
      </c>
      <c r="I860" s="444">
        <f t="shared" ca="1" si="81"/>
        <v>-26436972.505297404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-110244.28253671659</v>
      </c>
      <c r="L860" s="444">
        <f t="shared" ca="1" si="80"/>
        <v>-26568872.091348697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25">
      <c r="G861" s="459">
        <f t="shared" ref="G861:G871" si="91">G860</f>
        <v>72</v>
      </c>
      <c r="H861" s="459">
        <v>854</v>
      </c>
      <c r="I861" s="444">
        <f t="shared" ca="1" si="81"/>
        <v>-26568872.091348697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-110793.86414526364</v>
      </c>
      <c r="L861" s="444">
        <f t="shared" ca="1" si="80"/>
        <v>-26701321.259008538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25">
      <c r="G862" s="459">
        <f t="shared" si="91"/>
        <v>72</v>
      </c>
      <c r="H862" s="459">
        <v>855</v>
      </c>
      <c r="I862" s="444">
        <f t="shared" ca="1" si="81"/>
        <v>-26701321.259008538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-111345.73567717966</v>
      </c>
      <c r="L862" s="444">
        <f t="shared" ca="1" si="80"/>
        <v>-26834322.298200294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25">
      <c r="G863" s="459">
        <f t="shared" si="91"/>
        <v>72</v>
      </c>
      <c r="H863" s="459">
        <v>856</v>
      </c>
      <c r="I863" s="444">
        <f t="shared" ca="1" si="81"/>
        <v>-26834322.298200294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-111899.90667381194</v>
      </c>
      <c r="L863" s="444">
        <f t="shared" ca="1" si="80"/>
        <v>-26967877.508388683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25">
      <c r="G864" s="459">
        <f t="shared" si="91"/>
        <v>72</v>
      </c>
      <c r="H864" s="459">
        <v>857</v>
      </c>
      <c r="I864" s="444">
        <f t="shared" ca="1" si="81"/>
        <v>-26967877.508388683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-112456.38671626359</v>
      </c>
      <c r="L864" s="444">
        <f t="shared" ca="1" si="80"/>
        <v>-27101989.198619526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25">
      <c r="G865" s="459">
        <f t="shared" si="91"/>
        <v>72</v>
      </c>
      <c r="H865" s="459">
        <v>858</v>
      </c>
      <c r="I865" s="444">
        <f t="shared" ca="1" si="81"/>
        <v>-27101989.198619526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-113015.18542555877</v>
      </c>
      <c r="L865" s="444">
        <f t="shared" ca="1" si="80"/>
        <v>-27236659.687559661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25">
      <c r="G866" s="459">
        <f t="shared" si="91"/>
        <v>72</v>
      </c>
      <c r="H866" s="459">
        <v>859</v>
      </c>
      <c r="I866" s="444">
        <f t="shared" ca="1" si="81"/>
        <v>-27236659.687559661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-113576.31246280932</v>
      </c>
      <c r="L866" s="444">
        <f t="shared" ca="1" si="80"/>
        <v>-27371891.303537048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25">
      <c r="G867" s="459">
        <f t="shared" si="91"/>
        <v>72</v>
      </c>
      <c r="H867" s="459">
        <v>860</v>
      </c>
      <c r="I867" s="444">
        <f t="shared" ca="1" si="81"/>
        <v>-27371891.303537048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-114139.77752938178</v>
      </c>
      <c r="L867" s="444">
        <f t="shared" ca="1" si="80"/>
        <v>-27507686.384581007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25">
      <c r="G868" s="459">
        <f t="shared" si="91"/>
        <v>72</v>
      </c>
      <c r="H868" s="459">
        <v>861</v>
      </c>
      <c r="I868" s="444">
        <f t="shared" ca="1" si="81"/>
        <v>-27507686.384581007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-114705.59036706493</v>
      </c>
      <c r="L868" s="444">
        <f t="shared" ca="1" si="80"/>
        <v>-27644047.278462648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25">
      <c r="G869" s="459">
        <f t="shared" si="91"/>
        <v>72</v>
      </c>
      <c r="H869" s="459">
        <v>862</v>
      </c>
      <c r="I869" s="444">
        <f t="shared" ca="1" si="81"/>
        <v>-27644047.278462648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-115273.76075823845</v>
      </c>
      <c r="L869" s="444">
        <f t="shared" ca="1" si="80"/>
        <v>-27780976.342735466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25">
      <c r="G870" s="459">
        <f t="shared" si="91"/>
        <v>72</v>
      </c>
      <c r="H870" s="459">
        <v>863</v>
      </c>
      <c r="I870" s="444">
        <f t="shared" ca="1" si="81"/>
        <v>-27780976.342735466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-115844.29852604185</v>
      </c>
      <c r="L870" s="444">
        <f t="shared" ca="1" si="80"/>
        <v>-27918475.944776084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25">
      <c r="G871" s="459">
        <f t="shared" si="91"/>
        <v>72</v>
      </c>
      <c r="H871" s="459">
        <v>864</v>
      </c>
      <c r="I871" s="444">
        <f t="shared" ca="1" si="81"/>
        <v>-27918475.944776084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-116417.21353454443</v>
      </c>
      <c r="L871" s="444">
        <f t="shared" ca="1" si="80"/>
        <v>-28056548.461825207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25">
      <c r="G872" s="459">
        <f>G871+1</f>
        <v>73</v>
      </c>
      <c r="H872" s="459">
        <v>865</v>
      </c>
      <c r="I872" s="444">
        <f t="shared" ca="1" si="81"/>
        <v>-28056548.461825207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-116992.51568891577</v>
      </c>
      <c r="L872" s="444">
        <f t="shared" ca="1" si="80"/>
        <v>-28195196.281028699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25">
      <c r="G873" s="459">
        <f t="shared" ref="G873:G883" si="92">G872</f>
        <v>73</v>
      </c>
      <c r="H873" s="459">
        <v>866</v>
      </c>
      <c r="I873" s="444">
        <f t="shared" ca="1" si="81"/>
        <v>-28195196.281028699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-117570.21493559699</v>
      </c>
      <c r="L873" s="444">
        <f t="shared" ca="1" si="80"/>
        <v>-28334421.799478874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25">
      <c r="G874" s="459">
        <f t="shared" si="92"/>
        <v>73</v>
      </c>
      <c r="H874" s="459">
        <v>867</v>
      </c>
      <c r="I874" s="444">
        <f t="shared" ca="1" si="81"/>
        <v>-28334421.799478874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-118150.32126247272</v>
      </c>
      <c r="L874" s="444">
        <f t="shared" ca="1" si="80"/>
        <v>-28474227.424255922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25">
      <c r="G875" s="459">
        <f t="shared" si="92"/>
        <v>73</v>
      </c>
      <c r="H875" s="459">
        <v>868</v>
      </c>
      <c r="I875" s="444">
        <f t="shared" ca="1" si="81"/>
        <v>-28474227.424255922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-118732.84469904377</v>
      </c>
      <c r="L875" s="444">
        <f t="shared" ca="1" si="80"/>
        <v>-28614615.572469544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25">
      <c r="G876" s="459">
        <f t="shared" si="92"/>
        <v>73</v>
      </c>
      <c r="H876" s="459">
        <v>869</v>
      </c>
      <c r="I876" s="444">
        <f t="shared" ca="1" si="81"/>
        <v>-28614615.572469544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-119317.79531660052</v>
      </c>
      <c r="L876" s="444">
        <f t="shared" ca="1" si="80"/>
        <v>-28755588.67130072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25">
      <c r="G877" s="459">
        <f t="shared" si="92"/>
        <v>73</v>
      </c>
      <c r="H877" s="459">
        <v>870</v>
      </c>
      <c r="I877" s="444">
        <f t="shared" ca="1" si="81"/>
        <v>-28755588.67130072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-119905.18322839709</v>
      </c>
      <c r="L877" s="444">
        <f t="shared" ca="1" si="80"/>
        <v>-28897149.158043694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25">
      <c r="G878" s="459">
        <f t="shared" si="92"/>
        <v>73</v>
      </c>
      <c r="H878" s="459">
        <v>871</v>
      </c>
      <c r="I878" s="444">
        <f t="shared" ca="1" si="81"/>
        <v>-28897149.158043694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-120495.01858982613</v>
      </c>
      <c r="L878" s="444">
        <f t="shared" ca="1" si="80"/>
        <v>-29039299.480148096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25">
      <c r="G879" s="459">
        <f t="shared" si="92"/>
        <v>73</v>
      </c>
      <c r="H879" s="459">
        <v>872</v>
      </c>
      <c r="I879" s="444">
        <f t="shared" ca="1" si="81"/>
        <v>-29039299.480148096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-121087.31159859449</v>
      </c>
      <c r="L879" s="444">
        <f t="shared" ca="1" si="80"/>
        <v>-29182042.095261268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25">
      <c r="G880" s="459">
        <f t="shared" si="92"/>
        <v>73</v>
      </c>
      <c r="H880" s="459">
        <v>873</v>
      </c>
      <c r="I880" s="444">
        <f t="shared" ca="1" si="81"/>
        <v>-29182042.095261268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-121682.07249489937</v>
      </c>
      <c r="L880" s="444">
        <f t="shared" ca="1" si="80"/>
        <v>-29325379.471270744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25">
      <c r="G881" s="459">
        <f t="shared" si="92"/>
        <v>73</v>
      </c>
      <c r="H881" s="459">
        <v>874</v>
      </c>
      <c r="I881" s="444">
        <f t="shared" ca="1" si="81"/>
        <v>-29325379.471270744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-122279.3115616055</v>
      </c>
      <c r="L881" s="444">
        <f t="shared" ca="1" si="80"/>
        <v>-29469314.086346928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25">
      <c r="G882" s="459">
        <f t="shared" si="92"/>
        <v>73</v>
      </c>
      <c r="H882" s="459">
        <v>875</v>
      </c>
      <c r="I882" s="444">
        <f t="shared" ca="1" si="81"/>
        <v>-29469314.086346928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-122879.03912442295</v>
      </c>
      <c r="L882" s="444">
        <f t="shared" ca="1" si="80"/>
        <v>-29613848.428985927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25">
      <c r="G883" s="459">
        <f t="shared" si="92"/>
        <v>73</v>
      </c>
      <c r="H883" s="459">
        <v>876</v>
      </c>
      <c r="I883" s="444">
        <f t="shared" ca="1" si="81"/>
        <v>-29613848.428985927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-123481.26555208543</v>
      </c>
      <c r="L883" s="444">
        <f t="shared" ca="1" si="80"/>
        <v>-29758984.99805259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25">
      <c r="G884" s="459">
        <f>G883+1</f>
        <v>74</v>
      </c>
      <c r="H884" s="459">
        <v>877</v>
      </c>
      <c r="I884" s="444">
        <f t="shared" ca="1" si="81"/>
        <v>-29758984.99805259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-124086.00125652987</v>
      </c>
      <c r="L884" s="444">
        <f t="shared" ca="1" si="80"/>
        <v>-29904726.302823696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25">
      <c r="G885" s="459">
        <f t="shared" ref="G885:G895" si="93">G884</f>
        <v>74</v>
      </c>
      <c r="H885" s="459">
        <v>878</v>
      </c>
      <c r="I885" s="444">
        <f t="shared" ca="1" si="81"/>
        <v>-29904726.302823696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-124693.25669307614</v>
      </c>
      <c r="L885" s="444">
        <f t="shared" ca="1" si="80"/>
        <v>-30051074.86303135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25">
      <c r="G886" s="459">
        <f t="shared" si="93"/>
        <v>74</v>
      </c>
      <c r="H886" s="459">
        <v>879</v>
      </c>
      <c r="I886" s="444">
        <f t="shared" ca="1" si="81"/>
        <v>-30051074.86303135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-125303.04236060801</v>
      </c>
      <c r="L886" s="444">
        <f t="shared" ca="1" si="80"/>
        <v>-30198033.208906535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25">
      <c r="G887" s="459">
        <f t="shared" si="93"/>
        <v>74</v>
      </c>
      <c r="H887" s="459">
        <v>880</v>
      </c>
      <c r="I887" s="444">
        <f t="shared" ca="1" si="81"/>
        <v>-30198033.208906535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-125915.36880175465</v>
      </c>
      <c r="L887" s="444">
        <f t="shared" ca="1" si="80"/>
        <v>-30345603.881222866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25">
      <c r="G888" s="459">
        <f t="shared" si="93"/>
        <v>74</v>
      </c>
      <c r="H888" s="459">
        <v>881</v>
      </c>
      <c r="I888" s="444">
        <f t="shared" ca="1" si="81"/>
        <v>-30345603.881222866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-126530.24660307266</v>
      </c>
      <c r="L888" s="444">
        <f t="shared" ca="1" si="80"/>
        <v>-30493789.431340516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25">
      <c r="G889" s="459">
        <f t="shared" si="93"/>
        <v>74</v>
      </c>
      <c r="H889" s="459">
        <v>882</v>
      </c>
      <c r="I889" s="444">
        <f t="shared" ca="1" si="81"/>
        <v>-30493789.431340516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-127147.68639522955</v>
      </c>
      <c r="L889" s="444">
        <f t="shared" ca="1" si="80"/>
        <v>-30642592.421250321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25">
      <c r="G890" s="459">
        <f t="shared" si="93"/>
        <v>74</v>
      </c>
      <c r="H890" s="459">
        <v>883</v>
      </c>
      <c r="I890" s="444">
        <f t="shared" ca="1" si="81"/>
        <v>-30642592.421250321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-127767.69885318706</v>
      </c>
      <c r="L890" s="444">
        <f t="shared" ca="1" si="80"/>
        <v>-30792015.423618086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25">
      <c r="G891" s="459">
        <f t="shared" si="93"/>
        <v>74</v>
      </c>
      <c r="H891" s="459">
        <v>884</v>
      </c>
      <c r="I891" s="444">
        <f t="shared" ca="1" si="81"/>
        <v>-30792015.423618086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-128390.2946963861</v>
      </c>
      <c r="L891" s="444">
        <f t="shared" ca="1" si="80"/>
        <v>-30942061.02182905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25">
      <c r="G892" s="459">
        <f t="shared" si="93"/>
        <v>74</v>
      </c>
      <c r="H892" s="459">
        <v>885</v>
      </c>
      <c r="I892" s="444">
        <f t="shared" ca="1" si="81"/>
        <v>-30942061.02182905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-129015.48468893179</v>
      </c>
      <c r="L892" s="444">
        <f t="shared" ca="1" si="80"/>
        <v>-31092731.810032558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25">
      <c r="G893" s="459">
        <f t="shared" si="93"/>
        <v>74</v>
      </c>
      <c r="H893" s="459">
        <v>886</v>
      </c>
      <c r="I893" s="444">
        <f t="shared" ca="1" si="81"/>
        <v>-31092731.810032558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-129643.27963977975</v>
      </c>
      <c r="L893" s="444">
        <f t="shared" ca="1" si="80"/>
        <v>-31244030.393186916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25">
      <c r="G894" s="459">
        <f t="shared" si="93"/>
        <v>74</v>
      </c>
      <c r="H894" s="459">
        <v>887</v>
      </c>
      <c r="I894" s="444">
        <f t="shared" ca="1" si="81"/>
        <v>-31244030.393186916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-130273.69040292289</v>
      </c>
      <c r="L894" s="444">
        <f t="shared" ca="1" si="80"/>
        <v>-31395959.387104414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25">
      <c r="G895" s="459">
        <f t="shared" si="93"/>
        <v>74</v>
      </c>
      <c r="H895" s="459">
        <v>888</v>
      </c>
      <c r="I895" s="444">
        <f t="shared" ca="1" si="81"/>
        <v>-31395959.387104414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-130906.72787757913</v>
      </c>
      <c r="L895" s="444">
        <f t="shared" ca="1" si="80"/>
        <v>-31548521.418496571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25">
      <c r="G896" s="459">
        <f>G895+1</f>
        <v>75</v>
      </c>
      <c r="H896" s="459">
        <v>889</v>
      </c>
      <c r="I896" s="444">
        <f t="shared" ca="1" si="81"/>
        <v>-31548521.418496571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-131542.40300837977</v>
      </c>
      <c r="L896" s="444">
        <f t="shared" ca="1" si="80"/>
        <v>-31701719.125019528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25">
      <c r="G897" s="459">
        <f t="shared" ref="G897:G907" si="94">G896</f>
        <v>75</v>
      </c>
      <c r="H897" s="459">
        <v>890</v>
      </c>
      <c r="I897" s="444">
        <f t="shared" ca="1" si="81"/>
        <v>-31701719.125019528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-132180.72678555877</v>
      </c>
      <c r="L897" s="444">
        <f t="shared" ca="1" si="80"/>
        <v>-31855555.155319665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25">
      <c r="G898" s="459">
        <f t="shared" si="94"/>
        <v>75</v>
      </c>
      <c r="H898" s="459">
        <v>891</v>
      </c>
      <c r="I898" s="444">
        <f t="shared" ca="1" si="81"/>
        <v>-31855555.155319665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-132821.71024514266</v>
      </c>
      <c r="L898" s="444">
        <f t="shared" ca="1" si="80"/>
        <v>-32010032.169079386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25">
      <c r="G899" s="459">
        <f t="shared" si="94"/>
        <v>75</v>
      </c>
      <c r="H899" s="459">
        <v>892</v>
      </c>
      <c r="I899" s="444">
        <f t="shared" ca="1" si="81"/>
        <v>-32010032.169079386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-133465.36446914152</v>
      </c>
      <c r="L899" s="444">
        <f t="shared" ca="1" si="80"/>
        <v>-32165152.837063104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25">
      <c r="G900" s="459">
        <f t="shared" si="94"/>
        <v>75</v>
      </c>
      <c r="H900" s="459">
        <v>893</v>
      </c>
      <c r="I900" s="444">
        <f t="shared" ca="1" si="81"/>
        <v>-32165152.837063104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-134111.70058574033</v>
      </c>
      <c r="L900" s="444">
        <f t="shared" ca="1" si="80"/>
        <v>-32320919.841163423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25">
      <c r="G901" s="459">
        <f t="shared" si="94"/>
        <v>75</v>
      </c>
      <c r="H901" s="459">
        <v>894</v>
      </c>
      <c r="I901" s="444">
        <f t="shared" ca="1" si="81"/>
        <v>-32320919.841163423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-134760.72976949168</v>
      </c>
      <c r="L901" s="444">
        <f t="shared" ca="1" si="80"/>
        <v>-32477335.874447491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25">
      <c r="G902" s="459">
        <f t="shared" si="94"/>
        <v>75</v>
      </c>
      <c r="H902" s="459">
        <v>895</v>
      </c>
      <c r="I902" s="444">
        <f t="shared" ca="1" si="81"/>
        <v>-32477335.874447491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-135412.46324150861</v>
      </c>
      <c r="L902" s="444">
        <f t="shared" ca="1" si="80"/>
        <v>-32634403.641203579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25">
      <c r="G903" s="459">
        <f t="shared" si="94"/>
        <v>75</v>
      </c>
      <c r="H903" s="459">
        <v>896</v>
      </c>
      <c r="I903" s="444">
        <f t="shared" ca="1" si="81"/>
        <v>-32634403.641203579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-136066.91226965899</v>
      </c>
      <c r="L903" s="444">
        <f t="shared" ca="1" si="80"/>
        <v>-32792125.856987815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25">
      <c r="G904" s="459">
        <f t="shared" si="94"/>
        <v>75</v>
      </c>
      <c r="H904" s="459">
        <v>897</v>
      </c>
      <c r="I904" s="444">
        <f t="shared" ca="1" si="81"/>
        <v>-32792125.856987815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-136724.08816875998</v>
      </c>
      <c r="L904" s="444">
        <f t="shared" ca="1" si="80"/>
        <v>-32950505.248671152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25">
      <c r="G905" s="459">
        <f t="shared" si="94"/>
        <v>75</v>
      </c>
      <c r="H905" s="459">
        <v>898</v>
      </c>
      <c r="I905" s="444">
        <f t="shared" ca="1" si="81"/>
        <v>-32950505.248671152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-137384.00230077386</v>
      </c>
      <c r="L905" s="444">
        <f t="shared" ca="1" si="80"/>
        <v>-33109544.554486502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25">
      <c r="G906" s="459">
        <f t="shared" si="94"/>
        <v>75</v>
      </c>
      <c r="H906" s="459">
        <v>899</v>
      </c>
      <c r="I906" s="444">
        <f t="shared" ca="1" si="81"/>
        <v>-33109544.554486502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-138046.6660750045</v>
      </c>
      <c r="L906" s="444">
        <f t="shared" ca="1" si="80"/>
        <v>-33269246.524076086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25">
      <c r="G907" s="459">
        <f t="shared" si="94"/>
        <v>75</v>
      </c>
      <c r="H907" s="459">
        <v>900</v>
      </c>
      <c r="I907" s="444">
        <f t="shared" ca="1" si="81"/>
        <v>-33269246.524076086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-138712.09094829444</v>
      </c>
      <c r="L907" s="444">
        <f t="shared" ca="1" si="80"/>
        <v>-33429613.918538958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25">
      <c r="G908" s="459">
        <f>G907+1</f>
        <v>76</v>
      </c>
      <c r="H908" s="459">
        <v>901</v>
      </c>
      <c r="I908" s="444">
        <f t="shared" ca="1" si="81"/>
        <v>-33429613.918538958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-139380.28842522306</v>
      </c>
      <c r="L908" s="444">
        <f t="shared" ca="1" si="80"/>
        <v>-33590649.510478757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25">
      <c r="G909" s="459">
        <f t="shared" ref="G909:G919" si="95">G908</f>
        <v>76</v>
      </c>
      <c r="H909" s="459">
        <v>902</v>
      </c>
      <c r="I909" s="444">
        <f t="shared" ca="1" si="81"/>
        <v>-33590649.510478757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-140051.27005830556</v>
      </c>
      <c r="L909" s="444">
        <f t="shared" ca="1" si="80"/>
        <v>-33752356.084051639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25">
      <c r="G910" s="459">
        <f t="shared" si="95"/>
        <v>76</v>
      </c>
      <c r="H910" s="459">
        <v>903</v>
      </c>
      <c r="I910" s="444">
        <f t="shared" ca="1" si="81"/>
        <v>-33752356.084051639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-140725.04744819258</v>
      </c>
      <c r="L910" s="444">
        <f t="shared" ca="1" si="80"/>
        <v>-33914736.435014412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25">
      <c r="G911" s="459">
        <f t="shared" si="95"/>
        <v>76</v>
      </c>
      <c r="H911" s="459">
        <v>904</v>
      </c>
      <c r="I911" s="444">
        <f t="shared" ca="1" si="81"/>
        <v>-33914736.435014412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-141401.63224387079</v>
      </c>
      <c r="L911" s="444">
        <f t="shared" ca="1" si="80"/>
        <v>-34077793.370772861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25">
      <c r="G912" s="459">
        <f t="shared" si="95"/>
        <v>76</v>
      </c>
      <c r="H912" s="459">
        <v>905</v>
      </c>
      <c r="I912" s="444">
        <f t="shared" ca="1" si="81"/>
        <v>-34077793.370772861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-142081.03614286432</v>
      </c>
      <c r="L912" s="444">
        <f t="shared" ca="1" si="80"/>
        <v>-34241529.710430302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25">
      <c r="G913" s="459">
        <f t="shared" si="95"/>
        <v>76</v>
      </c>
      <c r="H913" s="459">
        <v>906</v>
      </c>
      <c r="I913" s="444">
        <f t="shared" ca="1" si="81"/>
        <v>-34241529.710430302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-142763.27089143699</v>
      </c>
      <c r="L913" s="444">
        <f t="shared" ca="1" si="80"/>
        <v>-34405948.284836315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25">
      <c r="G914" s="459">
        <f t="shared" si="95"/>
        <v>76</v>
      </c>
      <c r="H914" s="459">
        <v>907</v>
      </c>
      <c r="I914" s="444">
        <f t="shared" ca="1" si="81"/>
        <v>-34405948.284836315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-143448.34828479539</v>
      </c>
      <c r="L914" s="444">
        <f t="shared" ca="1" si="80"/>
        <v>-34571051.936635688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25">
      <c r="G915" s="459">
        <f t="shared" si="95"/>
        <v>76</v>
      </c>
      <c r="H915" s="459">
        <v>908</v>
      </c>
      <c r="I915" s="444">
        <f t="shared" ca="1" si="81"/>
        <v>-34571051.936635688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-144136.28016729277</v>
      </c>
      <c r="L915" s="444">
        <f t="shared" ca="1" si="80"/>
        <v>-34736843.520317554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25">
      <c r="G916" s="459">
        <f t="shared" si="95"/>
        <v>76</v>
      </c>
      <c r="H916" s="459">
        <v>909</v>
      </c>
      <c r="I916" s="444">
        <f t="shared" ca="1" si="81"/>
        <v>-34736843.520317554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-144827.07843263389</v>
      </c>
      <c r="L916" s="444">
        <f t="shared" ca="1" si="80"/>
        <v>-34903325.902264766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25">
      <c r="G917" s="459">
        <f t="shared" si="95"/>
        <v>76</v>
      </c>
      <c r="H917" s="459">
        <v>910</v>
      </c>
      <c r="I917" s="444">
        <f t="shared" ca="1" si="81"/>
        <v>-34903325.902264766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-145520.7550240806</v>
      </c>
      <c r="L917" s="444">
        <f t="shared" ca="1" si="80"/>
        <v>-35070501.960803427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25">
      <c r="G918" s="459">
        <f t="shared" si="95"/>
        <v>76</v>
      </c>
      <c r="H918" s="459">
        <v>911</v>
      </c>
      <c r="I918" s="444">
        <f t="shared" ca="1" si="81"/>
        <v>-35070501.960803427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-146217.32193465834</v>
      </c>
      <c r="L918" s="444">
        <f t="shared" ca="1" si="80"/>
        <v>-35238374.58625266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25">
      <c r="G919" s="459">
        <f t="shared" si="95"/>
        <v>76</v>
      </c>
      <c r="H919" s="459">
        <v>912</v>
      </c>
      <c r="I919" s="444">
        <f t="shared" ca="1" si="81"/>
        <v>-35238374.58625266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-146916.79120736348</v>
      </c>
      <c r="L919" s="444">
        <f t="shared" ca="1" si="80"/>
        <v>-35406946.680974603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25">
      <c r="G920" s="459">
        <f>G919+1</f>
        <v>77</v>
      </c>
      <c r="H920" s="459">
        <v>913</v>
      </c>
      <c r="I920" s="444">
        <f t="shared" ca="1" si="81"/>
        <v>-35406946.680974603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-147619.17493537159</v>
      </c>
      <c r="L920" s="444">
        <f t="shared" ca="1" si="80"/>
        <v>-35576221.159424551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25">
      <c r="G921" s="459">
        <f t="shared" ref="G921:G931" si="96">G920</f>
        <v>77</v>
      </c>
      <c r="H921" s="459">
        <v>914</v>
      </c>
      <c r="I921" s="444">
        <f t="shared" ca="1" si="81"/>
        <v>-35576221.159424551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-148324.48526224637</v>
      </c>
      <c r="L921" s="444">
        <f t="shared" ca="1" si="80"/>
        <v>-35746200.948201373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25">
      <c r="G922" s="459">
        <f t="shared" si="96"/>
        <v>77</v>
      </c>
      <c r="H922" s="459">
        <v>915</v>
      </c>
      <c r="I922" s="444">
        <f t="shared" ca="1" si="81"/>
        <v>-35746200.948201373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-149032.73438214979</v>
      </c>
      <c r="L922" s="444">
        <f t="shared" ca="1" si="80"/>
        <v>-35916888.986098103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25">
      <c r="G923" s="459">
        <f t="shared" si="96"/>
        <v>77</v>
      </c>
      <c r="H923" s="459">
        <v>916</v>
      </c>
      <c r="I923" s="444">
        <f t="shared" ca="1" si="81"/>
        <v>-35916888.986098103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-149743.93454005284</v>
      </c>
      <c r="L923" s="444">
        <f t="shared" ca="1" si="80"/>
        <v>-36088288.224152736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25">
      <c r="G924" s="459">
        <f t="shared" si="96"/>
        <v>77</v>
      </c>
      <c r="H924" s="459">
        <v>917</v>
      </c>
      <c r="I924" s="444">
        <f t="shared" ca="1" si="81"/>
        <v>-36088288.224152736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-150458.09803194713</v>
      </c>
      <c r="L924" s="444">
        <f t="shared" ca="1" si="80"/>
        <v>-36260401.625699259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25">
      <c r="G925" s="459">
        <f t="shared" si="96"/>
        <v>77</v>
      </c>
      <c r="H925" s="459">
        <v>918</v>
      </c>
      <c r="I925" s="444">
        <f t="shared" ca="1" si="81"/>
        <v>-36260401.625699259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-151175.23720505764</v>
      </c>
      <c r="L925" s="444">
        <f t="shared" ca="1" si="80"/>
        <v>-36433232.166418895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25">
      <c r="G926" s="459">
        <f t="shared" si="96"/>
        <v>77</v>
      </c>
      <c r="H926" s="459">
        <v>919</v>
      </c>
      <c r="I926" s="444">
        <f t="shared" ca="1" si="81"/>
        <v>-36433232.166418895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-151895.36445805614</v>
      </c>
      <c r="L926" s="444">
        <f t="shared" ca="1" si="80"/>
        <v>-36606782.834391527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25">
      <c r="G927" s="459">
        <f t="shared" si="96"/>
        <v>77</v>
      </c>
      <c r="H927" s="459">
        <v>920</v>
      </c>
      <c r="I927" s="444">
        <f t="shared" ca="1" si="81"/>
        <v>-36606782.834391527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-152618.49224127544</v>
      </c>
      <c r="L927" s="444">
        <f t="shared" ca="1" si="80"/>
        <v>-36781056.630147383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25">
      <c r="G928" s="459">
        <f t="shared" si="96"/>
        <v>77</v>
      </c>
      <c r="H928" s="459">
        <v>921</v>
      </c>
      <c r="I928" s="444">
        <f t="shared" ca="1" si="81"/>
        <v>-36781056.630147383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-153344.63305692482</v>
      </c>
      <c r="L928" s="444">
        <f t="shared" ca="1" si="80"/>
        <v>-36956056.566718884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25">
      <c r="G929" s="459">
        <f t="shared" si="96"/>
        <v>77</v>
      </c>
      <c r="H929" s="459">
        <v>922</v>
      </c>
      <c r="I929" s="444">
        <f t="shared" ca="1" si="81"/>
        <v>-36956056.566718884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-154073.79945930609</v>
      </c>
      <c r="L929" s="444">
        <f t="shared" ca="1" si="80"/>
        <v>-37131785.66969277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25">
      <c r="G930" s="459">
        <f t="shared" si="96"/>
        <v>77</v>
      </c>
      <c r="H930" s="459">
        <v>923</v>
      </c>
      <c r="I930" s="444">
        <f t="shared" ca="1" si="81"/>
        <v>-37131785.66969277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-154806.00405503061</v>
      </c>
      <c r="L930" s="444">
        <f t="shared" ca="1" si="80"/>
        <v>-37308246.977262378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25">
      <c r="G931" s="459">
        <f t="shared" si="96"/>
        <v>77</v>
      </c>
      <c r="H931" s="459">
        <v>924</v>
      </c>
      <c r="I931" s="444">
        <f t="shared" ca="1" si="81"/>
        <v>-37308246.977262378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-155541.25950323732</v>
      </c>
      <c r="L931" s="444">
        <f t="shared" ca="1" si="80"/>
        <v>-37485443.540280193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25">
      <c r="G932" s="459">
        <f>G931+1</f>
        <v>78</v>
      </c>
      <c r="H932" s="459">
        <v>925</v>
      </c>
      <c r="I932" s="444">
        <f t="shared" ca="1" si="81"/>
        <v>-37485443.540280193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-156279.57851581153</v>
      </c>
      <c r="L932" s="444">
        <f t="shared" ca="1" si="80"/>
        <v>-37663378.422310583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25">
      <c r="G933" s="459">
        <f t="shared" ref="G933:G943" si="97">G932</f>
        <v>78</v>
      </c>
      <c r="H933" s="459">
        <v>926</v>
      </c>
      <c r="I933" s="444">
        <f t="shared" ca="1" si="81"/>
        <v>-37663378.422310583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-157020.97385760484</v>
      </c>
      <c r="L933" s="444">
        <f t="shared" ca="1" si="80"/>
        <v>-37842054.699682765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25">
      <c r="G934" s="459">
        <f t="shared" si="97"/>
        <v>78</v>
      </c>
      <c r="H934" s="459">
        <v>927</v>
      </c>
      <c r="I934" s="444">
        <f t="shared" ca="1" si="81"/>
        <v>-37842054.699682765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-157765.45834665559</v>
      </c>
      <c r="L934" s="444">
        <f t="shared" ca="1" si="80"/>
        <v>-38021475.461544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25">
      <c r="G935" s="459">
        <f t="shared" si="97"/>
        <v>78</v>
      </c>
      <c r="H935" s="459">
        <v>928</v>
      </c>
      <c r="I935" s="444">
        <f t="shared" ca="1" si="81"/>
        <v>-38021475.461544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-158513.04485441075</v>
      </c>
      <c r="L935" s="444">
        <f t="shared" ca="1" si="80"/>
        <v>-38201643.809912987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25">
      <c r="G936" s="459">
        <f t="shared" si="97"/>
        <v>78</v>
      </c>
      <c r="H936" s="459">
        <v>929</v>
      </c>
      <c r="I936" s="444">
        <f t="shared" ca="1" si="81"/>
        <v>-38201643.809912987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-159263.74630594818</v>
      </c>
      <c r="L936" s="444">
        <f t="shared" ca="1" si="80"/>
        <v>-38382562.859733514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25">
      <c r="G937" s="459">
        <f t="shared" si="97"/>
        <v>78</v>
      </c>
      <c r="H937" s="459">
        <v>930</v>
      </c>
      <c r="I937" s="444">
        <f t="shared" ca="1" si="81"/>
        <v>-38382562.859733514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-160017.57568020039</v>
      </c>
      <c r="L937" s="444">
        <f t="shared" ca="1" si="80"/>
        <v>-38564235.738928296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25">
      <c r="G938" s="459">
        <f t="shared" si="97"/>
        <v>78</v>
      </c>
      <c r="H938" s="459">
        <v>931</v>
      </c>
      <c r="I938" s="444">
        <f t="shared" ca="1" si="81"/>
        <v>-38564235.738928296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-160774.54601017863</v>
      </c>
      <c r="L938" s="444">
        <f t="shared" ca="1" si="80"/>
        <v>-38746665.588453054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25">
      <c r="G939" s="459">
        <f t="shared" si="97"/>
        <v>78</v>
      </c>
      <c r="H939" s="459">
        <v>932</v>
      </c>
      <c r="I939" s="444">
        <f t="shared" ca="1" si="81"/>
        <v>-38746665.588453054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-161534.67038319848</v>
      </c>
      <c r="L939" s="444">
        <f t="shared" ca="1" si="80"/>
        <v>-38929855.562350832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25">
      <c r="G940" s="459">
        <f t="shared" si="97"/>
        <v>78</v>
      </c>
      <c r="H940" s="459">
        <v>933</v>
      </c>
      <c r="I940" s="444">
        <f t="shared" ca="1" si="81"/>
        <v>-38929855.562350832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-162297.96194110587</v>
      </c>
      <c r="L940" s="444">
        <f t="shared" ca="1" si="80"/>
        <v>-39113808.827806517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25">
      <c r="G941" s="459">
        <f t="shared" si="97"/>
        <v>78</v>
      </c>
      <c r="H941" s="459">
        <v>934</v>
      </c>
      <c r="I941" s="444">
        <f t="shared" ca="1" si="81"/>
        <v>-39113808.827806517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-163064.43388050457</v>
      </c>
      <c r="L941" s="444">
        <f t="shared" ca="1" si="80"/>
        <v>-39298528.565201603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25">
      <c r="G942" s="459">
        <f t="shared" si="97"/>
        <v>78</v>
      </c>
      <c r="H942" s="459">
        <v>935</v>
      </c>
      <c r="I942" s="444">
        <f t="shared" ca="1" si="81"/>
        <v>-39298528.565201603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-163834.09945298408</v>
      </c>
      <c r="L942" s="444">
        <f t="shared" ca="1" si="80"/>
        <v>-39484017.968169168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25">
      <c r="G943" s="459">
        <f t="shared" si="97"/>
        <v>78</v>
      </c>
      <c r="H943" s="459">
        <v>936</v>
      </c>
      <c r="I943" s="444">
        <f t="shared" ca="1" si="81"/>
        <v>-39484017.968169168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-164606.97196534893</v>
      </c>
      <c r="L943" s="444">
        <f t="shared" ca="1" si="80"/>
        <v>-39670280.243649095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25">
      <c r="G944" s="459">
        <f>G943+1</f>
        <v>79</v>
      </c>
      <c r="H944" s="459">
        <v>937</v>
      </c>
      <c r="I944" s="444">
        <f t="shared" ca="1" si="81"/>
        <v>-39670280.243649095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-165383.06477984865</v>
      </c>
      <c r="L944" s="444">
        <f t="shared" ca="1" si="80"/>
        <v>-39857318.611943521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25">
      <c r="G945" s="459">
        <f t="shared" ref="G945:G955" si="98">G944</f>
        <v>79</v>
      </c>
      <c r="H945" s="459">
        <v>938</v>
      </c>
      <c r="I945" s="444">
        <f t="shared" ca="1" si="81"/>
        <v>-39857318.611943521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-166162.39131440874</v>
      </c>
      <c r="L945" s="444">
        <f t="shared" ca="1" si="80"/>
        <v>-40045136.306772508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25">
      <c r="G946" s="459">
        <f t="shared" si="98"/>
        <v>79</v>
      </c>
      <c r="H946" s="459">
        <v>939</v>
      </c>
      <c r="I946" s="444">
        <f t="shared" ca="1" si="81"/>
        <v>-40045136.306772508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-166944.96504286287</v>
      </c>
      <c r="L946" s="444">
        <f t="shared" ca="1" si="80"/>
        <v>-40233736.575329944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25">
      <c r="G947" s="459">
        <f t="shared" si="98"/>
        <v>79</v>
      </c>
      <c r="H947" s="459">
        <v>940</v>
      </c>
      <c r="I947" s="444">
        <f t="shared" ca="1" si="81"/>
        <v>-40233736.575329944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-167730.79949518549</v>
      </c>
      <c r="L947" s="444">
        <f t="shared" ca="1" si="80"/>
        <v>-40423122.678339705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25">
      <c r="G948" s="459">
        <f t="shared" si="98"/>
        <v>79</v>
      </c>
      <c r="H948" s="459">
        <v>941</v>
      </c>
      <c r="I948" s="444">
        <f t="shared" ca="1" si="81"/>
        <v>-40423122.678339705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-168519.90825772617</v>
      </c>
      <c r="L948" s="444">
        <f t="shared" ca="1" si="80"/>
        <v>-40613297.890112005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25">
      <c r="G949" s="459">
        <f t="shared" si="98"/>
        <v>79</v>
      </c>
      <c r="H949" s="459">
        <v>942</v>
      </c>
      <c r="I949" s="444">
        <f t="shared" ca="1" si="81"/>
        <v>-40613297.890112005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-169312.30497344409</v>
      </c>
      <c r="L949" s="444">
        <f t="shared" ca="1" si="80"/>
        <v>-40804265.498600028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25">
      <c r="G950" s="459">
        <f t="shared" si="98"/>
        <v>79</v>
      </c>
      <c r="H950" s="459">
        <v>943</v>
      </c>
      <c r="I950" s="444">
        <f t="shared" ca="1" si="81"/>
        <v>-40804265.498600028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-170108.00334214419</v>
      </c>
      <c r="L950" s="444">
        <f t="shared" ca="1" si="80"/>
        <v>-40996028.80545675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25">
      <c r="G951" s="459">
        <f t="shared" si="98"/>
        <v>79</v>
      </c>
      <c r="H951" s="459">
        <v>944</v>
      </c>
      <c r="I951" s="444">
        <f t="shared" ca="1" si="81"/>
        <v>-40996028.80545675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-170907.01712071386</v>
      </c>
      <c r="L951" s="444">
        <f t="shared" ca="1" si="80"/>
        <v>-41188591.126092039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25">
      <c r="G952" s="459">
        <f t="shared" si="98"/>
        <v>79</v>
      </c>
      <c r="H952" s="459">
        <v>945</v>
      </c>
      <c r="I952" s="444">
        <f t="shared" ca="1" si="81"/>
        <v>-41188591.126092039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-171709.36012336091</v>
      </c>
      <c r="L952" s="444">
        <f t="shared" ca="1" si="80"/>
        <v>-41381955.789729975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25">
      <c r="G953" s="459">
        <f t="shared" si="98"/>
        <v>79</v>
      </c>
      <c r="H953" s="459">
        <v>946</v>
      </c>
      <c r="I953" s="444">
        <f t="shared" ca="1" si="81"/>
        <v>-41381955.789729975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-172515.0462218523</v>
      </c>
      <c r="L953" s="444">
        <f t="shared" ca="1" si="80"/>
        <v>-41576126.139466405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25">
      <c r="G954" s="459">
        <f t="shared" si="98"/>
        <v>79</v>
      </c>
      <c r="H954" s="459">
        <v>947</v>
      </c>
      <c r="I954" s="444">
        <f t="shared" ca="1" si="81"/>
        <v>-41576126.139466405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-173324.0893457541</v>
      </c>
      <c r="L954" s="444">
        <f t="shared" ca="1" si="80"/>
        <v>-41771105.532326736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25">
      <c r="G955" s="459">
        <f t="shared" si="98"/>
        <v>79</v>
      </c>
      <c r="H955" s="459">
        <v>948</v>
      </c>
      <c r="I955" s="444">
        <f t="shared" ca="1" si="81"/>
        <v>-41771105.532326736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-174136.50348267212</v>
      </c>
      <c r="L955" s="444">
        <f t="shared" ca="1" si="80"/>
        <v>-41966897.339323983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25">
      <c r="G956" s="459">
        <f>G955+1</f>
        <v>80</v>
      </c>
      <c r="H956" s="459">
        <v>949</v>
      </c>
      <c r="I956" s="444">
        <f t="shared" ca="1" si="81"/>
        <v>-41966897.339323983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-174952.30267849399</v>
      </c>
      <c r="L956" s="444">
        <f t="shared" ca="1" si="80"/>
        <v>-42163504.945517056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25">
      <c r="G957" s="459">
        <f t="shared" ref="G957:G967" si="99">G956</f>
        <v>80</v>
      </c>
      <c r="H957" s="459">
        <v>950</v>
      </c>
      <c r="I957" s="444">
        <f t="shared" ca="1" si="81"/>
        <v>-42163504.945517056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-175771.5010376318</v>
      </c>
      <c r="L957" s="444">
        <f t="shared" ca="1" si="80"/>
        <v>-42360931.750069268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25">
      <c r="G958" s="459">
        <f t="shared" si="99"/>
        <v>80</v>
      </c>
      <c r="H958" s="459">
        <v>951</v>
      </c>
      <c r="I958" s="444">
        <f t="shared" ca="1" si="81"/>
        <v>-42360931.750069268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-176594.11272326601</v>
      </c>
      <c r="L958" s="444">
        <f t="shared" ca="1" si="80"/>
        <v>-42559181.166307114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25">
      <c r="G959" s="459">
        <f t="shared" si="99"/>
        <v>80</v>
      </c>
      <c r="H959" s="459">
        <v>952</v>
      </c>
      <c r="I959" s="444">
        <f t="shared" ca="1" si="81"/>
        <v>-42559181.166307114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-177420.15195759037</v>
      </c>
      <c r="L959" s="444">
        <f t="shared" ca="1" si="80"/>
        <v>-42758256.621779285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25">
      <c r="G960" s="459">
        <f t="shared" si="99"/>
        <v>80</v>
      </c>
      <c r="H960" s="459">
        <v>953</v>
      </c>
      <c r="I960" s="444">
        <f t="shared" ca="1" si="81"/>
        <v>-42758256.621779285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-178249.63302205777</v>
      </c>
      <c r="L960" s="444">
        <f t="shared" ca="1" si="80"/>
        <v>-42958161.558315918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25">
      <c r="G961" s="459">
        <f t="shared" si="99"/>
        <v>80</v>
      </c>
      <c r="H961" s="459">
        <v>954</v>
      </c>
      <c r="I961" s="444">
        <f t="shared" ca="1" si="81"/>
        <v>-42958161.558315918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-179082.57025762706</v>
      </c>
      <c r="L961" s="444">
        <f t="shared" ca="1" si="80"/>
        <v>-43158899.432088122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25">
      <c r="G962" s="459">
        <f t="shared" si="99"/>
        <v>80</v>
      </c>
      <c r="H962" s="459">
        <v>955</v>
      </c>
      <c r="I962" s="444">
        <f t="shared" ca="1" si="81"/>
        <v>-43158899.432088122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-179918.97806501124</v>
      </c>
      <c r="L962" s="444">
        <f t="shared" ca="1" si="80"/>
        <v>-43360473.713667713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25">
      <c r="G963" s="459">
        <f t="shared" si="99"/>
        <v>80</v>
      </c>
      <c r="H963" s="459">
        <v>956</v>
      </c>
      <c r="I963" s="444">
        <f t="shared" ca="1" si="81"/>
        <v>-43360473.713667713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-180758.87090492621</v>
      </c>
      <c r="L963" s="444">
        <f t="shared" ca="1" si="80"/>
        <v>-43562887.888087213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25">
      <c r="G964" s="459">
        <f t="shared" si="99"/>
        <v>80</v>
      </c>
      <c r="H964" s="459">
        <v>957</v>
      </c>
      <c r="I964" s="444">
        <f t="shared" ca="1" si="81"/>
        <v>-43562887.888087213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-181602.26329834078</v>
      </c>
      <c r="L964" s="444">
        <f t="shared" ca="1" si="80"/>
        <v>-43766145.454900131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25">
      <c r="G965" s="459">
        <f t="shared" si="99"/>
        <v>80</v>
      </c>
      <c r="H965" s="459">
        <v>958</v>
      </c>
      <c r="I965" s="444">
        <f t="shared" ca="1" si="81"/>
        <v>-43766145.454900131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-182449.16982672794</v>
      </c>
      <c r="L965" s="444">
        <f t="shared" ca="1" si="80"/>
        <v>-43970249.928241439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25">
      <c r="G966" s="459">
        <f t="shared" si="99"/>
        <v>80</v>
      </c>
      <c r="H966" s="459">
        <v>959</v>
      </c>
      <c r="I966" s="444">
        <f t="shared" ca="1" si="81"/>
        <v>-43970249.928241439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-183299.60513231673</v>
      </c>
      <c r="L966" s="444">
        <f t="shared" ca="1" si="80"/>
        <v>-44175204.836888336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25">
      <c r="G967" s="459">
        <f t="shared" si="99"/>
        <v>80</v>
      </c>
      <c r="H967" s="459">
        <v>960</v>
      </c>
      <c r="I967" s="444">
        <f t="shared" ca="1" si="81"/>
        <v>-44175204.836888336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-184153.58391834548</v>
      </c>
      <c r="L967" s="444">
        <f t="shared" ca="1" si="80"/>
        <v>-44381013.724321261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25">
      <c r="G968" s="459">
        <f>G967+1</f>
        <v>81</v>
      </c>
      <c r="H968" s="459">
        <v>961</v>
      </c>
      <c r="I968" s="444">
        <f t="shared" ca="1" si="81"/>
        <v>-44381013.724321261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-185011.12094931598</v>
      </c>
      <c r="L968" s="444">
        <f t="shared" ca="1" si="80"/>
        <v>-44587680.148785152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25">
      <c r="G969" s="459">
        <f t="shared" ref="G969:G979" si="100">G968</f>
        <v>81</v>
      </c>
      <c r="H969" s="459">
        <v>962</v>
      </c>
      <c r="I969" s="444">
        <f t="shared" ca="1" si="81"/>
        <v>-44587680.148785152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-185872.23105124888</v>
      </c>
      <c r="L969" s="444">
        <f t="shared" ca="1" si="80"/>
        <v>-44795207.68335098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25">
      <c r="G970" s="459">
        <f t="shared" si="100"/>
        <v>81</v>
      </c>
      <c r="H970" s="459">
        <v>963</v>
      </c>
      <c r="I970" s="444">
        <f t="shared" ca="1" si="81"/>
        <v>-44795207.68335098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-186736.92911193983</v>
      </c>
      <c r="L970" s="444">
        <f t="shared" ca="1" si="80"/>
        <v>-45003599.9159775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25">
      <c r="G971" s="459">
        <f t="shared" si="100"/>
        <v>81</v>
      </c>
      <c r="H971" s="459">
        <v>964</v>
      </c>
      <c r="I971" s="444">
        <f t="shared" ca="1" si="81"/>
        <v>-45003599.9159775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-187605.23008121699</v>
      </c>
      <c r="L971" s="444">
        <f t="shared" ca="1" si="80"/>
        <v>-45212860.449573293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25">
      <c r="G972" s="459">
        <f t="shared" si="100"/>
        <v>81</v>
      </c>
      <c r="H972" s="459">
        <v>965</v>
      </c>
      <c r="I972" s="444">
        <f t="shared" ca="1" si="81"/>
        <v>-45212860.449573293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-188477.14897119947</v>
      </c>
      <c r="L972" s="444">
        <f t="shared" ca="1" si="80"/>
        <v>-45422992.902059071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25">
      <c r="G973" s="459">
        <f t="shared" si="100"/>
        <v>81</v>
      </c>
      <c r="H973" s="459">
        <v>966</v>
      </c>
      <c r="I973" s="444">
        <f t="shared" ca="1" si="81"/>
        <v>-45422992.902059071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-189352.70085655685</v>
      </c>
      <c r="L973" s="444">
        <f t="shared" ca="1" si="80"/>
        <v>-45634000.906430207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25">
      <c r="G974" s="459">
        <f t="shared" si="100"/>
        <v>81</v>
      </c>
      <c r="H974" s="459">
        <v>967</v>
      </c>
      <c r="I974" s="444">
        <f t="shared" ca="1" si="81"/>
        <v>-45634000.906430207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-190231.90087476993</v>
      </c>
      <c r="L974" s="444">
        <f t="shared" ca="1" si="80"/>
        <v>-45845888.110819556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25">
      <c r="G975" s="459">
        <f t="shared" si="100"/>
        <v>81</v>
      </c>
      <c r="H975" s="459">
        <v>968</v>
      </c>
      <c r="I975" s="444">
        <f t="shared" ca="1" si="81"/>
        <v>-45845888.110819556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-191114.76422639223</v>
      </c>
      <c r="L975" s="444">
        <f t="shared" ca="1" si="80"/>
        <v>-46058658.178560525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25">
      <c r="G976" s="459">
        <f t="shared" si="100"/>
        <v>81</v>
      </c>
      <c r="H976" s="459">
        <v>969</v>
      </c>
      <c r="I976" s="444">
        <f t="shared" ca="1" si="81"/>
        <v>-46058658.178560525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-192001.30617531293</v>
      </c>
      <c r="L976" s="444">
        <f t="shared" ca="1" si="80"/>
        <v>-46272314.788250417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25">
      <c r="G977" s="459">
        <f t="shared" si="100"/>
        <v>81</v>
      </c>
      <c r="H977" s="459">
        <v>970</v>
      </c>
      <c r="I977" s="444">
        <f t="shared" ca="1" si="81"/>
        <v>-46272314.788250417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-192891.54204902082</v>
      </c>
      <c r="L977" s="444">
        <f t="shared" ca="1" si="80"/>
        <v>-46486861.633814014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25">
      <c r="G978" s="459">
        <f t="shared" si="100"/>
        <v>81</v>
      </c>
      <c r="H978" s="459">
        <v>971</v>
      </c>
      <c r="I978" s="444">
        <f t="shared" ca="1" si="81"/>
        <v>-46486861.633814014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-193785.48723886913</v>
      </c>
      <c r="L978" s="444">
        <f t="shared" ca="1" si="80"/>
        <v>-46702302.424567461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25">
      <c r="G979" s="459">
        <f t="shared" si="100"/>
        <v>81</v>
      </c>
      <c r="H979" s="459">
        <v>972</v>
      </c>
      <c r="I979" s="444">
        <f t="shared" ca="1" si="81"/>
        <v>-46702302.424567461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-194683.15720034181</v>
      </c>
      <c r="L979" s="444">
        <f t="shared" ca="1" si="80"/>
        <v>-46918640.885282382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25">
      <c r="G980" s="459">
        <f>G979+1</f>
        <v>82</v>
      </c>
      <c r="H980" s="459">
        <v>973</v>
      </c>
      <c r="I980" s="444">
        <f t="shared" ca="1" si="81"/>
        <v>-46918640.885282382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-195584.56745332066</v>
      </c>
      <c r="L980" s="444">
        <f t="shared" ca="1" si="80"/>
        <v>-47135880.756250277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25">
      <c r="G981" s="459">
        <f t="shared" ref="G981:G991" si="101">G980</f>
        <v>82</v>
      </c>
      <c r="H981" s="459">
        <v>974</v>
      </c>
      <c r="I981" s="444">
        <f t="shared" ca="1" si="81"/>
        <v>-47135880.756250277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-196489.73358235357</v>
      </c>
      <c r="L981" s="444">
        <f t="shared" ca="1" si="80"/>
        <v>-47354025.79334721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25">
      <c r="G982" s="459">
        <f t="shared" si="101"/>
        <v>82</v>
      </c>
      <c r="H982" s="459">
        <v>975</v>
      </c>
      <c r="I982" s="444">
        <f t="shared" ca="1" si="81"/>
        <v>-47354025.79334721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-197398.6712369241</v>
      </c>
      <c r="L982" s="444">
        <f t="shared" ca="1" si="80"/>
        <v>-47573079.768098712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25">
      <c r="G983" s="459">
        <f t="shared" si="101"/>
        <v>82</v>
      </c>
      <c r="H983" s="459">
        <v>976</v>
      </c>
      <c r="I983" s="444">
        <f t="shared" ca="1" si="81"/>
        <v>-47573079.768098712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-198311.39613172202</v>
      </c>
      <c r="L983" s="444">
        <f t="shared" ca="1" si="80"/>
        <v>-47793046.467745014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25">
      <c r="G984" s="459">
        <f t="shared" si="101"/>
        <v>82</v>
      </c>
      <c r="H984" s="459">
        <v>977</v>
      </c>
      <c r="I984" s="444">
        <f t="shared" ca="1" si="81"/>
        <v>-47793046.467745014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-199227.92404691497</v>
      </c>
      <c r="L984" s="444">
        <f t="shared" ca="1" si="80"/>
        <v>-48013929.695306502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25">
      <c r="G985" s="459">
        <f t="shared" si="101"/>
        <v>82</v>
      </c>
      <c r="H985" s="459">
        <v>978</v>
      </c>
      <c r="I985" s="444">
        <f t="shared" ca="1" si="81"/>
        <v>-48013929.695306502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-200148.27082842117</v>
      </c>
      <c r="L985" s="444">
        <f t="shared" ca="1" si="80"/>
        <v>-48235733.269649498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25">
      <c r="G986" s="459">
        <f t="shared" si="101"/>
        <v>82</v>
      </c>
      <c r="H986" s="459">
        <v>979</v>
      </c>
      <c r="I986" s="444">
        <f t="shared" ca="1" si="81"/>
        <v>-48235733.269649498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-201072.45238818365</v>
      </c>
      <c r="L986" s="444">
        <f t="shared" ca="1" si="80"/>
        <v>-48458461.025552258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25">
      <c r="G987" s="459">
        <f t="shared" si="101"/>
        <v>82</v>
      </c>
      <c r="H987" s="459">
        <v>980</v>
      </c>
      <c r="I987" s="444">
        <f t="shared" ca="1" si="81"/>
        <v>-48458461.025552258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-202000.48470444515</v>
      </c>
      <c r="L987" s="444">
        <f t="shared" ca="1" si="80"/>
        <v>-48682116.813771278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25">
      <c r="G988" s="459">
        <f t="shared" si="101"/>
        <v>82</v>
      </c>
      <c r="H988" s="459">
        <v>981</v>
      </c>
      <c r="I988" s="444">
        <f t="shared" ca="1" si="81"/>
        <v>-48682116.813771278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-202932.38382202439</v>
      </c>
      <c r="L988" s="444">
        <f t="shared" ca="1" si="80"/>
        <v>-48906704.501107879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25">
      <c r="G989" s="459">
        <f t="shared" si="101"/>
        <v>82</v>
      </c>
      <c r="H989" s="459">
        <v>982</v>
      </c>
      <c r="I989" s="444">
        <f t="shared" ca="1" si="81"/>
        <v>-48906704.501107879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-203868.16585259358</v>
      </c>
      <c r="L989" s="444">
        <f t="shared" ca="1" si="80"/>
        <v>-49132227.970475048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25">
      <c r="G990" s="459">
        <f t="shared" si="101"/>
        <v>82</v>
      </c>
      <c r="H990" s="459">
        <v>983</v>
      </c>
      <c r="I990" s="444">
        <f t="shared" ca="1" si="81"/>
        <v>-49132227.970475048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-204807.84697495677</v>
      </c>
      <c r="L990" s="444">
        <f t="shared" ca="1" si="80"/>
        <v>-49358691.120964579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25">
      <c r="G991" s="459">
        <f t="shared" si="101"/>
        <v>82</v>
      </c>
      <c r="H991" s="459">
        <v>984</v>
      </c>
      <c r="I991" s="444">
        <f t="shared" ca="1" si="81"/>
        <v>-49358691.120964579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-205751.44343532983</v>
      </c>
      <c r="L991" s="444">
        <f t="shared" ca="1" si="80"/>
        <v>-49586097.867914483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25">
      <c r="G992" s="459">
        <f>G991+1</f>
        <v>83</v>
      </c>
      <c r="H992" s="459">
        <v>985</v>
      </c>
      <c r="I992" s="444">
        <f t="shared" ca="1" si="81"/>
        <v>-49586097.867914483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-206698.97154762107</v>
      </c>
      <c r="L992" s="444">
        <f t="shared" ca="1" si="80"/>
        <v>-49814452.142976679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25">
      <c r="G993" s="459">
        <f t="shared" ref="G993:G1003" si="102">G992</f>
        <v>83</v>
      </c>
      <c r="H993" s="459">
        <v>986</v>
      </c>
      <c r="I993" s="444">
        <f t="shared" ca="1" si="81"/>
        <v>-49814452.142976679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-207650.44769371356</v>
      </c>
      <c r="L993" s="444">
        <f t="shared" ca="1" si="80"/>
        <v>-50043757.894184969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25">
      <c r="G994" s="459">
        <f t="shared" si="102"/>
        <v>83</v>
      </c>
      <c r="H994" s="459">
        <v>987</v>
      </c>
      <c r="I994" s="444">
        <f t="shared" ca="1" si="81"/>
        <v>-50043757.894184969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-208605.88832374811</v>
      </c>
      <c r="L994" s="444">
        <f t="shared" ca="1" si="80"/>
        <v>-50274019.086023293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25">
      <c r="G995" s="459">
        <f t="shared" si="102"/>
        <v>83</v>
      </c>
      <c r="H995" s="459">
        <v>988</v>
      </c>
      <c r="I995" s="444">
        <f t="shared" ca="1" si="81"/>
        <v>-50274019.086023293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-209565.30995640779</v>
      </c>
      <c r="L995" s="444">
        <f t="shared" ca="1" si="80"/>
        <v>-50505239.69949428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25">
      <c r="G996" s="459">
        <f t="shared" si="102"/>
        <v>83</v>
      </c>
      <c r="H996" s="459">
        <v>989</v>
      </c>
      <c r="I996" s="444">
        <f t="shared" ca="1" si="81"/>
        <v>-50505239.69949428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-210528.72917920357</v>
      </c>
      <c r="L996" s="444">
        <f t="shared" ca="1" si="80"/>
        <v>-50737423.732188061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25">
      <c r="G997" s="459">
        <f t="shared" si="102"/>
        <v>83</v>
      </c>
      <c r="H997" s="459">
        <v>990</v>
      </c>
      <c r="I997" s="444">
        <f t="shared" ca="1" si="81"/>
        <v>-50737423.732188061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-211496.16264876098</v>
      </c>
      <c r="L997" s="444">
        <f t="shared" ca="1" si="80"/>
        <v>-50970575.198351398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25">
      <c r="G998" s="459">
        <f t="shared" si="102"/>
        <v>83</v>
      </c>
      <c r="H998" s="459">
        <v>991</v>
      </c>
      <c r="I998" s="444">
        <f t="shared" ca="1" si="81"/>
        <v>-50970575.198351398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-212467.62709110824</v>
      </c>
      <c r="L998" s="444">
        <f t="shared" ca="1" si="80"/>
        <v>-51204698.128957085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25">
      <c r="G999" s="459">
        <f t="shared" si="102"/>
        <v>83</v>
      </c>
      <c r="H999" s="459">
        <v>992</v>
      </c>
      <c r="I999" s="444">
        <f t="shared" ca="1" si="81"/>
        <v>-51204698.128957085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-213443.13930196525</v>
      </c>
      <c r="L999" s="444">
        <f t="shared" ca="1" si="80"/>
        <v>-51439796.571773626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25">
      <c r="G1000" s="459">
        <f t="shared" si="102"/>
        <v>83</v>
      </c>
      <c r="H1000" s="459">
        <v>993</v>
      </c>
      <c r="I1000" s="444">
        <f t="shared" ca="1" si="81"/>
        <v>-51439796.571773626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-214422.71614703417</v>
      </c>
      <c r="L1000" s="444">
        <f t="shared" ca="1" si="80"/>
        <v>-51675874.591435239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25">
      <c r="G1001" s="459">
        <f t="shared" si="102"/>
        <v>83</v>
      </c>
      <c r="H1001" s="459">
        <v>994</v>
      </c>
      <c r="I1001" s="444">
        <f t="shared" ca="1" si="81"/>
        <v>-51675874.591435239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-215406.3745622909</v>
      </c>
      <c r="L1001" s="444">
        <f t="shared" ca="1" si="80"/>
        <v>-51912936.269512109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25">
      <c r="G1002" s="459">
        <f t="shared" si="102"/>
        <v>83</v>
      </c>
      <c r="H1002" s="459">
        <v>995</v>
      </c>
      <c r="I1002" s="444">
        <f t="shared" ca="1" si="81"/>
        <v>-51912936.269512109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-216394.13155427785</v>
      </c>
      <c r="L1002" s="444">
        <f t="shared" ca="1" si="80"/>
        <v>-52150985.704580963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25">
      <c r="G1003" s="459">
        <f t="shared" si="102"/>
        <v>83</v>
      </c>
      <c r="H1003" s="459">
        <v>996</v>
      </c>
      <c r="I1003" s="444">
        <f t="shared" ca="1" si="81"/>
        <v>-52150985.704580963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-217386.00420039808</v>
      </c>
      <c r="L1003" s="444">
        <f t="shared" ca="1" si="80"/>
        <v>-52390027.012295939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25">
      <c r="G1004" s="459"/>
      <c r="H1004" s="459">
        <v>997</v>
      </c>
      <c r="I1004" s="444">
        <f t="shared" ca="1" si="81"/>
        <v>-52390027.012295939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-218382.00964921049</v>
      </c>
      <c r="L1004" s="444">
        <f t="shared" ca="1" si="80"/>
        <v>-52630064.325459726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25">
      <c r="G1005" s="459"/>
      <c r="H1005" s="459">
        <v>998</v>
      </c>
      <c r="I1005" s="444">
        <f t="shared" ca="1" si="81"/>
        <v>-52630064.325459726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-219382.16512072622</v>
      </c>
      <c r="L1005" s="444">
        <f t="shared" ca="1" si="80"/>
        <v>-52871101.794095032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25">
      <c r="G1006" s="459"/>
      <c r="H1006" s="459">
        <v>999</v>
      </c>
      <c r="I1006" s="444">
        <f t="shared" ca="1" si="81"/>
        <v>-52871101.794095032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-220386.48790670672</v>
      </c>
      <c r="L1006" s="444">
        <f t="shared" ca="1" si="80"/>
        <v>-53113143.585516319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25">
      <c r="G1007" s="459"/>
      <c r="H1007" s="459">
        <v>1000</v>
      </c>
      <c r="I1007" s="444">
        <f t="shared" ca="1" si="81"/>
        <v>-53113143.585516319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-221394.9953709621</v>
      </c>
      <c r="L1007" s="444">
        <f t="shared" ca="1" si="80"/>
        <v>-53356193.884401858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25">
      <c r="G1008" s="459"/>
      <c r="H1008" s="459">
        <v>1001</v>
      </c>
      <c r="I1008" s="444">
        <f t="shared" ca="1" si="81"/>
        <v>-53356193.884401858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-222407.70494965184</v>
      </c>
      <c r="L1008" s="444">
        <f t="shared" ca="1" si="80"/>
        <v>-53600256.89286609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25">
      <c r="G1009" s="459"/>
      <c r="H1009" s="459">
        <v>1002</v>
      </c>
      <c r="I1009" s="444">
        <f t="shared" ca="1" si="81"/>
        <v>-53600256.89286609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-223424.6341515861</v>
      </c>
      <c r="L1009" s="444">
        <f t="shared" ca="1" si="80"/>
        <v>-53845336.830532253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25">
      <c r="G1010" s="459"/>
      <c r="H1010" s="459">
        <v>1003</v>
      </c>
      <c r="I1010" s="444">
        <f t="shared" ca="1" si="81"/>
        <v>-53845336.830532253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-224445.80055852843</v>
      </c>
      <c r="L1010" s="444">
        <f t="shared" ca="1" si="80"/>
        <v>-54091437.93460536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25">
      <c r="G1011" s="459"/>
      <c r="H1011" s="459">
        <v>1004</v>
      </c>
      <c r="I1011" s="444">
        <f t="shared" ca="1" si="81"/>
        <v>-54091437.93460536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-225471.22182549973</v>
      </c>
      <c r="L1011" s="444">
        <f t="shared" ca="1" si="80"/>
        <v>-54338564.45994544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25">
      <c r="G1012" s="459"/>
      <c r="H1012" s="459">
        <v>1005</v>
      </c>
      <c r="I1012" s="444">
        <f t="shared" ca="1" si="81"/>
        <v>-54338564.45994544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-226500.91568108342</v>
      </c>
      <c r="L1012" s="444">
        <f t="shared" ca="1" si="80"/>
        <v>-54586720.679141104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25">
      <c r="G1013" s="459"/>
      <c r="H1013" s="459">
        <v>1006</v>
      </c>
      <c r="I1013" s="444">
        <f t="shared" ca="1" si="81"/>
        <v>-54586720.679141104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-227534.89992773201</v>
      </c>
      <c r="L1013" s="444">
        <f t="shared" ca="1" si="80"/>
        <v>-54835910.882583417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25">
      <c r="G1014" s="459"/>
      <c r="H1014" s="459">
        <v>1007</v>
      </c>
      <c r="I1014" s="444">
        <f t="shared" ca="1" si="81"/>
        <v>-54835910.882583417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-228573.19244207497</v>
      </c>
      <c r="L1014" s="444">
        <f t="shared" ca="1" si="80"/>
        <v>-55086139.378540069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25">
      <c r="G1015" s="459"/>
      <c r="H1015" s="459">
        <v>1008</v>
      </c>
      <c r="I1015" s="444">
        <f t="shared" ca="1" si="81"/>
        <v>-55086139.378540069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-229615.81117522766</v>
      </c>
      <c r="L1015" s="444">
        <f t="shared" ca="1" si="80"/>
        <v>-55337410.493229873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25">
      <c r="G1016" s="459"/>
      <c r="H1016" s="459">
        <v>1009</v>
      </c>
      <c r="I1016" s="444">
        <f t="shared" ca="1" si="81"/>
        <v>-55337410.493229873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-230662.77415310187</v>
      </c>
      <c r="L1016" s="444">
        <f t="shared" ca="1" si="80"/>
        <v>-55589728.570897549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25">
      <c r="G1017" s="459"/>
      <c r="H1017" s="459">
        <v>1010</v>
      </c>
      <c r="I1017" s="444">
        <f t="shared" ca="1" si="81"/>
        <v>-55589728.570897549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-231714.09947671718</v>
      </c>
      <c r="L1017" s="444">
        <f t="shared" ca="1" si="80"/>
        <v>-55843097.973888844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25">
      <c r="G1018" s="459"/>
      <c r="H1018" s="459">
        <v>1011</v>
      </c>
      <c r="I1018" s="444">
        <f t="shared" ca="1" si="81"/>
        <v>-55843097.973888844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-232769.80532251426</v>
      </c>
      <c r="L1018" s="444">
        <f t="shared" ca="1" si="80"/>
        <v>-56097523.082725935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25">
      <c r="G1019" s="459"/>
      <c r="H1019" s="459">
        <v>1012</v>
      </c>
      <c r="I1019" s="444">
        <f t="shared" ca="1" si="81"/>
        <v>-56097523.082725935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-233829.9099426688</v>
      </c>
      <c r="L1019" s="444">
        <f t="shared" ca="1" si="80"/>
        <v>-56353008.296183184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25">
      <c r="G1020" s="459"/>
      <c r="H1020" s="459">
        <v>1013</v>
      </c>
      <c r="I1020" s="444">
        <f t="shared" ca="1" si="81"/>
        <v>-56353008.296183184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-234894.43166540735</v>
      </c>
      <c r="L1020" s="444">
        <f t="shared" ca="1" si="80"/>
        <v>-56609558.031363167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25">
      <c r="G1021" s="459"/>
      <c r="H1021" s="459">
        <v>1014</v>
      </c>
      <c r="I1021" s="444">
        <f t="shared" ca="1" si="81"/>
        <v>-56609558.031363167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-235963.38889532394</v>
      </c>
      <c r="L1021" s="444">
        <f t="shared" ca="1" si="80"/>
        <v>-56867176.72377307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25">
      <c r="G1022" s="459"/>
      <c r="H1022" s="459">
        <v>1015</v>
      </c>
      <c r="I1022" s="444">
        <f t="shared" ca="1" si="81"/>
        <v>-56867176.72377307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-237036.8001136985</v>
      </c>
      <c r="L1022" s="444">
        <f t="shared" ca="1" si="80"/>
        <v>-57125868.827401347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25">
      <c r="G1023" s="459"/>
      <c r="H1023" s="459">
        <v>1016</v>
      </c>
      <c r="I1023" s="444">
        <f t="shared" ca="1" si="81"/>
        <v>-57125868.827401347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-238114.68387881637</v>
      </c>
      <c r="L1023" s="444">
        <f t="shared" ca="1" si="80"/>
        <v>-57385638.814794742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25">
      <c r="G1024" s="459"/>
      <c r="H1024" s="459">
        <v>1017</v>
      </c>
      <c r="I1024" s="444">
        <f t="shared" ca="1" si="81"/>
        <v>-57385638.814794742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-239197.05882628882</v>
      </c>
      <c r="L1024" s="444">
        <f t="shared" ca="1" si="80"/>
        <v>-57646491.177135609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25">
      <c r="G1025" s="459"/>
      <c r="H1025" s="459">
        <v>1018</v>
      </c>
      <c r="I1025" s="444">
        <f t="shared" ca="1" si="81"/>
        <v>-57646491.177135609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-240283.94366937582</v>
      </c>
      <c r="L1025" s="444">
        <f t="shared" ca="1" si="80"/>
        <v>-57908430.424319565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25">
      <c r="G1026" s="459"/>
      <c r="H1026" s="459">
        <v>1019</v>
      </c>
      <c r="I1026" s="444">
        <f t="shared" ca="1" si="81"/>
        <v>-57908430.424319565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-241375.35719930893</v>
      </c>
      <c r="L1026" s="444">
        <f t="shared" ca="1" si="80"/>
        <v>-58171461.085033454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25">
      <c r="G1027" s="459"/>
      <c r="H1027" s="459">
        <v>1020</v>
      </c>
      <c r="I1027" s="444">
        <f t="shared" ca="1" si="81"/>
        <v>-58171461.085033454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-242471.31828561678</v>
      </c>
      <c r="L1027" s="444">
        <f t="shared" ca="1" si="80"/>
        <v>-58435587.706833646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25">
      <c r="G1028" s="459"/>
      <c r="H1028" s="459">
        <v>1021</v>
      </c>
      <c r="I1028" s="444">
        <f t="shared" ca="1" si="81"/>
        <v>-58435587.706833646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-243571.84587645097</v>
      </c>
      <c r="L1028" s="444">
        <f t="shared" ref="L1028:L1282" ca="1" si="104">I1028-J1028+K1028</f>
        <v>-58700814.856224671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25">
      <c r="G1029" s="459"/>
      <c r="H1029" s="459">
        <v>1022</v>
      </c>
      <c r="I1029" s="444">
        <f t="shared" ref="I1029:I1283" ca="1" si="105">L1028</f>
        <v>-58700814.856224671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-244676.95899891353</v>
      </c>
      <c r="L1029" s="444">
        <f t="shared" ca="1" si="104"/>
        <v>-58967147.11873816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25">
      <c r="G1030" s="459"/>
      <c r="H1030" s="459">
        <v>1023</v>
      </c>
      <c r="I1030" s="444">
        <f t="shared" ca="1" si="105"/>
        <v>-58967147.11873816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-245786.67675938638</v>
      </c>
      <c r="L1030" s="444">
        <f t="shared" ca="1" si="104"/>
        <v>-59234589.099012122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25">
      <c r="G1031" s="459"/>
      <c r="H1031" s="459">
        <v>1024</v>
      </c>
      <c r="I1031" s="444">
        <f t="shared" ca="1" si="105"/>
        <v>-59234589.099012122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-246901.01834386124</v>
      </c>
      <c r="L1031" s="444">
        <f t="shared" ca="1" si="104"/>
        <v>-59503145.420870557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25">
      <c r="G1032" s="459"/>
      <c r="H1032" s="459">
        <v>1025</v>
      </c>
      <c r="I1032" s="444">
        <f t="shared" ca="1" si="105"/>
        <v>-59503145.420870557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-248020.00301827135</v>
      </c>
      <c r="L1032" s="444">
        <f t="shared" ca="1" si="104"/>
        <v>-59772820.72740341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25">
      <c r="G1033" s="459"/>
      <c r="H1033" s="459">
        <v>1026</v>
      </c>
      <c r="I1033" s="444">
        <f t="shared" ca="1" si="105"/>
        <v>-59772820.72740341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-249143.65012882496</v>
      </c>
      <c r="L1033" s="444">
        <f t="shared" ca="1" si="104"/>
        <v>-60043619.681046814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25">
      <c r="G1034" s="459"/>
      <c r="H1034" s="459">
        <v>1027</v>
      </c>
      <c r="I1034" s="444">
        <f t="shared" ca="1" si="105"/>
        <v>-60043619.681046814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-250271.97910233913</v>
      </c>
      <c r="L1034" s="444">
        <f t="shared" ca="1" si="104"/>
        <v>-60315546.963663727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25">
      <c r="G1035" s="459"/>
      <c r="H1035" s="459">
        <v>1028</v>
      </c>
      <c r="I1035" s="444">
        <f t="shared" ca="1" si="105"/>
        <v>-60315546.963663727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-251405.00944657627</v>
      </c>
      <c r="L1035" s="444">
        <f t="shared" ca="1" si="104"/>
        <v>-60588607.276624881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25">
      <c r="G1036" s="459"/>
      <c r="H1036" s="459">
        <v>1029</v>
      </c>
      <c r="I1036" s="444">
        <f t="shared" ca="1" si="105"/>
        <v>-60588607.276624881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-252542.76075058107</v>
      </c>
      <c r="L1036" s="444">
        <f t="shared" ca="1" si="104"/>
        <v>-60862805.340890042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25">
      <c r="G1037" s="459"/>
      <c r="H1037" s="459">
        <v>1030</v>
      </c>
      <c r="I1037" s="444">
        <f t="shared" ca="1" si="105"/>
        <v>-60862805.340890042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-253685.25268501925</v>
      </c>
      <c r="L1037" s="444">
        <f t="shared" ca="1" si="104"/>
        <v>-61138145.897089638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25">
      <c r="G1038" s="459"/>
      <c r="H1038" s="459">
        <v>1031</v>
      </c>
      <c r="I1038" s="444">
        <f t="shared" ca="1" si="105"/>
        <v>-61138145.897089638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-254832.50500251757</v>
      </c>
      <c r="L1038" s="444">
        <f t="shared" ca="1" si="104"/>
        <v>-61414633.705606736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25">
      <c r="G1039" s="459"/>
      <c r="H1039" s="459">
        <v>1032</v>
      </c>
      <c r="I1039" s="444">
        <f t="shared" ca="1" si="105"/>
        <v>-61414633.705606736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-255984.5375380055</v>
      </c>
      <c r="L1039" s="444">
        <f t="shared" ca="1" si="104"/>
        <v>-61692273.546659321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25">
      <c r="G1040" s="459"/>
      <c r="H1040" s="459">
        <v>1033</v>
      </c>
      <c r="I1040" s="444">
        <f t="shared" ca="1" si="105"/>
        <v>-61692273.546659321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-257141.3702090579</v>
      </c>
      <c r="L1040" s="444">
        <f t="shared" ca="1" si="104"/>
        <v>-61971070.220382959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25">
      <c r="G1041" s="459"/>
      <c r="H1041" s="459">
        <v>1034</v>
      </c>
      <c r="I1041" s="444">
        <f t="shared" ca="1" si="105"/>
        <v>-61971070.220382959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-258303.02301623975</v>
      </c>
      <c r="L1041" s="444">
        <f t="shared" ca="1" si="104"/>
        <v>-62251028.546913773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25">
      <c r="G1042" s="459"/>
      <c r="H1042" s="459">
        <v>1035</v>
      </c>
      <c r="I1042" s="444">
        <f t="shared" ca="1" si="105"/>
        <v>-62251028.546913773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-259469.51604345147</v>
      </c>
      <c r="L1042" s="444">
        <f t="shared" ca="1" si="104"/>
        <v>-62532153.366471805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25">
      <c r="G1043" s="459"/>
      <c r="H1043" s="459">
        <v>1036</v>
      </c>
      <c r="I1043" s="444">
        <f t="shared" ca="1" si="105"/>
        <v>-62532153.366471805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-260640.86945827657</v>
      </c>
      <c r="L1043" s="444">
        <f t="shared" ca="1" si="104"/>
        <v>-62814449.539444655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25">
      <c r="G1044" s="459"/>
      <c r="H1044" s="459">
        <v>1037</v>
      </c>
      <c r="I1044" s="444">
        <f t="shared" ca="1" si="105"/>
        <v>-62814449.539444655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-261817.10351233013</v>
      </c>
      <c r="L1044" s="444">
        <f t="shared" ca="1" si="104"/>
        <v>-63097921.946471564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25">
      <c r="G1045" s="459"/>
      <c r="H1045" s="459">
        <v>1038</v>
      </c>
      <c r="I1045" s="444">
        <f t="shared" ca="1" si="105"/>
        <v>-63097921.946471564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-262998.23854160891</v>
      </c>
      <c r="L1045" s="444">
        <f t="shared" ca="1" si="104"/>
        <v>-63382575.488527752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25">
      <c r="G1046" s="459"/>
      <c r="H1046" s="459">
        <v>1039</v>
      </c>
      <c r="I1046" s="444">
        <f t="shared" ca="1" si="105"/>
        <v>-63382575.488527752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-264184.29496684304</v>
      </c>
      <c r="L1046" s="444">
        <f t="shared" ca="1" si="104"/>
        <v>-63668415.087009177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25">
      <c r="G1047" s="459"/>
      <c r="H1047" s="459">
        <v>1040</v>
      </c>
      <c r="I1047" s="444">
        <f t="shared" ca="1" si="105"/>
        <v>-63668415.087009177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-265375.29329384898</v>
      </c>
      <c r="L1047" s="444">
        <f t="shared" ca="1" si="104"/>
        <v>-63955445.683817603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25">
      <c r="G1048" s="459"/>
      <c r="H1048" s="459">
        <v>1041</v>
      </c>
      <c r="I1048" s="444">
        <f t="shared" ca="1" si="105"/>
        <v>-63955445.683817603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-266571.25411388406</v>
      </c>
      <c r="L1048" s="444">
        <f t="shared" ca="1" si="104"/>
        <v>-64243672.241446063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25">
      <c r="G1049" s="459"/>
      <c r="H1049" s="459">
        <v>1042</v>
      </c>
      <c r="I1049" s="444">
        <f t="shared" ca="1" si="105"/>
        <v>-64243672.241446063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-267772.19810400269</v>
      </c>
      <c r="L1049" s="444">
        <f t="shared" ca="1" si="104"/>
        <v>-64533099.743064642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25">
      <c r="G1050" s="459"/>
      <c r="H1050" s="459">
        <v>1043</v>
      </c>
      <c r="I1050" s="444">
        <f t="shared" ca="1" si="105"/>
        <v>-64533099.743064642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-268978.14602741343</v>
      </c>
      <c r="L1050" s="444">
        <f t="shared" ca="1" si="104"/>
        <v>-64823733.192606635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25">
      <c r="G1051" s="459"/>
      <c r="H1051" s="459">
        <v>1044</v>
      </c>
      <c r="I1051" s="444">
        <f t="shared" ca="1" si="105"/>
        <v>-64823733.192606635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-270189.11873383838</v>
      </c>
      <c r="L1051" s="444">
        <f t="shared" ca="1" si="104"/>
        <v>-65115577.614855051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25">
      <c r="G1052" s="459"/>
      <c r="H1052" s="459">
        <v>1045</v>
      </c>
      <c r="I1052" s="444">
        <f t="shared" ca="1" si="105"/>
        <v>-65115577.614855051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-271405.13715987344</v>
      </c>
      <c r="L1052" s="444">
        <f t="shared" ca="1" si="104"/>
        <v>-65408638.055529505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25">
      <c r="G1053" s="459"/>
      <c r="H1053" s="459">
        <v>1046</v>
      </c>
      <c r="I1053" s="444">
        <f t="shared" ca="1" si="105"/>
        <v>-65408638.055529505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-272626.22232935036</v>
      </c>
      <c r="L1053" s="444">
        <f t="shared" ca="1" si="104"/>
        <v>-65702919.581373431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25">
      <c r="G1054" s="459"/>
      <c r="H1054" s="459">
        <v>1047</v>
      </c>
      <c r="I1054" s="444">
        <f t="shared" ca="1" si="105"/>
        <v>-65702919.581373431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-273852.39535370003</v>
      </c>
      <c r="L1054" s="444">
        <f t="shared" ca="1" si="104"/>
        <v>-65998427.280241705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25">
      <c r="G1055" s="459"/>
      <c r="H1055" s="459">
        <v>1048</v>
      </c>
      <c r="I1055" s="444">
        <f t="shared" ca="1" si="105"/>
        <v>-65998427.280241705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-275083.67743231787</v>
      </c>
      <c r="L1055" s="444">
        <f t="shared" ca="1" si="104"/>
        <v>-66295166.261188604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25">
      <c r="G1056" s="459"/>
      <c r="H1056" s="459">
        <v>1049</v>
      </c>
      <c r="I1056" s="444">
        <f t="shared" ca="1" si="105"/>
        <v>-66295166.261188604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-276320.08985292993</v>
      </c>
      <c r="L1056" s="444">
        <f t="shared" ca="1" si="104"/>
        <v>-66593141.654556111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25">
      <c r="G1057" s="459"/>
      <c r="H1057" s="459">
        <v>1050</v>
      </c>
      <c r="I1057" s="444">
        <f t="shared" ca="1" si="105"/>
        <v>-66593141.654556111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-277561.65399196121</v>
      </c>
      <c r="L1057" s="444">
        <f t="shared" ca="1" si="104"/>
        <v>-66892358.612062648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25">
      <c r="G1058" s="459"/>
      <c r="H1058" s="459">
        <v>1051</v>
      </c>
      <c r="I1058" s="444">
        <f t="shared" ca="1" si="105"/>
        <v>-66892358.612062648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-278808.39131490508</v>
      </c>
      <c r="L1058" s="444">
        <f t="shared" ca="1" si="104"/>
        <v>-67192822.306892127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25">
      <c r="G1059" s="459"/>
      <c r="H1059" s="459">
        <v>1052</v>
      </c>
      <c r="I1059" s="444">
        <f t="shared" ca="1" si="105"/>
        <v>-67192822.306892127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-280060.32337669464</v>
      </c>
      <c r="L1059" s="444">
        <f t="shared" ca="1" si="104"/>
        <v>-67494537.933783412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25">
      <c r="G1060" s="459"/>
      <c r="H1060" s="459">
        <v>1053</v>
      </c>
      <c r="I1060" s="444">
        <f t="shared" ca="1" si="105"/>
        <v>-67494537.933783412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-281317.47182207496</v>
      </c>
      <c r="L1060" s="444">
        <f t="shared" ca="1" si="104"/>
        <v>-67797510.709120065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25">
      <c r="G1061" s="459"/>
      <c r="H1061" s="459">
        <v>1054</v>
      </c>
      <c r="I1061" s="444">
        <f t="shared" ca="1" si="105"/>
        <v>-67797510.709120065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-282579.85838597768</v>
      </c>
      <c r="L1061" s="444">
        <f t="shared" ca="1" si="104"/>
        <v>-68101745.87102063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25">
      <c r="G1062" s="459"/>
      <c r="H1062" s="459">
        <v>1055</v>
      </c>
      <c r="I1062" s="444">
        <f t="shared" ca="1" si="105"/>
        <v>-68101745.87102063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-283847.50489389675</v>
      </c>
      <c r="L1062" s="444">
        <f t="shared" ca="1" si="104"/>
        <v>-68407248.679429114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25">
      <c r="G1063" s="459"/>
      <c r="H1063" s="459">
        <v>1056</v>
      </c>
      <c r="I1063" s="444">
        <f t="shared" ca="1" si="105"/>
        <v>-68407248.679429114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-285120.4332622654</v>
      </c>
      <c r="L1063" s="444">
        <f t="shared" ca="1" si="104"/>
        <v>-68714024.416205958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25">
      <c r="G1064" s="459"/>
      <c r="H1064" s="459">
        <v>1057</v>
      </c>
      <c r="I1064" s="444">
        <f t="shared" ca="1" si="105"/>
        <v>-68714024.416205958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-286398.66549883562</v>
      </c>
      <c r="L1064" s="444">
        <f t="shared" ca="1" si="104"/>
        <v>-69022078.38521938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25">
      <c r="G1065" s="459"/>
      <c r="H1065" s="459">
        <v>1058</v>
      </c>
      <c r="I1065" s="444">
        <f t="shared" ca="1" si="105"/>
        <v>-69022078.38521938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-287682.2237030582</v>
      </c>
      <c r="L1065" s="444">
        <f t="shared" ca="1" si="104"/>
        <v>-69331415.912437022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25">
      <c r="G1066" s="459"/>
      <c r="H1066" s="459">
        <v>1059</v>
      </c>
      <c r="I1066" s="444">
        <f t="shared" ca="1" si="105"/>
        <v>-69331415.912437022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-288971.130066465</v>
      </c>
      <c r="L1066" s="444">
        <f t="shared" ca="1" si="104"/>
        <v>-69642042.346018076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25">
      <c r="G1067" s="459"/>
      <c r="H1067" s="459">
        <v>1060</v>
      </c>
      <c r="I1067" s="444">
        <f t="shared" ca="1" si="105"/>
        <v>-69642042.346018076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-290265.40687305277</v>
      </c>
      <c r="L1067" s="444">
        <f t="shared" ca="1" si="104"/>
        <v>-69953963.056405708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25">
      <c r="G1068" s="459"/>
      <c r="H1068" s="459">
        <v>1061</v>
      </c>
      <c r="I1068" s="444">
        <f t="shared" ca="1" si="105"/>
        <v>-69953963.056405708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-291565.07649966789</v>
      </c>
      <c r="L1068" s="444">
        <f t="shared" ca="1" si="104"/>
        <v>-70267183.436419964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25">
      <c r="G1069" s="459"/>
      <c r="H1069" s="459">
        <v>1062</v>
      </c>
      <c r="I1069" s="444">
        <f t="shared" ca="1" si="105"/>
        <v>-70267183.436419964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-292870.16141639394</v>
      </c>
      <c r="L1069" s="444">
        <f t="shared" ca="1" si="104"/>
        <v>-70581708.901350945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25">
      <c r="G1070" s="459"/>
      <c r="H1070" s="459">
        <v>1063</v>
      </c>
      <c r="I1070" s="444">
        <f t="shared" ca="1" si="105"/>
        <v>-70581708.901350945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-294180.68418693973</v>
      </c>
      <c r="L1070" s="444">
        <f t="shared" ca="1" si="104"/>
        <v>-70897544.889052466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25">
      <c r="G1071" s="459"/>
      <c r="H1071" s="459">
        <v>1064</v>
      </c>
      <c r="I1071" s="444">
        <f t="shared" ca="1" si="105"/>
        <v>-70897544.889052466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-295496.66746902937</v>
      </c>
      <c r="L1071" s="444">
        <f t="shared" ca="1" si="104"/>
        <v>-71214696.860036075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25">
      <c r="G1072" s="459"/>
      <c r="H1072" s="459">
        <v>1065</v>
      </c>
      <c r="I1072" s="444">
        <f t="shared" ca="1" si="105"/>
        <v>-71214696.860036075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-296818.13401479443</v>
      </c>
      <c r="L1072" s="444">
        <f t="shared" ca="1" si="104"/>
        <v>-71533170.29756546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25">
      <c r="G1073" s="459"/>
      <c r="H1073" s="459">
        <v>1066</v>
      </c>
      <c r="I1073" s="444">
        <f t="shared" ca="1" si="105"/>
        <v>-71533170.29756546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-298145.10667116684</v>
      </c>
      <c r="L1073" s="444">
        <f t="shared" ca="1" si="104"/>
        <v>-71852970.707751215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25">
      <c r="G1074" s="459"/>
      <c r="H1074" s="459">
        <v>1067</v>
      </c>
      <c r="I1074" s="444">
        <f t="shared" ca="1" si="105"/>
        <v>-71852970.707751215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-299477.60838027415</v>
      </c>
      <c r="L1074" s="444">
        <f t="shared" ca="1" si="104"/>
        <v>-72174103.619646072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25">
      <c r="G1075" s="459"/>
      <c r="H1075" s="459">
        <v>1068</v>
      </c>
      <c r="I1075" s="444">
        <f t="shared" ca="1" si="105"/>
        <v>-72174103.619646072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-300815.66217983607</v>
      </c>
      <c r="L1075" s="444">
        <f t="shared" ca="1" si="104"/>
        <v>-72496574.5853405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25">
      <c r="G1076" s="459"/>
      <c r="H1076" s="459">
        <v>1069</v>
      </c>
      <c r="I1076" s="444">
        <f t="shared" ca="1" si="105"/>
        <v>-72496574.5853405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-302159.29120356287</v>
      </c>
      <c r="L1076" s="444">
        <f t="shared" ca="1" si="104"/>
        <v>-72820389.180058643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25">
      <c r="G1077" s="459"/>
      <c r="H1077" s="459">
        <v>1070</v>
      </c>
      <c r="I1077" s="444">
        <f t="shared" ca="1" si="105"/>
        <v>-72820389.180058643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-303508.51868155511</v>
      </c>
      <c r="L1077" s="444">
        <f t="shared" ca="1" si="104"/>
        <v>-73145553.002254784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25">
      <c r="G1078" s="459"/>
      <c r="H1078" s="459">
        <v>1071</v>
      </c>
      <c r="I1078" s="444">
        <f t="shared" ca="1" si="105"/>
        <v>-73145553.002254784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-304863.36794070568</v>
      </c>
      <c r="L1078" s="444">
        <f t="shared" ca="1" si="104"/>
        <v>-73472071.673710078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25">
      <c r="G1079" s="459"/>
      <c r="H1079" s="459">
        <v>1072</v>
      </c>
      <c r="I1079" s="444">
        <f t="shared" ca="1" si="105"/>
        <v>-73472071.673710078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-306223.86240510276</v>
      </c>
      <c r="L1079" s="444">
        <f t="shared" ca="1" si="104"/>
        <v>-73799950.839629769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25">
      <c r="G1080" s="459"/>
      <c r="H1080" s="459">
        <v>1073</v>
      </c>
      <c r="I1080" s="444">
        <f t="shared" ca="1" si="105"/>
        <v>-73799950.839629769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-307590.02559643483</v>
      </c>
      <c r="L1080" s="444">
        <f t="shared" ca="1" si="104"/>
        <v>-74129196.168740794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25">
      <c r="G1081" s="459"/>
      <c r="H1081" s="459">
        <v>1074</v>
      </c>
      <c r="I1081" s="444">
        <f t="shared" ca="1" si="105"/>
        <v>-74129196.168740794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-308961.88113439741</v>
      </c>
      <c r="L1081" s="444">
        <f t="shared" ca="1" si="104"/>
        <v>-74459813.35338977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25">
      <c r="G1082" s="459"/>
      <c r="H1082" s="459">
        <v>1075</v>
      </c>
      <c r="I1082" s="444">
        <f t="shared" ca="1" si="105"/>
        <v>-74459813.35338977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-310339.45273710147</v>
      </c>
      <c r="L1082" s="444">
        <f t="shared" ca="1" si="104"/>
        <v>-74791808.109641463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25">
      <c r="G1083" s="459"/>
      <c r="H1083" s="459">
        <v>1076</v>
      </c>
      <c r="I1083" s="444">
        <f t="shared" ca="1" si="105"/>
        <v>-74791808.109641463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-311722.76422148355</v>
      </c>
      <c r="L1083" s="444">
        <f t="shared" ca="1" si="104"/>
        <v>-75125186.177377537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25">
      <c r="G1084" s="459"/>
      <c r="H1084" s="459">
        <v>1077</v>
      </c>
      <c r="I1084" s="444">
        <f t="shared" ca="1" si="105"/>
        <v>-75125186.177377537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-313111.83950371714</v>
      </c>
      <c r="L1084" s="444">
        <f t="shared" ca="1" si="104"/>
        <v>-75459953.320395842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25">
      <c r="G1085" s="459"/>
      <c r="H1085" s="459">
        <v>1078</v>
      </c>
      <c r="I1085" s="444">
        <f t="shared" ca="1" si="105"/>
        <v>-75459953.320395842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-314506.70259962679</v>
      </c>
      <c r="L1085" s="444">
        <f t="shared" ca="1" si="104"/>
        <v>-75796115.326510057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25">
      <c r="G1086" s="459"/>
      <c r="H1086" s="459">
        <v>1079</v>
      </c>
      <c r="I1086" s="444">
        <f t="shared" ca="1" si="105"/>
        <v>-75796115.326510057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-315907.37762510264</v>
      </c>
      <c r="L1086" s="444">
        <f t="shared" ca="1" si="104"/>
        <v>-76133678.00764975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25">
      <c r="G1087" s="459"/>
      <c r="H1087" s="459">
        <v>1080</v>
      </c>
      <c r="I1087" s="444">
        <f t="shared" ca="1" si="105"/>
        <v>-76133678.00764975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-317313.88879651803</v>
      </c>
      <c r="L1087" s="444">
        <f t="shared" ca="1" si="104"/>
        <v>-76472647.199960858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25">
      <c r="G1088" s="459"/>
      <c r="H1088" s="459">
        <v>1081</v>
      </c>
      <c r="I1088" s="444">
        <f t="shared" ca="1" si="105"/>
        <v>-76472647.199960858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-318726.26043114765</v>
      </c>
      <c r="L1088" s="444">
        <f t="shared" ca="1" si="104"/>
        <v>-76813028.763906583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25">
      <c r="G1089" s="459"/>
      <c r="H1089" s="459">
        <v>1082</v>
      </c>
      <c r="I1089" s="444">
        <f t="shared" ca="1" si="105"/>
        <v>-76813028.763906583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-320144.51694758818</v>
      </c>
      <c r="L1089" s="444">
        <f t="shared" ca="1" si="104"/>
        <v>-77154828.58436875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25">
      <c r="G1090" s="459"/>
      <c r="H1090" s="459">
        <v>1083</v>
      </c>
      <c r="I1090" s="444">
        <f t="shared" ca="1" si="105"/>
        <v>-77154828.58436875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-321568.68286618055</v>
      </c>
      <c r="L1090" s="444">
        <f t="shared" ca="1" si="104"/>
        <v>-77498052.570749521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25">
      <c r="G1091" s="459"/>
      <c r="H1091" s="459">
        <v>1084</v>
      </c>
      <c r="I1091" s="444">
        <f t="shared" ca="1" si="105"/>
        <v>-77498052.570749521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-322998.78280943376</v>
      </c>
      <c r="L1091" s="444">
        <f t="shared" ca="1" si="104"/>
        <v>-77842706.657073542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25">
      <c r="G1092" s="459"/>
      <c r="H1092" s="459">
        <v>1085</v>
      </c>
      <c r="I1092" s="444">
        <f t="shared" ca="1" si="105"/>
        <v>-77842706.657073542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-324434.84150245052</v>
      </c>
      <c r="L1092" s="444">
        <f t="shared" ca="1" si="104"/>
        <v>-78188796.802090585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25">
      <c r="G1093" s="459"/>
      <c r="H1093" s="459">
        <v>1086</v>
      </c>
      <c r="I1093" s="444">
        <f t="shared" ca="1" si="105"/>
        <v>-78188796.802090585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-325876.88377335487</v>
      </c>
      <c r="L1093" s="444">
        <f t="shared" ca="1" si="104"/>
        <v>-78536328.989378527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25">
      <c r="G1094" s="459"/>
      <c r="H1094" s="459">
        <v>1087</v>
      </c>
      <c r="I1094" s="444">
        <f t="shared" ca="1" si="105"/>
        <v>-78536328.989378527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-327324.93455372128</v>
      </c>
      <c r="L1094" s="444">
        <f t="shared" ca="1" si="104"/>
        <v>-78885309.227446839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25">
      <c r="G1095" s="459"/>
      <c r="H1095" s="459">
        <v>1088</v>
      </c>
      <c r="I1095" s="444">
        <f t="shared" ca="1" si="105"/>
        <v>-78885309.227446839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-328779.01887900592</v>
      </c>
      <c r="L1095" s="444">
        <f t="shared" ca="1" si="104"/>
        <v>-79235743.549840435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25">
      <c r="G1096" s="459"/>
      <c r="H1096" s="459">
        <v>1089</v>
      </c>
      <c r="I1096" s="444">
        <f t="shared" ca="1" si="105"/>
        <v>-79235743.549840435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-330239.16188897926</v>
      </c>
      <c r="L1096" s="444">
        <f t="shared" ca="1" si="104"/>
        <v>-79587638.015243992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25">
      <c r="G1097" s="459"/>
      <c r="H1097" s="459">
        <v>1090</v>
      </c>
      <c r="I1097" s="444">
        <f t="shared" ca="1" si="105"/>
        <v>-79587638.015243992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-331705.38882816071</v>
      </c>
      <c r="L1097" s="444">
        <f t="shared" ca="1" si="104"/>
        <v>-79940998.707586735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25">
      <c r="G1098" s="459"/>
      <c r="H1098" s="459">
        <v>1091</v>
      </c>
      <c r="I1098" s="444">
        <f t="shared" ca="1" si="105"/>
        <v>-79940998.707586735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-333177.72504625551</v>
      </c>
      <c r="L1098" s="444">
        <f t="shared" ca="1" si="104"/>
        <v>-80295831.736147583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25">
      <c r="G1099" s="459"/>
      <c r="H1099" s="459">
        <v>1092</v>
      </c>
      <c r="I1099" s="444">
        <f t="shared" ca="1" si="105"/>
        <v>-80295831.736147583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-334656.19599859236</v>
      </c>
      <c r="L1099" s="444">
        <f t="shared" ca="1" si="104"/>
        <v>-80652143.235660762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25">
      <c r="G1100" s="459"/>
      <c r="H1100" s="459">
        <v>1093</v>
      </c>
      <c r="I1100" s="444">
        <f t="shared" ca="1" si="105"/>
        <v>-80652143.235660762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-336140.82724656392</v>
      </c>
      <c r="L1100" s="444">
        <f t="shared" ca="1" si="104"/>
        <v>-81009939.366421908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25">
      <c r="G1101" s="459"/>
      <c r="H1101" s="459">
        <v>1094</v>
      </c>
      <c r="I1101" s="444">
        <f t="shared" ca="1" si="105"/>
        <v>-81009939.366421908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-337631.64445806871</v>
      </c>
      <c r="L1101" s="444">
        <f t="shared" ca="1" si="104"/>
        <v>-81369226.314394563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25">
      <c r="G1102" s="459"/>
      <c r="H1102" s="459">
        <v>1095</v>
      </c>
      <c r="I1102" s="444">
        <f t="shared" ca="1" si="105"/>
        <v>-81369226.314394563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-339128.6734079548</v>
      </c>
      <c r="L1102" s="444">
        <f t="shared" ca="1" si="104"/>
        <v>-81730010.291317105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25">
      <c r="G1103" s="459"/>
      <c r="H1103" s="459">
        <v>1096</v>
      </c>
      <c r="I1103" s="444">
        <f t="shared" ca="1" si="105"/>
        <v>-81730010.291317105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-340631.93997846538</v>
      </c>
      <c r="L1103" s="444">
        <f t="shared" ca="1" si="104"/>
        <v>-82092297.534810156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25">
      <c r="G1104" s="459"/>
      <c r="H1104" s="459">
        <v>1097</v>
      </c>
      <c r="I1104" s="444">
        <f t="shared" ca="1" si="105"/>
        <v>-82092297.534810156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-342141.4701596864</v>
      </c>
      <c r="L1104" s="444">
        <f t="shared" ca="1" si="104"/>
        <v>-82456094.30848442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25">
      <c r="G1105" s="459"/>
      <c r="H1105" s="459">
        <v>1098</v>
      </c>
      <c r="I1105" s="444">
        <f t="shared" ca="1" si="105"/>
        <v>-82456094.30848442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-343657.29004999588</v>
      </c>
      <c r="L1105" s="444">
        <f t="shared" ca="1" si="104"/>
        <v>-82821406.902049005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25">
      <c r="G1106" s="459"/>
      <c r="H1106" s="459">
        <v>1099</v>
      </c>
      <c r="I1106" s="444">
        <f t="shared" ca="1" si="105"/>
        <v>-82821406.902049005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-345179.42585651495</v>
      </c>
      <c r="L1106" s="444">
        <f t="shared" ca="1" si="104"/>
        <v>-83188241.631420106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25">
      <c r="G1107" s="459"/>
      <c r="H1107" s="459">
        <v>1100</v>
      </c>
      <c r="I1107" s="444">
        <f t="shared" ca="1" si="105"/>
        <v>-83188241.631420106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-346707.90389556123</v>
      </c>
      <c r="L1107" s="444">
        <f t="shared" ca="1" si="104"/>
        <v>-83556604.838830248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25">
      <c r="G1108" s="459"/>
      <c r="H1108" s="459">
        <v>1101</v>
      </c>
      <c r="I1108" s="444">
        <f t="shared" ca="1" si="105"/>
        <v>-83556604.838830248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-348242.75059310347</v>
      </c>
      <c r="L1108" s="444">
        <f t="shared" ca="1" si="104"/>
        <v>-83926502.892937928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25">
      <c r="G1109" s="459"/>
      <c r="H1109" s="459">
        <v>1102</v>
      </c>
      <c r="I1109" s="444">
        <f t="shared" ca="1" si="105"/>
        <v>-83926502.892937928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-349783.9924852188</v>
      </c>
      <c r="L1109" s="444">
        <f t="shared" ca="1" si="104"/>
        <v>-84297942.188937739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25">
      <c r="G1110" s="459"/>
      <c r="H1110" s="459">
        <v>1103</v>
      </c>
      <c r="I1110" s="444">
        <f t="shared" ca="1" si="105"/>
        <v>-84297942.188937739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-351331.65621855133</v>
      </c>
      <c r="L1110" s="444">
        <f t="shared" ca="1" si="104"/>
        <v>-84670929.148670882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25">
      <c r="G1111" s="459"/>
      <c r="H1111" s="459">
        <v>1104</v>
      </c>
      <c r="I1111" s="444">
        <f t="shared" ca="1" si="105"/>
        <v>-84670929.148670882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-352885.7685507728</v>
      </c>
      <c r="L1111" s="444">
        <f t="shared" ca="1" si="104"/>
        <v>-85045470.220736235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25">
      <c r="G1112" s="459"/>
      <c r="H1112" s="459">
        <v>1105</v>
      </c>
      <c r="I1112" s="444">
        <f t="shared" ca="1" si="105"/>
        <v>-85045470.220736235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-354446.35635104508</v>
      </c>
      <c r="L1112" s="444">
        <f t="shared" ca="1" si="104"/>
        <v>-85421571.880601868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25">
      <c r="G1113" s="459"/>
      <c r="H1113" s="459">
        <v>1106</v>
      </c>
      <c r="I1113" s="444">
        <f t="shared" ca="1" si="105"/>
        <v>-85421571.880601868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-356013.44660048524</v>
      </c>
      <c r="L1113" s="444">
        <f t="shared" ca="1" si="104"/>
        <v>-85799240.630716935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25">
      <c r="G1114" s="459"/>
      <c r="H1114" s="459">
        <v>1107</v>
      </c>
      <c r="I1114" s="444">
        <f t="shared" ca="1" si="105"/>
        <v>-85799240.630716935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-357587.06639263133</v>
      </c>
      <c r="L1114" s="444">
        <f t="shared" ca="1" si="104"/>
        <v>-86178483.00062415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25">
      <c r="G1115" s="459"/>
      <c r="H1115" s="459">
        <v>1108</v>
      </c>
      <c r="I1115" s="444">
        <f t="shared" ca="1" si="105"/>
        <v>-86178483.00062415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-359167.24293391139</v>
      </c>
      <c r="L1115" s="444">
        <f t="shared" ca="1" si="104"/>
        <v>-86559305.547072649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25">
      <c r="G1116" s="459"/>
      <c r="H1116" s="459">
        <v>1109</v>
      </c>
      <c r="I1116" s="444">
        <f t="shared" ca="1" si="105"/>
        <v>-86559305.547072649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-360754.00354411348</v>
      </c>
      <c r="L1116" s="444">
        <f t="shared" ca="1" si="104"/>
        <v>-86941714.854131341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25">
      <c r="G1117" s="459"/>
      <c r="H1117" s="459">
        <v>1110</v>
      </c>
      <c r="I1117" s="444">
        <f t="shared" ca="1" si="105"/>
        <v>-86941714.854131341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-362347.37565685803</v>
      </c>
      <c r="L1117" s="444">
        <f t="shared" ca="1" si="104"/>
        <v>-87325717.533302784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25">
      <c r="G1118" s="459"/>
      <c r="H1118" s="459">
        <v>1111</v>
      </c>
      <c r="I1118" s="444">
        <f t="shared" ca="1" si="105"/>
        <v>-87325717.533302784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-363947.38682007237</v>
      </c>
      <c r="L1118" s="444">
        <f t="shared" ca="1" si="104"/>
        <v>-87711320.223637447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25">
      <c r="G1119" s="459"/>
      <c r="H1119" s="459">
        <v>1112</v>
      </c>
      <c r="I1119" s="444">
        <f t="shared" ca="1" si="105"/>
        <v>-87711320.223637447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-365554.06469646678</v>
      </c>
      <c r="L1119" s="444">
        <f t="shared" ca="1" si="104"/>
        <v>-88098529.591848493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25">
      <c r="G1120" s="459"/>
      <c r="H1120" s="459">
        <v>1113</v>
      </c>
      <c r="I1120" s="444">
        <f t="shared" ca="1" si="105"/>
        <v>-88098529.591848493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-367167.4370640128</v>
      </c>
      <c r="L1120" s="444">
        <f t="shared" ca="1" si="104"/>
        <v>-88487352.332427084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25">
      <c r="G1121" s="459"/>
      <c r="H1121" s="459">
        <v>1114</v>
      </c>
      <c r="I1121" s="444">
        <f t="shared" ca="1" si="105"/>
        <v>-88487352.332427084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-368787.53181642364</v>
      </c>
      <c r="L1121" s="444">
        <f t="shared" ca="1" si="104"/>
        <v>-88877795.167758092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25">
      <c r="G1122" s="459"/>
      <c r="H1122" s="459">
        <v>1115</v>
      </c>
      <c r="I1122" s="444">
        <f t="shared" ca="1" si="105"/>
        <v>-88877795.167758092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-370414.37696363614</v>
      </c>
      <c r="L1122" s="444">
        <f t="shared" ca="1" si="104"/>
        <v>-89269864.848236308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25">
      <c r="G1123" s="459"/>
      <c r="H1123" s="459">
        <v>1116</v>
      </c>
      <c r="I1123" s="444">
        <f t="shared" ca="1" si="105"/>
        <v>-89269864.848236308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-372048.00063229539</v>
      </c>
      <c r="L1123" s="444">
        <f t="shared" ca="1" si="104"/>
        <v>-89663568.152383193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25">
      <c r="G1124" s="459"/>
      <c r="H1124" s="459">
        <v>1117</v>
      </c>
      <c r="I1124" s="444">
        <f t="shared" ca="1" si="105"/>
        <v>-89663568.152383193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-373688.43106624077</v>
      </c>
      <c r="L1124" s="444">
        <f t="shared" ca="1" si="104"/>
        <v>-90058911.886964023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25">
      <c r="G1125" s="459"/>
      <c r="H1125" s="459">
        <v>1118</v>
      </c>
      <c r="I1125" s="444">
        <f t="shared" ca="1" si="105"/>
        <v>-90058911.886964023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-375335.69662699418</v>
      </c>
      <c r="L1125" s="444">
        <f t="shared" ca="1" si="104"/>
        <v>-90455902.887105599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25">
      <c r="G1126" s="459"/>
      <c r="H1126" s="459">
        <v>1119</v>
      </c>
      <c r="I1126" s="444">
        <f t="shared" ca="1" si="105"/>
        <v>-90455902.887105599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-376989.82579425076</v>
      </c>
      <c r="L1126" s="444">
        <f t="shared" ca="1" si="104"/>
        <v>-90854548.016414434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25">
      <c r="G1127" s="459"/>
      <c r="H1127" s="459">
        <v>1120</v>
      </c>
      <c r="I1127" s="444">
        <f t="shared" ca="1" si="105"/>
        <v>-90854548.016414434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-378650.84716637089</v>
      </c>
      <c r="L1127" s="444">
        <f t="shared" ca="1" si="104"/>
        <v>-91254854.167095393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25">
      <c r="G1128" s="459"/>
      <c r="H1128" s="459">
        <v>1121</v>
      </c>
      <c r="I1128" s="444">
        <f t="shared" ca="1" si="105"/>
        <v>-91254854.167095393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-380318.78946087492</v>
      </c>
      <c r="L1128" s="444">
        <f t="shared" ca="1" si="104"/>
        <v>-91656828.260070845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25">
      <c r="G1129" s="459"/>
      <c r="H1129" s="459">
        <v>1122</v>
      </c>
      <c r="I1129" s="444">
        <f t="shared" ca="1" si="105"/>
        <v>-91656828.260070845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-381993.68151493929</v>
      </c>
      <c r="L1129" s="444">
        <f t="shared" ca="1" si="104"/>
        <v>-92060477.245100364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25">
      <c r="G1130" s="459"/>
      <c r="H1130" s="459">
        <v>1123</v>
      </c>
      <c r="I1130" s="444">
        <f t="shared" ca="1" si="105"/>
        <v>-92060477.245100364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-383675.55228589562</v>
      </c>
      <c r="L1130" s="444">
        <f t="shared" ca="1" si="104"/>
        <v>-92465808.100900844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25">
      <c r="G1131" s="459"/>
      <c r="H1131" s="459">
        <v>1124</v>
      </c>
      <c r="I1131" s="444">
        <f t="shared" ca="1" si="105"/>
        <v>-92465808.100900844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-385364.43085173093</v>
      </c>
      <c r="L1131" s="444">
        <f t="shared" ca="1" si="104"/>
        <v>-92872827.835267156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25">
      <c r="G1132" s="459"/>
      <c r="H1132" s="459">
        <v>1125</v>
      </c>
      <c r="I1132" s="444">
        <f t="shared" ca="1" si="105"/>
        <v>-92872827.835267156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-387060.34641159058</v>
      </c>
      <c r="L1132" s="444">
        <f t="shared" ca="1" si="104"/>
        <v>-93281543.485193327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25">
      <c r="G1133" s="459"/>
      <c r="H1133" s="459">
        <v>1126</v>
      </c>
      <c r="I1133" s="444">
        <f t="shared" ca="1" si="105"/>
        <v>-93281543.485193327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-388763.32828628295</v>
      </c>
      <c r="L1133" s="444">
        <f t="shared" ca="1" si="104"/>
        <v>-93691962.116994202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25">
      <c r="G1134" s="459"/>
      <c r="H1134" s="459">
        <v>1127</v>
      </c>
      <c r="I1134" s="444">
        <f t="shared" ca="1" si="105"/>
        <v>-93691962.116994202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-390473.40591878659</v>
      </c>
      <c r="L1134" s="444">
        <f t="shared" ca="1" si="104"/>
        <v>-94104090.826427579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25">
      <c r="G1135" s="459"/>
      <c r="H1135" s="459">
        <v>1128</v>
      </c>
      <c r="I1135" s="444">
        <f t="shared" ca="1" si="105"/>
        <v>-94104090.826427579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-392190.608874759</v>
      </c>
      <c r="L1135" s="444">
        <f t="shared" ca="1" si="104"/>
        <v>-94517936.738816917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25">
      <c r="G1136" s="459"/>
      <c r="H1136" s="459">
        <v>1129</v>
      </c>
      <c r="I1136" s="444">
        <f t="shared" ca="1" si="105"/>
        <v>-94517936.738816917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-393914.96684304794</v>
      </c>
      <c r="L1136" s="444">
        <f t="shared" ca="1" si="104"/>
        <v>-94933507.009174556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25">
      <c r="G1137" s="459"/>
      <c r="H1137" s="459">
        <v>1130</v>
      </c>
      <c r="I1137" s="444">
        <f t="shared" ca="1" si="105"/>
        <v>-94933507.009174556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-395646.50963620475</v>
      </c>
      <c r="L1137" s="444">
        <f t="shared" ca="1" si="104"/>
        <v>-95350808.822325349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25">
      <c r="G1138" s="459"/>
      <c r="H1138" s="459">
        <v>1131</v>
      </c>
      <c r="I1138" s="444">
        <f t="shared" ca="1" si="105"/>
        <v>-95350808.822325349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-397385.2671909997</v>
      </c>
      <c r="L1138" s="444">
        <f t="shared" ca="1" si="104"/>
        <v>-95769849.393030927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25">
      <c r="G1139" s="459"/>
      <c r="H1139" s="459">
        <v>1132</v>
      </c>
      <c r="I1139" s="444">
        <f t="shared" ca="1" si="105"/>
        <v>-95769849.393030927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-399131.26956893964</v>
      </c>
      <c r="L1139" s="444">
        <f t="shared" ca="1" si="104"/>
        <v>-96190635.966114447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25">
      <c r="G1140" s="459"/>
      <c r="H1140" s="459">
        <v>1133</v>
      </c>
      <c r="I1140" s="444">
        <f t="shared" ca="1" si="105"/>
        <v>-96190635.966114447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-400884.54695678764</v>
      </c>
      <c r="L1140" s="444">
        <f t="shared" ca="1" si="104"/>
        <v>-96613175.816585824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25">
      <c r="G1141" s="459"/>
      <c r="H1141" s="459">
        <v>1134</v>
      </c>
      <c r="I1141" s="444">
        <f t="shared" ca="1" si="105"/>
        <v>-96613175.816585824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-402645.12966708501</v>
      </c>
      <c r="L1141" s="444">
        <f t="shared" ca="1" si="104"/>
        <v>-97037476.249767497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25">
      <c r="G1142" s="459"/>
      <c r="H1142" s="459">
        <v>1135</v>
      </c>
      <c r="I1142" s="444">
        <f t="shared" ca="1" si="105"/>
        <v>-97037476.249767497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-404413.04813867534</v>
      </c>
      <c r="L1142" s="444">
        <f t="shared" ca="1" si="104"/>
        <v>-97463544.60142076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25">
      <c r="G1143" s="459"/>
      <c r="H1143" s="459">
        <v>1136</v>
      </c>
      <c r="I1143" s="444">
        <f t="shared" ca="1" si="105"/>
        <v>-97463544.60142076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-406188.33293723059</v>
      </c>
      <c r="L1143" s="444">
        <f t="shared" ca="1" si="104"/>
        <v>-97891388.237872571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25">
      <c r="G1144" s="459"/>
      <c r="H1144" s="459">
        <v>1137</v>
      </c>
      <c r="I1144" s="444">
        <f t="shared" ca="1" si="105"/>
        <v>-97891388.237872571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-407971.01475577982</v>
      </c>
      <c r="L1144" s="444">
        <f t="shared" ca="1" si="104"/>
        <v>-98321014.556142941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25">
      <c r="G1145" s="459"/>
      <c r="H1145" s="459">
        <v>1138</v>
      </c>
      <c r="I1145" s="444">
        <f t="shared" ca="1" si="105"/>
        <v>-98321014.556142941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-409761.12441523967</v>
      </c>
      <c r="L1145" s="444">
        <f t="shared" ca="1" si="104"/>
        <v>-98752430.98407276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25">
      <c r="G1146" s="459"/>
      <c r="H1146" s="459">
        <v>1139</v>
      </c>
      <c r="I1146" s="444">
        <f t="shared" ca="1" si="105"/>
        <v>-98752430.98407276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-411558.69286494725</v>
      </c>
      <c r="L1146" s="444">
        <f t="shared" ca="1" si="104"/>
        <v>-99185644.980452299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25">
      <c r="G1147" s="459"/>
      <c r="H1147" s="459">
        <v>1140</v>
      </c>
      <c r="I1147" s="444">
        <f t="shared" ca="1" si="105"/>
        <v>-99185644.980452299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-413363.75118319533</v>
      </c>
      <c r="L1147" s="444">
        <f t="shared" ca="1" si="104"/>
        <v>-99620664.035150081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25">
      <c r="G1148" s="459"/>
      <c r="H1148" s="459">
        <v>1141</v>
      </c>
      <c r="I1148" s="444">
        <f t="shared" ca="1" si="105"/>
        <v>-99620664.035150081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-415176.33057776943</v>
      </c>
      <c r="L1148" s="444">
        <f t="shared" ca="1" si="104"/>
        <v>-100057495.66924244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25">
      <c r="G1149" s="459"/>
      <c r="H1149" s="459">
        <v>1142</v>
      </c>
      <c r="I1149" s="444">
        <f t="shared" ca="1" si="105"/>
        <v>-100057495.66924244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-416996.46238648763</v>
      </c>
      <c r="L1149" s="444">
        <f t="shared" ca="1" si="104"/>
        <v>-100496147.43514352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25">
      <c r="G1150" s="459"/>
      <c r="H1150" s="459">
        <v>1143</v>
      </c>
      <c r="I1150" s="444">
        <f t="shared" ca="1" si="105"/>
        <v>-100496147.43514352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-418824.17807774211</v>
      </c>
      <c r="L1150" s="444">
        <f t="shared" ca="1" si="104"/>
        <v>-100936626.91673584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25">
      <c r="G1151" s="459"/>
      <c r="H1151" s="459">
        <v>1144</v>
      </c>
      <c r="I1151" s="444">
        <f t="shared" ca="1" si="105"/>
        <v>-100936626.91673584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-420659.50925104343</v>
      </c>
      <c r="L1151" s="444">
        <f t="shared" ca="1" si="104"/>
        <v>-101378941.72950147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25">
      <c r="G1152" s="459"/>
      <c r="H1152" s="459">
        <v>1145</v>
      </c>
      <c r="I1152" s="444">
        <f t="shared" ca="1" si="105"/>
        <v>-101378941.72950147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-422502.48763756687</v>
      </c>
      <c r="L1152" s="444">
        <f t="shared" ca="1" si="104"/>
        <v>-101823099.52065362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25">
      <c r="G1153" s="459"/>
      <c r="H1153" s="459">
        <v>1146</v>
      </c>
      <c r="I1153" s="444">
        <f t="shared" ca="1" si="105"/>
        <v>-101823099.52065362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-424353.14510070084</v>
      </c>
      <c r="L1153" s="444">
        <f t="shared" ca="1" si="104"/>
        <v>-102269107.9692689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25">
      <c r="G1154" s="459"/>
      <c r="H1154" s="459">
        <v>1147</v>
      </c>
      <c r="I1154" s="444">
        <f t="shared" ca="1" si="105"/>
        <v>-102269107.9692689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-426211.51363659784</v>
      </c>
      <c r="L1154" s="444">
        <f t="shared" ca="1" si="104"/>
        <v>-102716974.78642009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25">
      <c r="G1155" s="459"/>
      <c r="H1155" s="459">
        <v>1148</v>
      </c>
      <c r="I1155" s="444">
        <f t="shared" ca="1" si="105"/>
        <v>-102716974.78642009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-428077.62537472782</v>
      </c>
      <c r="L1155" s="444">
        <f t="shared" ca="1" si="104"/>
        <v>-103166707.71530941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25">
      <c r="G1156" s="459"/>
      <c r="H1156" s="459">
        <v>1149</v>
      </c>
      <c r="I1156" s="444">
        <f t="shared" ca="1" si="105"/>
        <v>-103166707.71530941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-429951.51257843332</v>
      </c>
      <c r="L1156" s="444">
        <f t="shared" ca="1" si="104"/>
        <v>-103618314.53140242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25">
      <c r="G1157" s="459"/>
      <c r="H1157" s="459">
        <v>1150</v>
      </c>
      <c r="I1157" s="444">
        <f t="shared" ca="1" si="105"/>
        <v>-103618314.53140242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-431833.20764548751</v>
      </c>
      <c r="L1157" s="444">
        <f t="shared" ca="1" si="104"/>
        <v>-104071803.0425625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25">
      <c r="G1158" s="459"/>
      <c r="H1158" s="459">
        <v>1151</v>
      </c>
      <c r="I1158" s="444">
        <f t="shared" ca="1" si="105"/>
        <v>-104071803.0425625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-433722.74310865451</v>
      </c>
      <c r="L1158" s="444">
        <f t="shared" ca="1" si="104"/>
        <v>-104527181.08918574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25">
      <c r="G1159" s="459"/>
      <c r="H1159" s="459">
        <v>1152</v>
      </c>
      <c r="I1159" s="444">
        <f t="shared" ca="1" si="105"/>
        <v>-104527181.08918574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-435620.15163625142</v>
      </c>
      <c r="L1159" s="444">
        <f t="shared" ca="1" si="104"/>
        <v>-104984456.54433659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25">
      <c r="G1160" s="459"/>
      <c r="H1160" s="459">
        <v>1153</v>
      </c>
      <c r="I1160" s="444">
        <f t="shared" ca="1" si="105"/>
        <v>-104984456.54433659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-437525.46603271313</v>
      </c>
      <c r="L1160" s="444">
        <f t="shared" ca="1" si="104"/>
        <v>-105443637.31388389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25">
      <c r="G1161" s="459"/>
      <c r="H1161" s="459">
        <v>1154</v>
      </c>
      <c r="I1161" s="444">
        <f t="shared" ca="1" si="105"/>
        <v>-105443637.31388389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-439438.7192391603</v>
      </c>
      <c r="L1161" s="444">
        <f t="shared" ca="1" si="104"/>
        <v>-105904731.33663763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25">
      <c r="G1162" s="459"/>
      <c r="H1162" s="459">
        <v>1155</v>
      </c>
      <c r="I1162" s="444">
        <f t="shared" ca="1" si="105"/>
        <v>-105904731.33663763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-441359.94433396752</v>
      </c>
      <c r="L1162" s="444">
        <f t="shared" ca="1" si="104"/>
        <v>-106367746.58448619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25">
      <c r="G1163" s="459"/>
      <c r="H1163" s="459">
        <v>1156</v>
      </c>
      <c r="I1163" s="444">
        <f t="shared" ca="1" si="105"/>
        <v>-106367746.58448619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-443289.17453333648</v>
      </c>
      <c r="L1163" s="444">
        <f t="shared" ca="1" si="104"/>
        <v>-106832691.06253411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25">
      <c r="G1164" s="459"/>
      <c r="H1164" s="459">
        <v>1157</v>
      </c>
      <c r="I1164" s="444">
        <f t="shared" ca="1" si="105"/>
        <v>-106832691.06253411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-445226.44319186953</v>
      </c>
      <c r="L1164" s="444">
        <f t="shared" ca="1" si="104"/>
        <v>-107299572.80924056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25">
      <c r="G1165" s="459"/>
      <c r="H1165" s="459">
        <v>1158</v>
      </c>
      <c r="I1165" s="444">
        <f t="shared" ca="1" si="105"/>
        <v>-107299572.80924056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-447171.78380314645</v>
      </c>
      <c r="L1165" s="444">
        <f t="shared" ca="1" si="104"/>
        <v>-107768399.8965583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25">
      <c r="G1166" s="459"/>
      <c r="H1166" s="459">
        <v>1159</v>
      </c>
      <c r="I1166" s="444">
        <f t="shared" ca="1" si="105"/>
        <v>-107768399.8965583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-449125.23000030365</v>
      </c>
      <c r="L1166" s="444">
        <f t="shared" ca="1" si="104"/>
        <v>-108239180.43007319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25">
      <c r="G1167" s="459"/>
      <c r="H1167" s="459">
        <v>1160</v>
      </c>
      <c r="I1167" s="444">
        <f t="shared" ca="1" si="105"/>
        <v>-108239180.43007319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-451086.81555661571</v>
      </c>
      <c r="L1167" s="444">
        <f t="shared" ca="1" si="104"/>
        <v>-108711922.54914439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25">
      <c r="G1168" s="459"/>
      <c r="H1168" s="459">
        <v>1161</v>
      </c>
      <c r="I1168" s="444">
        <f t="shared" ca="1" si="105"/>
        <v>-108711922.54914439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-453056.57438607904</v>
      </c>
      <c r="L1168" s="444">
        <f t="shared" ca="1" si="104"/>
        <v>-109186634.42704505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25">
      <c r="G1169" s="459"/>
      <c r="H1169" s="459">
        <v>1162</v>
      </c>
      <c r="I1169" s="444">
        <f t="shared" ca="1" si="105"/>
        <v>-109186634.42704505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-454944.31011268764</v>
      </c>
      <c r="L1169" s="444">
        <f t="shared" ca="1" si="104"/>
        <v>-109641578.73715773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25">
      <c r="G1170" s="459"/>
      <c r="H1170" s="459">
        <v>1163</v>
      </c>
      <c r="I1170" s="444">
        <f t="shared" ca="1" si="105"/>
        <v>-109641578.73715773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-456839.91140482388</v>
      </c>
      <c r="L1170" s="444">
        <f t="shared" ca="1" si="104"/>
        <v>-110098418.64856255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25">
      <c r="G1171" s="459"/>
      <c r="H1171" s="459">
        <v>1164</v>
      </c>
      <c r="I1171" s="444">
        <f t="shared" ca="1" si="105"/>
        <v>-110098418.64856255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-458743.4110356773</v>
      </c>
      <c r="L1171" s="444">
        <f t="shared" ca="1" si="104"/>
        <v>-110557162.05959822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25">
      <c r="G1172" s="459"/>
      <c r="H1172" s="459">
        <v>1165</v>
      </c>
      <c r="I1172" s="444">
        <f t="shared" ca="1" si="105"/>
        <v>-110557162.05959822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-460654.8419149926</v>
      </c>
      <c r="L1172" s="444">
        <f t="shared" ca="1" si="104"/>
        <v>-111017816.90151322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25">
      <c r="G1173" s="459"/>
      <c r="H1173" s="459">
        <v>1166</v>
      </c>
      <c r="I1173" s="444">
        <f t="shared" ca="1" si="105"/>
        <v>-111017816.90151322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-462574.23708963842</v>
      </c>
      <c r="L1173" s="444">
        <f t="shared" ca="1" si="104"/>
        <v>-111480391.13860285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25">
      <c r="G1174" s="459"/>
      <c r="H1174" s="459">
        <v>1167</v>
      </c>
      <c r="I1174" s="444">
        <f t="shared" ca="1" si="105"/>
        <v>-111480391.13860285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-464501.62974417856</v>
      </c>
      <c r="L1174" s="444">
        <f t="shared" ca="1" si="104"/>
        <v>-111944892.76834702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25">
      <c r="G1175" s="459"/>
      <c r="H1175" s="459">
        <v>1168</v>
      </c>
      <c r="I1175" s="444">
        <f t="shared" ca="1" si="105"/>
        <v>-111944892.76834702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-466437.05320144602</v>
      </c>
      <c r="L1175" s="444">
        <f t="shared" ca="1" si="104"/>
        <v>-112411329.82154848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25">
      <c r="G1176" s="459"/>
      <c r="H1176" s="459">
        <v>1169</v>
      </c>
      <c r="I1176" s="444">
        <f t="shared" ca="1" si="105"/>
        <v>-112411329.82154848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-468380.54092311865</v>
      </c>
      <c r="L1176" s="444">
        <f t="shared" ca="1" si="104"/>
        <v>-112879710.3624716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25">
      <c r="G1177" s="459"/>
      <c r="H1177" s="459">
        <v>1170</v>
      </c>
      <c r="I1177" s="444">
        <f t="shared" ca="1" si="105"/>
        <v>-112879710.3624716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-470332.12651029835</v>
      </c>
      <c r="L1177" s="444">
        <f t="shared" ca="1" si="104"/>
        <v>-113350042.48898189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25">
      <c r="G1178" s="459"/>
      <c r="H1178" s="459">
        <v>1171</v>
      </c>
      <c r="I1178" s="444">
        <f t="shared" ca="1" si="105"/>
        <v>-113350042.48898189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-472291.84370409127</v>
      </c>
      <c r="L1178" s="444">
        <f t="shared" ca="1" si="104"/>
        <v>-113822334.33268598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25">
      <c r="G1179" s="459"/>
      <c r="H1179" s="459">
        <v>1172</v>
      </c>
      <c r="I1179" s="444">
        <f t="shared" ca="1" si="105"/>
        <v>-113822334.33268598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-474259.72638619156</v>
      </c>
      <c r="L1179" s="444">
        <f t="shared" ca="1" si="104"/>
        <v>-114296594.05907217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25">
      <c r="G1180" s="459"/>
      <c r="H1180" s="459">
        <v>1173</v>
      </c>
      <c r="I1180" s="444">
        <f t="shared" ca="1" si="105"/>
        <v>-114296594.05907217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-476235.8085794673</v>
      </c>
      <c r="L1180" s="444">
        <f t="shared" ca="1" si="104"/>
        <v>-114772829.86765164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25">
      <c r="G1181" s="459"/>
      <c r="H1181" s="459">
        <v>1174</v>
      </c>
      <c r="I1181" s="444">
        <f t="shared" ca="1" si="105"/>
        <v>-114772829.86765164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-478220.12444854848</v>
      </c>
      <c r="L1181" s="444">
        <f t="shared" ca="1" si="104"/>
        <v>-115251049.99210019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25">
      <c r="G1182" s="459"/>
      <c r="H1182" s="459">
        <v>1175</v>
      </c>
      <c r="I1182" s="444">
        <f t="shared" ca="1" si="105"/>
        <v>-115251049.99210019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-480212.70830041752</v>
      </c>
      <c r="L1182" s="444">
        <f t="shared" ca="1" si="104"/>
        <v>-115731262.70040061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25">
      <c r="G1183" s="459"/>
      <c r="H1183" s="459">
        <v>1176</v>
      </c>
      <c r="I1183" s="444">
        <f t="shared" ca="1" si="105"/>
        <v>-115731262.70040061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-482213.59458500252</v>
      </c>
      <c r="L1183" s="444">
        <f t="shared" ca="1" si="104"/>
        <v>-116213476.29498561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25">
      <c r="G1184" s="459"/>
      <c r="H1184" s="459">
        <v>1177</v>
      </c>
      <c r="I1184" s="444">
        <f t="shared" ca="1" si="105"/>
        <v>-116213476.29498561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-484222.81789577339</v>
      </c>
      <c r="L1184" s="444">
        <f t="shared" ca="1" si="104"/>
        <v>-116697699.11288138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25">
      <c r="G1185" s="459"/>
      <c r="H1185" s="459">
        <v>1178</v>
      </c>
      <c r="I1185" s="444">
        <f t="shared" ca="1" si="105"/>
        <v>-116697699.11288138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-486240.41297033906</v>
      </c>
      <c r="L1185" s="444">
        <f t="shared" ca="1" si="104"/>
        <v>-117183939.52585171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25">
      <c r="G1186" s="459"/>
      <c r="H1186" s="459">
        <v>1179</v>
      </c>
      <c r="I1186" s="444">
        <f t="shared" ca="1" si="105"/>
        <v>-117183939.52585171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-488266.41469104873</v>
      </c>
      <c r="L1186" s="444">
        <f t="shared" ca="1" si="104"/>
        <v>-117672205.94054276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25">
      <c r="G1187" s="459"/>
      <c r="H1187" s="459">
        <v>1180</v>
      </c>
      <c r="I1187" s="444">
        <f t="shared" ca="1" si="105"/>
        <v>-117672205.94054276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-490300.85808559484</v>
      </c>
      <c r="L1187" s="444">
        <f t="shared" ca="1" si="104"/>
        <v>-118162506.79862835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25">
      <c r="G1188" s="459"/>
      <c r="H1188" s="459">
        <v>1181</v>
      </c>
      <c r="I1188" s="444">
        <f t="shared" ca="1" si="105"/>
        <v>-118162506.79862835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-492343.77832761809</v>
      </c>
      <c r="L1188" s="444">
        <f t="shared" ca="1" si="104"/>
        <v>-118654850.57695596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25">
      <c r="G1189" s="459"/>
      <c r="H1189" s="459">
        <v>1182</v>
      </c>
      <c r="I1189" s="444">
        <f t="shared" ca="1" si="105"/>
        <v>-118654850.57695596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-494395.21073731646</v>
      </c>
      <c r="L1189" s="444">
        <f t="shared" ca="1" si="104"/>
        <v>-119149245.78769328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25">
      <c r="G1190" s="459"/>
      <c r="H1190" s="459">
        <v>1183</v>
      </c>
      <c r="I1190" s="444">
        <f t="shared" ca="1" si="105"/>
        <v>-119149245.78769328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-496455.19078205532</v>
      </c>
      <c r="L1190" s="444">
        <f t="shared" ca="1" si="104"/>
        <v>-119645700.97847533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25">
      <c r="G1191" s="459"/>
      <c r="H1191" s="459">
        <v>1184</v>
      </c>
      <c r="I1191" s="444">
        <f t="shared" ca="1" si="105"/>
        <v>-119645700.97847533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-498523.75407698052</v>
      </c>
      <c r="L1191" s="444">
        <f t="shared" ca="1" si="104"/>
        <v>-120144224.73255232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25">
      <c r="G1192" s="459"/>
      <c r="H1192" s="459">
        <v>1185</v>
      </c>
      <c r="I1192" s="444">
        <f t="shared" ca="1" si="105"/>
        <v>-120144224.73255232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-500600.9363856347</v>
      </c>
      <c r="L1192" s="444">
        <f t="shared" ca="1" si="104"/>
        <v>-120644825.66893795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25">
      <c r="G1193" s="459"/>
      <c r="H1193" s="459">
        <v>1186</v>
      </c>
      <c r="I1193" s="444">
        <f t="shared" ca="1" si="105"/>
        <v>-120644825.66893795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-502686.77362057479</v>
      </c>
      <c r="L1193" s="444">
        <f t="shared" ca="1" si="104"/>
        <v>-121147512.44255853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25">
      <c r="G1194" s="459"/>
      <c r="H1194" s="459">
        <v>1187</v>
      </c>
      <c r="I1194" s="444">
        <f t="shared" ca="1" si="105"/>
        <v>-121147512.44255853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-504781.30184399383</v>
      </c>
      <c r="L1194" s="444">
        <f t="shared" ca="1" si="104"/>
        <v>-121652293.74440253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25">
      <c r="G1195" s="459"/>
      <c r="H1195" s="459">
        <v>1188</v>
      </c>
      <c r="I1195" s="444">
        <f t="shared" ca="1" si="105"/>
        <v>-121652293.74440253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-506884.55726834387</v>
      </c>
      <c r="L1195" s="444">
        <f t="shared" ca="1" si="104"/>
        <v>-122159178.30167088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25">
      <c r="G1196" s="459"/>
      <c r="H1196" s="459">
        <v>1189</v>
      </c>
      <c r="I1196" s="444">
        <f t="shared" ca="1" si="105"/>
        <v>-122159178.30167088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-508996.57625696197</v>
      </c>
      <c r="L1196" s="444">
        <f t="shared" ca="1" si="104"/>
        <v>-122668174.87792784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25">
      <c r="G1197" s="459"/>
      <c r="H1197" s="459">
        <v>1190</v>
      </c>
      <c r="I1197" s="444">
        <f t="shared" ca="1" si="105"/>
        <v>-122668174.87792784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-511117.39532469935</v>
      </c>
      <c r="L1197" s="444">
        <f t="shared" ca="1" si="104"/>
        <v>-123179292.27325253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25">
      <c r="G1198" s="459"/>
      <c r="H1198" s="459">
        <v>1191</v>
      </c>
      <c r="I1198" s="444">
        <f t="shared" ca="1" si="105"/>
        <v>-123179292.27325253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-513247.05113855214</v>
      </c>
      <c r="L1198" s="444">
        <f t="shared" ca="1" si="104"/>
        <v>-123692539.32439108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25">
      <c r="G1199" s="459"/>
      <c r="H1199" s="459">
        <v>1192</v>
      </c>
      <c r="I1199" s="444">
        <f t="shared" ca="1" si="105"/>
        <v>-123692539.32439108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-515385.58051829622</v>
      </c>
      <c r="L1199" s="444">
        <f t="shared" ca="1" si="104"/>
        <v>-124207924.90490937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25">
      <c r="G1200" s="459"/>
      <c r="H1200" s="459">
        <v>1193</v>
      </c>
      <c r="I1200" s="444">
        <f t="shared" ca="1" si="105"/>
        <v>-124207924.90490937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-517533.02043712238</v>
      </c>
      <c r="L1200" s="444">
        <f t="shared" ca="1" si="104"/>
        <v>-124725457.92534649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25">
      <c r="G1201" s="459"/>
      <c r="H1201" s="459">
        <v>1194</v>
      </c>
      <c r="I1201" s="444">
        <f t="shared" ca="1" si="105"/>
        <v>-124725457.92534649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-519689.40802227706</v>
      </c>
      <c r="L1201" s="444">
        <f t="shared" ca="1" si="104"/>
        <v>-125245147.33336878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25">
      <c r="G1202" s="459"/>
      <c r="H1202" s="459">
        <v>1195</v>
      </c>
      <c r="I1202" s="444">
        <f t="shared" ca="1" si="105"/>
        <v>-125245147.33336878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-521854.78055570321</v>
      </c>
      <c r="L1202" s="444">
        <f t="shared" ca="1" si="104"/>
        <v>-125767002.11392449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25">
      <c r="G1203" s="459"/>
      <c r="H1203" s="459">
        <v>1196</v>
      </c>
      <c r="I1203" s="444">
        <f t="shared" ca="1" si="105"/>
        <v>-125767002.11392449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-524029.17547468533</v>
      </c>
      <c r="L1203" s="444">
        <f t="shared" ca="1" si="104"/>
        <v>-126291031.28939918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25">
      <c r="G1204" s="459"/>
      <c r="H1204" s="459">
        <v>1197</v>
      </c>
      <c r="I1204" s="444">
        <f t="shared" ca="1" si="105"/>
        <v>-126291031.28939918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-526212.63037249655</v>
      </c>
      <c r="L1204" s="444">
        <f t="shared" ca="1" si="104"/>
        <v>-126817243.91977167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25">
      <c r="G1205" s="459"/>
      <c r="H1205" s="459">
        <v>1198</v>
      </c>
      <c r="I1205" s="444">
        <f t="shared" ca="1" si="105"/>
        <v>-126817243.91977167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-528405.18299904861</v>
      </c>
      <c r="L1205" s="444">
        <f t="shared" ca="1" si="104"/>
        <v>-127345649.10277072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25">
      <c r="G1206" s="459"/>
      <c r="H1206" s="459">
        <v>1199</v>
      </c>
      <c r="I1206" s="444">
        <f t="shared" ca="1" si="105"/>
        <v>-127345649.10277072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-530606.87126154453</v>
      </c>
      <c r="L1206" s="444">
        <f t="shared" ca="1" si="104"/>
        <v>-127876255.97403225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25">
      <c r="G1207" s="459"/>
      <c r="H1207" s="459">
        <v>1200</v>
      </c>
      <c r="I1207" s="444">
        <f t="shared" ca="1" si="105"/>
        <v>-127876255.97403225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-532817.73322513443</v>
      </c>
      <c r="L1207" s="444">
        <f t="shared" ca="1" si="104"/>
        <v>-128409073.70725739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25">
      <c r="G1208" s="459"/>
      <c r="H1208" s="459">
        <v>1201</v>
      </c>
      <c r="I1208" s="444">
        <f t="shared" ca="1" si="105"/>
        <v>-128409073.70725739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-535037.80711357249</v>
      </c>
      <c r="L1208" s="444">
        <f t="shared" ca="1" si="104"/>
        <v>-128944111.51437096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25">
      <c r="G1209" s="459"/>
      <c r="H1209" s="459">
        <v>1202</v>
      </c>
      <c r="I1209" s="444">
        <f t="shared" ca="1" si="105"/>
        <v>-128944111.51437096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-537267.13130987901</v>
      </c>
      <c r="L1209" s="444">
        <f t="shared" ca="1" si="104"/>
        <v>-129481378.64568084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25">
      <c r="G1210" s="459"/>
      <c r="H1210" s="459">
        <v>1203</v>
      </c>
      <c r="I1210" s="444">
        <f t="shared" ca="1" si="105"/>
        <v>-129481378.64568084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-539505.74435700348</v>
      </c>
      <c r="L1210" s="444">
        <f t="shared" ca="1" si="104"/>
        <v>-130020884.39003785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25">
      <c r="G1211" s="459"/>
      <c r="H1211" s="459">
        <v>1204</v>
      </c>
      <c r="I1211" s="444">
        <f t="shared" ca="1" si="105"/>
        <v>-130020884.39003785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-541753.68495849113</v>
      </c>
      <c r="L1211" s="444">
        <f t="shared" ca="1" si="104"/>
        <v>-130562638.07499634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25">
      <c r="G1212" s="459"/>
      <c r="H1212" s="459">
        <v>1205</v>
      </c>
      <c r="I1212" s="444">
        <f t="shared" ca="1" si="105"/>
        <v>-130562638.07499634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-544010.99197915138</v>
      </c>
      <c r="L1212" s="444">
        <f t="shared" ca="1" si="104"/>
        <v>-131106649.06697549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25">
      <c r="G1213" s="459"/>
      <c r="H1213" s="459">
        <v>1206</v>
      </c>
      <c r="I1213" s="444">
        <f t="shared" ca="1" si="105"/>
        <v>-131106649.06697549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-546277.70444573113</v>
      </c>
      <c r="L1213" s="444">
        <f t="shared" ca="1" si="104"/>
        <v>-131652926.77142122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25">
      <c r="G1214" s="459"/>
      <c r="H1214" s="459">
        <v>1207</v>
      </c>
      <c r="I1214" s="444">
        <f t="shared" ca="1" si="105"/>
        <v>-131652926.77142122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-548553.86154758837</v>
      </c>
      <c r="L1214" s="444">
        <f t="shared" ca="1" si="104"/>
        <v>-132201480.63296881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25">
      <c r="G1215" s="459"/>
      <c r="H1215" s="459">
        <v>1208</v>
      </c>
      <c r="I1215" s="444">
        <f t="shared" ca="1" si="105"/>
        <v>-132201480.63296881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-550839.50263737002</v>
      </c>
      <c r="L1215" s="444">
        <f t="shared" ca="1" si="104"/>
        <v>-132752320.13560618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25">
      <c r="G1216" s="459"/>
      <c r="H1216" s="459">
        <v>1209</v>
      </c>
      <c r="I1216" s="444">
        <f t="shared" ca="1" si="105"/>
        <v>-132752320.13560618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-553134.66723169247</v>
      </c>
      <c r="L1216" s="444">
        <f t="shared" ca="1" si="104"/>
        <v>-133305454.80283788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25">
      <c r="G1217" s="459"/>
      <c r="H1217" s="459">
        <v>1210</v>
      </c>
      <c r="I1217" s="444">
        <f t="shared" ca="1" si="105"/>
        <v>-133305454.80283788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-555439.39501182456</v>
      </c>
      <c r="L1217" s="444">
        <f t="shared" ca="1" si="104"/>
        <v>-133860894.19784971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25">
      <c r="G1218" s="459"/>
      <c r="H1218" s="459">
        <v>1211</v>
      </c>
      <c r="I1218" s="444">
        <f t="shared" ca="1" si="105"/>
        <v>-133860894.19784971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-557753.72582437377</v>
      </c>
      <c r="L1218" s="444">
        <f t="shared" ca="1" si="104"/>
        <v>-134418647.92367408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25">
      <c r="G1219" s="459"/>
      <c r="H1219" s="459">
        <v>1212</v>
      </c>
      <c r="I1219" s="444">
        <f t="shared" ca="1" si="105"/>
        <v>-134418647.92367408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-560077.6996819753</v>
      </c>
      <c r="L1219" s="444">
        <f t="shared" ca="1" si="104"/>
        <v>-134978725.62335604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25">
      <c r="G1220" s="459"/>
      <c r="H1220" s="459">
        <v>1213</v>
      </c>
      <c r="I1220" s="444">
        <f t="shared" ca="1" si="105"/>
        <v>-134978725.62335604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-562411.35676398349</v>
      </c>
      <c r="L1220" s="444">
        <f t="shared" ca="1" si="104"/>
        <v>-135541136.98012003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25">
      <c r="G1221" s="459"/>
      <c r="H1221" s="459">
        <v>1214</v>
      </c>
      <c r="I1221" s="444">
        <f t="shared" ca="1" si="105"/>
        <v>-135541136.98012003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-564754.73741716682</v>
      </c>
      <c r="L1221" s="444">
        <f t="shared" ca="1" si="104"/>
        <v>-136105891.71753719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25">
      <c r="G1222" s="459"/>
      <c r="H1222" s="459">
        <v>1215</v>
      </c>
      <c r="I1222" s="444">
        <f t="shared" ca="1" si="105"/>
        <v>-136105891.71753719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-567107.88215640502</v>
      </c>
      <c r="L1222" s="444">
        <f t="shared" ca="1" si="104"/>
        <v>-136672999.5996936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25">
      <c r="G1223" s="459"/>
      <c r="H1223" s="459">
        <v>1216</v>
      </c>
      <c r="I1223" s="444">
        <f t="shared" ca="1" si="105"/>
        <v>-136672999.5996936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-569470.83166538994</v>
      </c>
      <c r="L1223" s="444">
        <f t="shared" ca="1" si="104"/>
        <v>-137242470.43135899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25">
      <c r="G1224" s="459"/>
      <c r="H1224" s="459">
        <v>1217</v>
      </c>
      <c r="I1224" s="444">
        <f t="shared" ca="1" si="105"/>
        <v>-137242470.43135899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-571843.62679732917</v>
      </c>
      <c r="L1224" s="444">
        <f t="shared" ca="1" si="104"/>
        <v>-137814314.05815631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25">
      <c r="G1225" s="459"/>
      <c r="H1225" s="459">
        <v>1218</v>
      </c>
      <c r="I1225" s="444">
        <f t="shared" ca="1" si="105"/>
        <v>-137814314.05815631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-574226.30857565126</v>
      </c>
      <c r="L1225" s="444">
        <f t="shared" ca="1" si="104"/>
        <v>-138388540.36673197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25">
      <c r="G1226" s="459"/>
      <c r="H1226" s="459">
        <v>1219</v>
      </c>
      <c r="I1226" s="444">
        <f t="shared" ca="1" si="105"/>
        <v>-138388540.36673197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-576618.91819471656</v>
      </c>
      <c r="L1226" s="444">
        <f t="shared" ca="1" si="104"/>
        <v>-138965159.28492668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25">
      <c r="G1227" s="459"/>
      <c r="H1227" s="459">
        <v>1220</v>
      </c>
      <c r="I1227" s="444">
        <f t="shared" ca="1" si="105"/>
        <v>-138965159.28492668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-579021.49702052784</v>
      </c>
      <c r="L1227" s="444">
        <f t="shared" ca="1" si="104"/>
        <v>-139544180.78194723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25">
      <c r="G1228" s="459"/>
      <c r="H1228" s="459">
        <v>1221</v>
      </c>
      <c r="I1228" s="444">
        <f t="shared" ca="1" si="105"/>
        <v>-139544180.78194723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-581434.08659144677</v>
      </c>
      <c r="L1228" s="444">
        <f t="shared" ca="1" si="104"/>
        <v>-140125614.86853868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25">
      <c r="G1229" s="459"/>
      <c r="H1229" s="459">
        <v>1222</v>
      </c>
      <c r="I1229" s="444">
        <f t="shared" ca="1" si="105"/>
        <v>-140125614.86853868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-583856.72861891112</v>
      </c>
      <c r="L1229" s="444">
        <f t="shared" ca="1" si="104"/>
        <v>-140709471.5971576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25">
      <c r="G1230" s="459"/>
      <c r="H1230" s="459">
        <v>1223</v>
      </c>
      <c r="I1230" s="444">
        <f t="shared" ca="1" si="105"/>
        <v>-140709471.5971576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-586289.46498815669</v>
      </c>
      <c r="L1230" s="444">
        <f t="shared" ca="1" si="104"/>
        <v>-141295761.06214574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25">
      <c r="G1231" s="459"/>
      <c r="H1231" s="459">
        <v>1224</v>
      </c>
      <c r="I1231" s="444">
        <f t="shared" ca="1" si="105"/>
        <v>-141295761.06214574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-588732.33775894053</v>
      </c>
      <c r="L1231" s="444">
        <f t="shared" ca="1" si="104"/>
        <v>-141884493.39990467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25">
      <c r="G1232" s="459"/>
      <c r="H1232" s="459">
        <v>1225</v>
      </c>
      <c r="I1232" s="444">
        <f t="shared" ca="1" si="105"/>
        <v>-141884493.39990467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-591185.38916626945</v>
      </c>
      <c r="L1232" s="444">
        <f t="shared" ca="1" si="104"/>
        <v>-142475678.78907093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25">
      <c r="G1233" s="459"/>
      <c r="H1233" s="459">
        <v>1226</v>
      </c>
      <c r="I1233" s="444">
        <f t="shared" ca="1" si="105"/>
        <v>-142475678.78907093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-593648.66162112891</v>
      </c>
      <c r="L1233" s="444">
        <f t="shared" ca="1" si="104"/>
        <v>-143069327.45069206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25">
      <c r="G1234" s="459"/>
      <c r="H1234" s="459">
        <v>1227</v>
      </c>
      <c r="I1234" s="444">
        <f t="shared" ca="1" si="105"/>
        <v>-143069327.45069206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-596122.19771121687</v>
      </c>
      <c r="L1234" s="444">
        <f t="shared" ca="1" si="104"/>
        <v>-143665449.64840329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25">
      <c r="G1235" s="459"/>
      <c r="H1235" s="459">
        <v>1228</v>
      </c>
      <c r="I1235" s="444">
        <f t="shared" ca="1" si="105"/>
        <v>-143665449.64840329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-598606.04020168039</v>
      </c>
      <c r="L1235" s="444">
        <f t="shared" ca="1" si="104"/>
        <v>-144264055.68860498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25">
      <c r="G1236" s="459"/>
      <c r="H1236" s="459">
        <v>1229</v>
      </c>
      <c r="I1236" s="444">
        <f t="shared" ca="1" si="105"/>
        <v>-144264055.68860498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-601100.23203585413</v>
      </c>
      <c r="L1236" s="444">
        <f t="shared" ca="1" si="104"/>
        <v>-144865155.92064083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25">
      <c r="G1237" s="459"/>
      <c r="H1237" s="459">
        <v>1230</v>
      </c>
      <c r="I1237" s="444">
        <f t="shared" ca="1" si="105"/>
        <v>-144865155.92064083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-603604.81633600348</v>
      </c>
      <c r="L1237" s="444">
        <f t="shared" ca="1" si="104"/>
        <v>-145468760.73697683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25">
      <c r="G1238" s="459"/>
      <c r="H1238" s="459">
        <v>1231</v>
      </c>
      <c r="I1238" s="444">
        <f t="shared" ca="1" si="105"/>
        <v>-145468760.73697683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-606119.83640407014</v>
      </c>
      <c r="L1238" s="444">
        <f t="shared" ca="1" si="104"/>
        <v>-146074880.57338089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25">
      <c r="G1239" s="459"/>
      <c r="H1239" s="459">
        <v>1232</v>
      </c>
      <c r="I1239" s="444">
        <f t="shared" ca="1" si="105"/>
        <v>-146074880.57338089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-608645.33572242036</v>
      </c>
      <c r="L1239" s="444">
        <f t="shared" ca="1" si="104"/>
        <v>-146683525.9091033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25">
      <c r="G1240" s="459"/>
      <c r="H1240" s="459">
        <v>1233</v>
      </c>
      <c r="I1240" s="444">
        <f t="shared" ca="1" si="105"/>
        <v>-146683525.9091033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-611181.3579545971</v>
      </c>
      <c r="L1240" s="444">
        <f t="shared" ca="1" si="104"/>
        <v>-147294707.2670579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25">
      <c r="G1241" s="459"/>
      <c r="H1241" s="459">
        <v>1234</v>
      </c>
      <c r="I1241" s="444">
        <f t="shared" ca="1" si="105"/>
        <v>-147294707.2670579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-613727.9469460746</v>
      </c>
      <c r="L1241" s="444">
        <f t="shared" ca="1" si="104"/>
        <v>-147908435.21400398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25">
      <c r="G1242" s="459"/>
      <c r="H1242" s="459">
        <v>1235</v>
      </c>
      <c r="I1242" s="444">
        <f t="shared" ca="1" si="105"/>
        <v>-147908435.21400398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-616285.14672501653</v>
      </c>
      <c r="L1242" s="444">
        <f t="shared" ca="1" si="104"/>
        <v>-148524720.36072901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25">
      <c r="G1243" s="459"/>
      <c r="H1243" s="459">
        <v>1236</v>
      </c>
      <c r="I1243" s="444">
        <f t="shared" ca="1" si="105"/>
        <v>-148524720.36072901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-618853.00150303752</v>
      </c>
      <c r="L1243" s="444">
        <f t="shared" ca="1" si="104"/>
        <v>-149143573.36223206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25">
      <c r="G1244" s="459"/>
      <c r="H1244" s="459">
        <v>1237</v>
      </c>
      <c r="I1244" s="444">
        <f t="shared" ca="1" si="105"/>
        <v>-149143573.36223206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-621431.5556759669</v>
      </c>
      <c r="L1244" s="444">
        <f t="shared" ca="1" si="104"/>
        <v>-149765004.91790801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25">
      <c r="G1245" s="459"/>
      <c r="H1245" s="459">
        <v>1238</v>
      </c>
      <c r="I1245" s="444">
        <f t="shared" ca="1" si="105"/>
        <v>-149765004.91790801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-624020.85382461676</v>
      </c>
      <c r="L1245" s="444">
        <f t="shared" ca="1" si="104"/>
        <v>-150389025.77173263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25">
      <c r="G1246" s="459"/>
      <c r="H1246" s="459">
        <v>1239</v>
      </c>
      <c r="I1246" s="444">
        <f t="shared" ca="1" si="105"/>
        <v>-150389025.77173263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-626620.94071555266</v>
      </c>
      <c r="L1246" s="444">
        <f t="shared" ca="1" si="104"/>
        <v>-151015646.71244818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25">
      <c r="G1247" s="459"/>
      <c r="H1247" s="459">
        <v>1240</v>
      </c>
      <c r="I1247" s="444">
        <f t="shared" ca="1" si="105"/>
        <v>-151015646.71244818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-629231.86130186741</v>
      </c>
      <c r="L1247" s="444">
        <f t="shared" ca="1" si="104"/>
        <v>-151644878.57375005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25">
      <c r="G1248" s="459"/>
      <c r="H1248" s="459">
        <v>1241</v>
      </c>
      <c r="I1248" s="444">
        <f t="shared" ca="1" si="105"/>
        <v>-151644878.57375005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-631853.66072395851</v>
      </c>
      <c r="L1248" s="444">
        <f t="shared" ca="1" si="104"/>
        <v>-152276732.234474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25">
      <c r="G1249" s="459"/>
      <c r="H1249" s="459">
        <v>1242</v>
      </c>
      <c r="I1249" s="444">
        <f t="shared" ca="1" si="105"/>
        <v>-152276732.234474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-634486.38431030838</v>
      </c>
      <c r="L1249" s="444">
        <f t="shared" ca="1" si="104"/>
        <v>-152911218.61878431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25">
      <c r="G1250" s="459"/>
      <c r="H1250" s="459">
        <v>1243</v>
      </c>
      <c r="I1250" s="444">
        <f t="shared" ca="1" si="105"/>
        <v>-152911218.61878431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-637130.0775782679</v>
      </c>
      <c r="L1250" s="444">
        <f t="shared" ca="1" si="104"/>
        <v>-153548348.69636258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25">
      <c r="G1251" s="459"/>
      <c r="H1251" s="459">
        <v>1244</v>
      </c>
      <c r="I1251" s="444">
        <f t="shared" ca="1" si="105"/>
        <v>-153548348.69636258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-639784.78623484413</v>
      </c>
      <c r="L1251" s="444">
        <f t="shared" ca="1" si="104"/>
        <v>-154188133.48259744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25">
      <c r="G1252" s="459"/>
      <c r="H1252" s="459">
        <v>1245</v>
      </c>
      <c r="I1252" s="444">
        <f t="shared" ca="1" si="105"/>
        <v>-154188133.48259744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-642450.55617748934</v>
      </c>
      <c r="L1252" s="444">
        <f t="shared" ca="1" si="104"/>
        <v>-154830584.03877494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25">
      <c r="G1253" s="459"/>
      <c r="H1253" s="459">
        <v>1246</v>
      </c>
      <c r="I1253" s="444">
        <f t="shared" ca="1" si="105"/>
        <v>-154830584.03877494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-645127.43349489558</v>
      </c>
      <c r="L1253" s="444">
        <f t="shared" ca="1" si="104"/>
        <v>-155475711.47226983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25">
      <c r="G1254" s="459"/>
      <c r="H1254" s="459">
        <v>1247</v>
      </c>
      <c r="I1254" s="444">
        <f t="shared" ca="1" si="105"/>
        <v>-155475711.47226983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-647815.46446779091</v>
      </c>
      <c r="L1254" s="444">
        <f t="shared" ca="1" si="104"/>
        <v>-156123526.93673763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25">
      <c r="G1255" s="459"/>
      <c r="H1255" s="459">
        <v>1248</v>
      </c>
      <c r="I1255" s="444">
        <f t="shared" ca="1" si="105"/>
        <v>-156123526.93673763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-650514.69556974014</v>
      </c>
      <c r="L1255" s="444">
        <f t="shared" ca="1" si="104"/>
        <v>-156774041.63230738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25">
      <c r="G1256" s="459"/>
      <c r="H1256" s="459">
        <v>1249</v>
      </c>
      <c r="I1256" s="444">
        <f t="shared" ca="1" si="105"/>
        <v>-156774041.63230738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-653225.1734679474</v>
      </c>
      <c r="L1256" s="444">
        <f t="shared" ca="1" si="104"/>
        <v>-157427266.80577531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25">
      <c r="G1257" s="459"/>
      <c r="H1257" s="459">
        <v>1250</v>
      </c>
      <c r="I1257" s="444">
        <f t="shared" ca="1" si="105"/>
        <v>-157427266.80577531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-655946.94502406381</v>
      </c>
      <c r="L1257" s="444">
        <f t="shared" ca="1" si="104"/>
        <v>-158083213.75079939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25">
      <c r="G1258" s="459"/>
      <c r="H1258" s="459">
        <v>1251</v>
      </c>
      <c r="I1258" s="444">
        <f t="shared" ca="1" si="105"/>
        <v>-158083213.75079939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-658680.05729499739</v>
      </c>
      <c r="L1258" s="444">
        <f t="shared" ca="1" si="104"/>
        <v>-158741893.80809438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25">
      <c r="G1259" s="459"/>
      <c r="H1259" s="459">
        <v>1252</v>
      </c>
      <c r="I1259" s="444">
        <f t="shared" ca="1" si="105"/>
        <v>-158741893.80809438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-661424.55753372656</v>
      </c>
      <c r="L1259" s="444">
        <f t="shared" ca="1" si="104"/>
        <v>-159403318.36562812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25">
      <c r="G1260" s="459"/>
      <c r="H1260" s="459">
        <v>1253</v>
      </c>
      <c r="I1260" s="444">
        <f t="shared" ca="1" si="105"/>
        <v>-159403318.36562812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-664180.49319011718</v>
      </c>
      <c r="L1260" s="444">
        <f t="shared" ca="1" si="104"/>
        <v>-160067498.85881823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25">
      <c r="G1261" s="459"/>
      <c r="H1261" s="459">
        <v>1254</v>
      </c>
      <c r="I1261" s="444">
        <f t="shared" ca="1" si="105"/>
        <v>-160067498.85881823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-666947.91191174265</v>
      </c>
      <c r="L1261" s="444">
        <f t="shared" ca="1" si="104"/>
        <v>-160734446.77072999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25">
      <c r="G1262" s="459"/>
      <c r="H1262" s="459">
        <v>1255</v>
      </c>
      <c r="I1262" s="444">
        <f t="shared" ca="1" si="105"/>
        <v>-160734446.77072999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-669726.86154470826</v>
      </c>
      <c r="L1262" s="444">
        <f t="shared" ca="1" si="104"/>
        <v>-161404173.63227469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25">
      <c r="G1263" s="459"/>
      <c r="H1263" s="459">
        <v>1256</v>
      </c>
      <c r="I1263" s="444">
        <f t="shared" ca="1" si="105"/>
        <v>-161404173.63227469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-672517.39013447787</v>
      </c>
      <c r="L1263" s="444">
        <f t="shared" ca="1" si="104"/>
        <v>-162076691.02240917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25">
      <c r="G1264" s="459"/>
      <c r="H1264" s="459">
        <v>1257</v>
      </c>
      <c r="I1264" s="444">
        <f t="shared" ca="1" si="105"/>
        <v>-162076691.02240917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-675319.54592670489</v>
      </c>
      <c r="L1264" s="444">
        <f t="shared" ca="1" si="104"/>
        <v>-162752010.56833586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25">
      <c r="G1265" s="459"/>
      <c r="H1265" s="459">
        <v>1258</v>
      </c>
      <c r="I1265" s="444">
        <f t="shared" ca="1" si="105"/>
        <v>-162752010.56833586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-678133.37736806611</v>
      </c>
      <c r="L1265" s="444">
        <f t="shared" ca="1" si="104"/>
        <v>-163430143.94570392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25">
      <c r="G1266" s="459"/>
      <c r="H1266" s="459">
        <v>1259</v>
      </c>
      <c r="I1266" s="444">
        <f t="shared" ca="1" si="105"/>
        <v>-163430143.94570392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-680958.93310709973</v>
      </c>
      <c r="L1266" s="444">
        <f t="shared" ca="1" si="104"/>
        <v>-164111102.87881103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25">
      <c r="G1267" s="459"/>
      <c r="H1267" s="459">
        <v>1260</v>
      </c>
      <c r="I1267" s="444">
        <f t="shared" ca="1" si="105"/>
        <v>-164111102.87881103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-683796.26199504593</v>
      </c>
      <c r="L1267" s="444">
        <f t="shared" ca="1" si="104"/>
        <v>-164794899.14080608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25">
      <c r="G1268" s="459"/>
      <c r="H1268" s="459">
        <v>1261</v>
      </c>
      <c r="I1268" s="444">
        <f t="shared" ca="1" si="105"/>
        <v>-164794899.14080608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-686645.41308669199</v>
      </c>
      <c r="L1268" s="444">
        <f t="shared" ca="1" si="104"/>
        <v>-165481544.55389276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25">
      <c r="G1269" s="459"/>
      <c r="H1269" s="459">
        <v>1262</v>
      </c>
      <c r="I1269" s="444">
        <f t="shared" ca="1" si="105"/>
        <v>-165481544.55389276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-689506.43564121984</v>
      </c>
      <c r="L1269" s="444">
        <f t="shared" ca="1" si="104"/>
        <v>-166171050.98953399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25">
      <c r="G1270" s="459"/>
      <c r="H1270" s="459">
        <v>1263</v>
      </c>
      <c r="I1270" s="444">
        <f t="shared" ca="1" si="105"/>
        <v>-166171050.98953399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-692379.37912305829</v>
      </c>
      <c r="L1270" s="444">
        <f t="shared" ca="1" si="104"/>
        <v>-166863430.36865705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25">
      <c r="G1271" s="459"/>
      <c r="H1271" s="459">
        <v>1264</v>
      </c>
      <c r="I1271" s="444">
        <f t="shared" ca="1" si="105"/>
        <v>-166863430.36865705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-695264.2932027377</v>
      </c>
      <c r="L1271" s="444">
        <f t="shared" ca="1" si="104"/>
        <v>-167558694.66185978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25">
      <c r="G1272" s="459"/>
      <c r="H1272" s="459">
        <v>1265</v>
      </c>
      <c r="I1272" s="444">
        <f t="shared" ca="1" si="105"/>
        <v>-167558694.66185978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-698161.22775774903</v>
      </c>
      <c r="L1272" s="444">
        <f t="shared" ca="1" si="104"/>
        <v>-168256855.88961753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25">
      <c r="G1273" s="459"/>
      <c r="H1273" s="459">
        <v>1266</v>
      </c>
      <c r="I1273" s="444">
        <f t="shared" ca="1" si="105"/>
        <v>-168256855.88961753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-701070.23287340638</v>
      </c>
      <c r="L1273" s="444">
        <f t="shared" ca="1" si="104"/>
        <v>-168957926.12249094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25">
      <c r="G1274" s="459"/>
      <c r="H1274" s="459">
        <v>1267</v>
      </c>
      <c r="I1274" s="444">
        <f t="shared" ca="1" si="105"/>
        <v>-168957926.12249094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-703991.35884371225</v>
      </c>
      <c r="L1274" s="444">
        <f t="shared" ca="1" si="104"/>
        <v>-169661917.48133466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25">
      <c r="G1275" s="459"/>
      <c r="H1275" s="459">
        <v>1268</v>
      </c>
      <c r="I1275" s="444">
        <f t="shared" ca="1" si="105"/>
        <v>-169661917.48133466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-706924.6561722277</v>
      </c>
      <c r="L1275" s="444">
        <f t="shared" ca="1" si="104"/>
        <v>-170368842.13750687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25">
      <c r="G1276" s="459"/>
      <c r="H1276" s="459">
        <v>1269</v>
      </c>
      <c r="I1276" s="444">
        <f t="shared" ca="1" si="105"/>
        <v>-170368842.13750687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-709870.17557294527</v>
      </c>
      <c r="L1276" s="444">
        <f t="shared" ca="1" si="104"/>
        <v>-171078712.3130798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25">
      <c r="G1277" s="459"/>
      <c r="H1277" s="459">
        <v>1270</v>
      </c>
      <c r="I1277" s="444">
        <f t="shared" ca="1" si="105"/>
        <v>-171078712.3130798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-712827.9679711659</v>
      </c>
      <c r="L1277" s="444">
        <f t="shared" ca="1" si="104"/>
        <v>-171791540.28105098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25">
      <c r="G1278" s="459"/>
      <c r="H1278" s="459">
        <v>1271</v>
      </c>
      <c r="I1278" s="444">
        <f t="shared" ca="1" si="105"/>
        <v>-171791540.28105098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-715798.08450437908</v>
      </c>
      <c r="L1278" s="444">
        <f t="shared" ca="1" si="104"/>
        <v>-172507338.36555535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25">
      <c r="G1279" s="459"/>
      <c r="H1279" s="459">
        <v>1272</v>
      </c>
      <c r="I1279" s="444">
        <f t="shared" ca="1" si="105"/>
        <v>-172507338.36555535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-718780.57652314729</v>
      </c>
      <c r="L1279" s="444">
        <f t="shared" ca="1" si="104"/>
        <v>-173226118.9420785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25">
      <c r="G1280" s="459"/>
      <c r="H1280" s="459">
        <v>1273</v>
      </c>
      <c r="I1280" s="444">
        <f t="shared" ca="1" si="105"/>
        <v>-173226118.9420785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-721775.49559199379</v>
      </c>
      <c r="L1280" s="444">
        <f t="shared" ca="1" si="104"/>
        <v>-173947894.4376705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25">
      <c r="G1281" s="459"/>
      <c r="H1281" s="459">
        <v>1274</v>
      </c>
      <c r="I1281" s="444">
        <f t="shared" ca="1" si="105"/>
        <v>-173947894.4376705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-724782.89349029376</v>
      </c>
      <c r="L1281" s="444">
        <f t="shared" ca="1" si="104"/>
        <v>-174672677.33116078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25">
      <c r="G1282" s="459"/>
      <c r="H1282" s="459">
        <v>1275</v>
      </c>
      <c r="I1282" s="444">
        <f t="shared" ca="1" si="105"/>
        <v>-174672677.33116078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-727802.82221316989</v>
      </c>
      <c r="L1282" s="444">
        <f t="shared" ca="1" si="104"/>
        <v>-175400480.15337396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25">
      <c r="G1283" s="459"/>
      <c r="H1283" s="459">
        <v>1276</v>
      </c>
      <c r="I1283" s="444">
        <f t="shared" ca="1" si="105"/>
        <v>-175400480.15337396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-730835.33397239144</v>
      </c>
      <c r="L1283" s="444">
        <f t="shared" ref="L1283:L1537" ca="1" si="109">I1283-J1283+K1283</f>
        <v>-176131315.48734635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25">
      <c r="G1284" s="459"/>
      <c r="H1284" s="459">
        <v>1277</v>
      </c>
      <c r="I1284" s="444">
        <f t="shared" ref="I1284:I1538" ca="1" si="110">L1283</f>
        <v>-176131315.48734635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-733880.4811972765</v>
      </c>
      <c r="L1284" s="444">
        <f t="shared" ca="1" si="109"/>
        <v>-176865195.96854362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25">
      <c r="G1285" s="459"/>
      <c r="H1285" s="459">
        <v>1278</v>
      </c>
      <c r="I1285" s="444">
        <f t="shared" ca="1" si="110"/>
        <v>-176865195.96854362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-736938.31653559837</v>
      </c>
      <c r="L1285" s="444">
        <f t="shared" ca="1" si="109"/>
        <v>-177602134.28507921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25">
      <c r="G1286" s="459"/>
      <c r="H1286" s="459">
        <v>1279</v>
      </c>
      <c r="I1286" s="444">
        <f t="shared" ca="1" si="110"/>
        <v>-177602134.28507921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-740008.89285449672</v>
      </c>
      <c r="L1286" s="444">
        <f t="shared" ca="1" si="109"/>
        <v>-178342143.17793369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25">
      <c r="G1287" s="459"/>
      <c r="H1287" s="459">
        <v>1280</v>
      </c>
      <c r="I1287" s="444">
        <f t="shared" ca="1" si="110"/>
        <v>-178342143.17793369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-743092.26324139035</v>
      </c>
      <c r="L1287" s="444">
        <f t="shared" ca="1" si="109"/>
        <v>-179085235.44117507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25">
      <c r="G1288" s="459"/>
      <c r="H1288" s="459">
        <v>1281</v>
      </c>
      <c r="I1288" s="444">
        <f t="shared" ca="1" si="110"/>
        <v>-179085235.44117507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-746188.48100489611</v>
      </c>
      <c r="L1288" s="444">
        <f t="shared" ca="1" si="109"/>
        <v>-179831423.92217997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25">
      <c r="G1289" s="459"/>
      <c r="H1289" s="459">
        <v>1282</v>
      </c>
      <c r="I1289" s="444">
        <f t="shared" ca="1" si="110"/>
        <v>-179831423.92217997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-749297.59967574989</v>
      </c>
      <c r="L1289" s="444">
        <f t="shared" ca="1" si="109"/>
        <v>-180580721.52185571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25">
      <c r="G1290" s="459"/>
      <c r="H1290" s="459">
        <v>1283</v>
      </c>
      <c r="I1290" s="444">
        <f t="shared" ca="1" si="110"/>
        <v>-180580721.52185571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-752419.67300773214</v>
      </c>
      <c r="L1290" s="444">
        <f t="shared" ca="1" si="109"/>
        <v>-181333141.19486344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25">
      <c r="G1291" s="459"/>
      <c r="H1291" s="459">
        <v>1284</v>
      </c>
      <c r="I1291" s="444">
        <f t="shared" ca="1" si="110"/>
        <v>-181333141.19486344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-755554.75497859763</v>
      </c>
      <c r="L1291" s="444">
        <f t="shared" ca="1" si="109"/>
        <v>-182088695.94984204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25">
      <c r="G1292" s="459"/>
      <c r="H1292" s="459">
        <v>1285</v>
      </c>
      <c r="I1292" s="444">
        <f t="shared" ca="1" si="110"/>
        <v>-182088695.94984204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-758702.89979100844</v>
      </c>
      <c r="L1292" s="444">
        <f t="shared" ca="1" si="109"/>
        <v>-182847398.84963304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25">
      <c r="G1293" s="459"/>
      <c r="H1293" s="459">
        <v>1286</v>
      </c>
      <c r="I1293" s="444">
        <f t="shared" ca="1" si="110"/>
        <v>-182847398.84963304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-761864.16187347099</v>
      </c>
      <c r="L1293" s="444">
        <f t="shared" ca="1" si="109"/>
        <v>-183609263.0115065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25">
      <c r="G1294" s="459"/>
      <c r="H1294" s="459">
        <v>1287</v>
      </c>
      <c r="I1294" s="444">
        <f t="shared" ca="1" si="110"/>
        <v>-183609263.0115065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-765038.59588127711</v>
      </c>
      <c r="L1294" s="444">
        <f t="shared" ca="1" si="109"/>
        <v>-184374301.60738778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25">
      <c r="G1295" s="459"/>
      <c r="H1295" s="459">
        <v>1288</v>
      </c>
      <c r="I1295" s="444">
        <f t="shared" ca="1" si="110"/>
        <v>-184374301.60738778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-768226.25669744913</v>
      </c>
      <c r="L1295" s="444">
        <f t="shared" ca="1" si="109"/>
        <v>-185142527.86408523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25">
      <c r="G1296" s="459"/>
      <c r="H1296" s="459">
        <v>1289</v>
      </c>
      <c r="I1296" s="444">
        <f t="shared" ca="1" si="110"/>
        <v>-185142527.86408523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-771427.19943368842</v>
      </c>
      <c r="L1296" s="444">
        <f t="shared" ca="1" si="109"/>
        <v>-185913955.06351891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25">
      <c r="G1297" s="459"/>
      <c r="H1297" s="459">
        <v>1290</v>
      </c>
      <c r="I1297" s="444">
        <f t="shared" ca="1" si="110"/>
        <v>-185913955.06351891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-774641.47943132883</v>
      </c>
      <c r="L1297" s="444">
        <f t="shared" ca="1" si="109"/>
        <v>-186688596.54295024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25">
      <c r="G1298" s="459"/>
      <c r="H1298" s="459">
        <v>1291</v>
      </c>
      <c r="I1298" s="444">
        <f t="shared" ca="1" si="110"/>
        <v>-186688596.54295024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-777869.15226229269</v>
      </c>
      <c r="L1298" s="444">
        <f t="shared" ca="1" si="109"/>
        <v>-187466465.69521254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25">
      <c r="G1299" s="459"/>
      <c r="H1299" s="459">
        <v>1292</v>
      </c>
      <c r="I1299" s="444">
        <f t="shared" ca="1" si="110"/>
        <v>-187466465.69521254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-781110.27373005229</v>
      </c>
      <c r="L1299" s="444">
        <f t="shared" ca="1" si="109"/>
        <v>-188247575.96894258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25">
      <c r="G1300" s="459"/>
      <c r="H1300" s="459">
        <v>1293</v>
      </c>
      <c r="I1300" s="444">
        <f t="shared" ca="1" si="110"/>
        <v>-188247575.96894258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-784364.89987059403</v>
      </c>
      <c r="L1300" s="444">
        <f t="shared" ca="1" si="109"/>
        <v>-189031940.86881319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25">
      <c r="G1301" s="459"/>
      <c r="H1301" s="459">
        <v>1294</v>
      </c>
      <c r="I1301" s="444">
        <f t="shared" ca="1" si="110"/>
        <v>-189031940.86881319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-787633.08695338829</v>
      </c>
      <c r="L1301" s="444">
        <f t="shared" ca="1" si="109"/>
        <v>-189819573.95576659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25">
      <c r="G1302" s="459"/>
      <c r="H1302" s="459">
        <v>1295</v>
      </c>
      <c r="I1302" s="444">
        <f t="shared" ca="1" si="110"/>
        <v>-189819573.95576659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-790914.89148236078</v>
      </c>
      <c r="L1302" s="444">
        <f t="shared" ca="1" si="109"/>
        <v>-190610488.84724894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25">
      <c r="G1303" s="459"/>
      <c r="H1303" s="459">
        <v>1296</v>
      </c>
      <c r="I1303" s="444">
        <f t="shared" ca="1" si="110"/>
        <v>-190610488.84724894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-794210.37019687053</v>
      </c>
      <c r="L1303" s="444">
        <f t="shared" ca="1" si="109"/>
        <v>-191404699.21744582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25">
      <c r="G1304" s="459"/>
      <c r="H1304" s="459">
        <v>1297</v>
      </c>
      <c r="I1304" s="444">
        <f t="shared" ca="1" si="110"/>
        <v>-191404699.21744582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-797519.58007269097</v>
      </c>
      <c r="L1304" s="444">
        <f t="shared" ca="1" si="109"/>
        <v>-192202218.79751852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25">
      <c r="G1305" s="459"/>
      <c r="H1305" s="459">
        <v>1298</v>
      </c>
      <c r="I1305" s="444">
        <f t="shared" ca="1" si="110"/>
        <v>-192202218.79751852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-800842.57832299382</v>
      </c>
      <c r="L1305" s="444">
        <f t="shared" ca="1" si="109"/>
        <v>-193003061.37584153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25">
      <c r="G1306" s="459"/>
      <c r="H1306" s="459">
        <v>1299</v>
      </c>
      <c r="I1306" s="444">
        <f t="shared" ca="1" si="110"/>
        <v>-193003061.37584153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-804179.42239933973</v>
      </c>
      <c r="L1306" s="444">
        <f t="shared" ca="1" si="109"/>
        <v>-193807240.79824087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25">
      <c r="G1307" s="459"/>
      <c r="H1307" s="459">
        <v>1300</v>
      </c>
      <c r="I1307" s="444">
        <f t="shared" ca="1" si="110"/>
        <v>-193807240.79824087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-807530.1699926703</v>
      </c>
      <c r="L1307" s="444">
        <f t="shared" ca="1" si="109"/>
        <v>-194614770.96823353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25">
      <c r="G1308" s="459"/>
      <c r="H1308" s="459">
        <v>1301</v>
      </c>
      <c r="I1308" s="444">
        <f t="shared" ca="1" si="110"/>
        <v>-194614770.96823353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-810894.87903430639</v>
      </c>
      <c r="L1308" s="444">
        <f t="shared" ca="1" si="109"/>
        <v>-195425665.84726784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25">
      <c r="G1309" s="459"/>
      <c r="H1309" s="459">
        <v>1302</v>
      </c>
      <c r="I1309" s="444">
        <f t="shared" ca="1" si="110"/>
        <v>-195425665.84726784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-814273.60769694927</v>
      </c>
      <c r="L1309" s="444">
        <f t="shared" ca="1" si="109"/>
        <v>-196239939.45496479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25">
      <c r="G1310" s="459"/>
      <c r="H1310" s="459">
        <v>1303</v>
      </c>
      <c r="I1310" s="444">
        <f t="shared" ca="1" si="110"/>
        <v>-196239939.45496479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-817666.41439568659</v>
      </c>
      <c r="L1310" s="444">
        <f t="shared" ca="1" si="109"/>
        <v>-197057605.86936048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25">
      <c r="G1311" s="459"/>
      <c r="H1311" s="459">
        <v>1304</v>
      </c>
      <c r="I1311" s="444">
        <f t="shared" ca="1" si="110"/>
        <v>-197057605.86936048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-821073.35778900201</v>
      </c>
      <c r="L1311" s="444">
        <f t="shared" ca="1" si="109"/>
        <v>-197878679.22714949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25">
      <c r="G1312" s="459"/>
      <c r="H1312" s="459">
        <v>1305</v>
      </c>
      <c r="I1312" s="444">
        <f t="shared" ca="1" si="110"/>
        <v>-197878679.22714949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-824494.49677978957</v>
      </c>
      <c r="L1312" s="444">
        <f t="shared" ca="1" si="109"/>
        <v>-198703173.72392929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25">
      <c r="G1313" s="459"/>
      <c r="H1313" s="459">
        <v>1306</v>
      </c>
      <c r="I1313" s="444">
        <f t="shared" ca="1" si="110"/>
        <v>-198703173.72392929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-827929.89051637205</v>
      </c>
      <c r="L1313" s="444">
        <f t="shared" ca="1" si="109"/>
        <v>-199531103.61444566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25">
      <c r="G1314" s="459"/>
      <c r="H1314" s="459">
        <v>1307</v>
      </c>
      <c r="I1314" s="444">
        <f t="shared" ca="1" si="110"/>
        <v>-199531103.61444566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-831379.5983935236</v>
      </c>
      <c r="L1314" s="444">
        <f t="shared" ca="1" si="109"/>
        <v>-200362483.21283919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25">
      <c r="G1315" s="459"/>
      <c r="H1315" s="459">
        <v>1308</v>
      </c>
      <c r="I1315" s="444">
        <f t="shared" ca="1" si="110"/>
        <v>-200362483.21283919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-834843.68005349662</v>
      </c>
      <c r="L1315" s="444">
        <f t="shared" ca="1" si="109"/>
        <v>-201197326.89289269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25">
      <c r="G1316" s="459"/>
      <c r="H1316" s="459">
        <v>1309</v>
      </c>
      <c r="I1316" s="444">
        <f t="shared" ca="1" si="110"/>
        <v>-201197326.89289269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-838322.19538705284</v>
      </c>
      <c r="L1316" s="444">
        <f t="shared" ca="1" si="109"/>
        <v>-202035649.08827975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25">
      <c r="G1317" s="459"/>
      <c r="H1317" s="459">
        <v>1310</v>
      </c>
      <c r="I1317" s="444">
        <f t="shared" ca="1" si="110"/>
        <v>-202035649.08827975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-841815.20453449897</v>
      </c>
      <c r="L1317" s="444">
        <f t="shared" ca="1" si="109"/>
        <v>-202877464.29281425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25">
      <c r="G1318" s="459"/>
      <c r="H1318" s="459">
        <v>1311</v>
      </c>
      <c r="I1318" s="444">
        <f t="shared" ca="1" si="110"/>
        <v>-202877464.29281425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-845322.76788672607</v>
      </c>
      <c r="L1318" s="444">
        <f t="shared" ca="1" si="109"/>
        <v>-203722787.06070098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25">
      <c r="G1319" s="459"/>
      <c r="H1319" s="459">
        <v>1312</v>
      </c>
      <c r="I1319" s="444">
        <f t="shared" ca="1" si="110"/>
        <v>-203722787.06070098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-848844.94608625409</v>
      </c>
      <c r="L1319" s="444">
        <f t="shared" ca="1" si="109"/>
        <v>-204571632.00678724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25">
      <c r="G1320" s="459"/>
      <c r="H1320" s="459">
        <v>1313</v>
      </c>
      <c r="I1320" s="444">
        <f t="shared" ca="1" si="110"/>
        <v>-204571632.00678724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-852381.80002828012</v>
      </c>
      <c r="L1320" s="444">
        <f t="shared" ca="1" si="109"/>
        <v>-205424013.80681553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25">
      <c r="G1321" s="459"/>
      <c r="H1321" s="459">
        <v>1314</v>
      </c>
      <c r="I1321" s="444">
        <f t="shared" ca="1" si="110"/>
        <v>-205424013.80681553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-855933.39086173137</v>
      </c>
      <c r="L1321" s="444">
        <f t="shared" ca="1" si="109"/>
        <v>-206279947.19767725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25">
      <c r="G1322" s="459"/>
      <c r="H1322" s="459">
        <v>1315</v>
      </c>
      <c r="I1322" s="444">
        <f t="shared" ca="1" si="110"/>
        <v>-206279947.19767725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-859499.77999032184</v>
      </c>
      <c r="L1322" s="444">
        <f t="shared" ca="1" si="109"/>
        <v>-207139446.97766757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25">
      <c r="G1323" s="459"/>
      <c r="H1323" s="459">
        <v>1316</v>
      </c>
      <c r="I1323" s="444">
        <f t="shared" ca="1" si="110"/>
        <v>-207139446.97766757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-863081.02907361486</v>
      </c>
      <c r="L1323" s="444">
        <f t="shared" ca="1" si="109"/>
        <v>-208002528.0067412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25">
      <c r="G1324" s="459"/>
      <c r="H1324" s="459">
        <v>1317</v>
      </c>
      <c r="I1324" s="444">
        <f t="shared" ca="1" si="110"/>
        <v>-208002528.0067412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-866677.20002808829</v>
      </c>
      <c r="L1324" s="444">
        <f t="shared" ca="1" si="109"/>
        <v>-208869205.20676929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25">
      <c r="G1325" s="459"/>
      <c r="H1325" s="459">
        <v>1318</v>
      </c>
      <c r="I1325" s="444">
        <f t="shared" ca="1" si="110"/>
        <v>-208869205.20676929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-870288.35502820532</v>
      </c>
      <c r="L1325" s="444">
        <f t="shared" ca="1" si="109"/>
        <v>-209739493.5617975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25">
      <c r="G1326" s="459"/>
      <c r="H1326" s="459">
        <v>1319</v>
      </c>
      <c r="I1326" s="444">
        <f t="shared" ca="1" si="110"/>
        <v>-209739493.5617975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-873914.55650748953</v>
      </c>
      <c r="L1326" s="444">
        <f t="shared" ca="1" si="109"/>
        <v>-210613408.118305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25">
      <c r="G1327" s="459"/>
      <c r="H1327" s="459">
        <v>1320</v>
      </c>
      <c r="I1327" s="444">
        <f t="shared" ca="1" si="110"/>
        <v>-210613408.118305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-877555.86715960409</v>
      </c>
      <c r="L1327" s="444">
        <f t="shared" ca="1" si="109"/>
        <v>-211490963.9854646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25">
      <c r="G1328" s="459"/>
      <c r="H1328" s="459">
        <v>1321</v>
      </c>
      <c r="I1328" s="444">
        <f t="shared" ca="1" si="110"/>
        <v>-211490963.9854646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-881212.34993943584</v>
      </c>
      <c r="L1328" s="444">
        <f t="shared" ca="1" si="109"/>
        <v>-212372176.33540404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25">
      <c r="G1329" s="459"/>
      <c r="H1329" s="459">
        <v>1322</v>
      </c>
      <c r="I1329" s="444">
        <f t="shared" ca="1" si="110"/>
        <v>-212372176.33540404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-884884.06806418346</v>
      </c>
      <c r="L1329" s="444">
        <f t="shared" ca="1" si="109"/>
        <v>-213257060.40346822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25">
      <c r="G1330" s="459"/>
      <c r="H1330" s="459">
        <v>1323</v>
      </c>
      <c r="I1330" s="444">
        <f t="shared" ca="1" si="110"/>
        <v>-213257060.40346822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-888571.08501445083</v>
      </c>
      <c r="L1330" s="444">
        <f t="shared" ca="1" si="109"/>
        <v>-214145631.48848268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25">
      <c r="G1331" s="459"/>
      <c r="H1331" s="459">
        <v>1324</v>
      </c>
      <c r="I1331" s="444">
        <f t="shared" ca="1" si="110"/>
        <v>-214145631.48848268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-892273.46453534462</v>
      </c>
      <c r="L1331" s="444">
        <f t="shared" ca="1" si="109"/>
        <v>-215037904.95301804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25">
      <c r="G1332" s="459"/>
      <c r="H1332" s="459">
        <v>1325</v>
      </c>
      <c r="I1332" s="444">
        <f t="shared" ca="1" si="110"/>
        <v>-215037904.95301804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-895991.2706375753</v>
      </c>
      <c r="L1332" s="444">
        <f t="shared" ca="1" si="109"/>
        <v>-215933896.22365561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25">
      <c r="G1333" s="459"/>
      <c r="H1333" s="459">
        <v>1326</v>
      </c>
      <c r="I1333" s="444">
        <f t="shared" ca="1" si="110"/>
        <v>-215933896.22365561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-899724.56759856502</v>
      </c>
      <c r="L1333" s="444">
        <f t="shared" ca="1" si="109"/>
        <v>-216833620.79125416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25">
      <c r="G1334" s="459"/>
      <c r="H1334" s="459">
        <v>1327</v>
      </c>
      <c r="I1334" s="444">
        <f t="shared" ca="1" si="110"/>
        <v>-216833620.79125416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-903473.41996355902</v>
      </c>
      <c r="L1334" s="444">
        <f t="shared" ca="1" si="109"/>
        <v>-217737094.21121773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25">
      <c r="G1335" s="459"/>
      <c r="H1335" s="459">
        <v>1328</v>
      </c>
      <c r="I1335" s="444">
        <f t="shared" ca="1" si="110"/>
        <v>-217737094.21121773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-907237.89254674048</v>
      </c>
      <c r="L1335" s="444">
        <f t="shared" ca="1" si="109"/>
        <v>-218644332.10376447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25">
      <c r="G1336" s="459"/>
      <c r="H1336" s="459">
        <v>1329</v>
      </c>
      <c r="I1336" s="444">
        <f t="shared" ca="1" si="110"/>
        <v>-218644332.10376447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-911018.050432352</v>
      </c>
      <c r="L1336" s="444">
        <f t="shared" ca="1" si="109"/>
        <v>-219555350.15419683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25">
      <c r="G1337" s="459"/>
      <c r="H1337" s="459">
        <v>1330</v>
      </c>
      <c r="I1337" s="444">
        <f t="shared" ca="1" si="110"/>
        <v>-219555350.15419683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-914813.95897582022</v>
      </c>
      <c r="L1337" s="444">
        <f t="shared" ca="1" si="109"/>
        <v>-220470164.11317265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25">
      <c r="G1338" s="459"/>
      <c r="H1338" s="459">
        <v>1331</v>
      </c>
      <c r="I1338" s="444">
        <f t="shared" ca="1" si="110"/>
        <v>-220470164.11317265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-918625.68380488607</v>
      </c>
      <c r="L1338" s="444">
        <f t="shared" ca="1" si="109"/>
        <v>-221388789.79697755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25">
      <c r="G1339" s="459"/>
      <c r="H1339" s="459">
        <v>1332</v>
      </c>
      <c r="I1339" s="444">
        <f t="shared" ca="1" si="110"/>
        <v>-221388789.79697755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-922453.2908207397</v>
      </c>
      <c r="L1339" s="444">
        <f t="shared" ca="1" si="109"/>
        <v>-222311243.0877983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25">
      <c r="G1340" s="459"/>
      <c r="H1340" s="459">
        <v>1333</v>
      </c>
      <c r="I1340" s="444">
        <f t="shared" ca="1" si="110"/>
        <v>-222311243.0877983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-926296.84619915951</v>
      </c>
      <c r="L1340" s="444">
        <f t="shared" ca="1" si="109"/>
        <v>-223237539.93399745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25">
      <c r="G1341" s="459"/>
      <c r="H1341" s="459">
        <v>1334</v>
      </c>
      <c r="I1341" s="444">
        <f t="shared" ca="1" si="110"/>
        <v>-223237539.93399745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-930156.41639165604</v>
      </c>
      <c r="L1341" s="444">
        <f t="shared" ca="1" si="109"/>
        <v>-224167696.35038912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25">
      <c r="G1342" s="459"/>
      <c r="H1342" s="459">
        <v>1335</v>
      </c>
      <c r="I1342" s="444">
        <f t="shared" ca="1" si="110"/>
        <v>-224167696.35038912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-934032.06812662131</v>
      </c>
      <c r="L1342" s="444">
        <f t="shared" ca="1" si="109"/>
        <v>-225101728.41851574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25">
      <c r="G1343" s="459"/>
      <c r="H1343" s="459">
        <v>1336</v>
      </c>
      <c r="I1343" s="444">
        <f t="shared" ca="1" si="110"/>
        <v>-225101728.41851574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-937923.86841048219</v>
      </c>
      <c r="L1343" s="444">
        <f t="shared" ca="1" si="109"/>
        <v>-226039652.28692621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25">
      <c r="G1344" s="459"/>
      <c r="H1344" s="459">
        <v>1337</v>
      </c>
      <c r="I1344" s="444">
        <f t="shared" ca="1" si="110"/>
        <v>-226039652.28692621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-941831.88452885917</v>
      </c>
      <c r="L1344" s="444">
        <f t="shared" ca="1" si="109"/>
        <v>-226981484.17145506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25">
      <c r="G1345" s="459"/>
      <c r="H1345" s="459">
        <v>1338</v>
      </c>
      <c r="I1345" s="444">
        <f t="shared" ca="1" si="110"/>
        <v>-226981484.17145506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-945756.18404772936</v>
      </c>
      <c r="L1345" s="444">
        <f t="shared" ca="1" si="109"/>
        <v>-227927240.35550278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25">
      <c r="G1346" s="459"/>
      <c r="H1346" s="459">
        <v>1339</v>
      </c>
      <c r="I1346" s="444">
        <f t="shared" ca="1" si="110"/>
        <v>-227927240.35550278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-949696.83481459494</v>
      </c>
      <c r="L1346" s="444">
        <f t="shared" ca="1" si="109"/>
        <v>-228876937.19031739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25">
      <c r="G1347" s="459"/>
      <c r="H1347" s="459">
        <v>1340</v>
      </c>
      <c r="I1347" s="444">
        <f t="shared" ca="1" si="110"/>
        <v>-228876937.19031739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-953653.90495965595</v>
      </c>
      <c r="L1347" s="444">
        <f t="shared" ca="1" si="109"/>
        <v>-229830591.09527704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25">
      <c r="G1348" s="459"/>
      <c r="H1348" s="459">
        <v>1341</v>
      </c>
      <c r="I1348" s="444">
        <f t="shared" ca="1" si="110"/>
        <v>-229830591.09527704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-957627.46289698768</v>
      </c>
      <c r="L1348" s="444">
        <f t="shared" ca="1" si="109"/>
        <v>-230788218.55817401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25">
      <c r="G1349" s="459"/>
      <c r="H1349" s="459">
        <v>1342</v>
      </c>
      <c r="I1349" s="444">
        <f t="shared" ca="1" si="110"/>
        <v>-230788218.55817401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-961617.57732572488</v>
      </c>
      <c r="L1349" s="444">
        <f t="shared" ca="1" si="109"/>
        <v>-231749836.13549975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25">
      <c r="G1350" s="459"/>
      <c r="H1350" s="459">
        <v>1343</v>
      </c>
      <c r="I1350" s="444">
        <f t="shared" ca="1" si="110"/>
        <v>-231749836.13549975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-965624.31723124883</v>
      </c>
      <c r="L1350" s="444">
        <f t="shared" ca="1" si="109"/>
        <v>-232715460.45273098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25">
      <c r="G1351" s="459"/>
      <c r="H1351" s="459">
        <v>1344</v>
      </c>
      <c r="I1351" s="444">
        <f t="shared" ca="1" si="110"/>
        <v>-232715460.45273098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-969647.75188637909</v>
      </c>
      <c r="L1351" s="444">
        <f t="shared" ca="1" si="109"/>
        <v>-233685108.20461735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25">
      <c r="G1352" s="459"/>
      <c r="H1352" s="459">
        <v>1345</v>
      </c>
      <c r="I1352" s="444">
        <f t="shared" ca="1" si="110"/>
        <v>-233685108.20461735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-973687.95085257234</v>
      </c>
      <c r="L1352" s="444">
        <f t="shared" ca="1" si="109"/>
        <v>-234658796.15546992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25">
      <c r="G1353" s="459"/>
      <c r="H1353" s="459">
        <v>1346</v>
      </c>
      <c r="I1353" s="444">
        <f t="shared" ca="1" si="110"/>
        <v>-234658796.15546992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-977744.98398112459</v>
      </c>
      <c r="L1353" s="444">
        <f t="shared" ca="1" si="109"/>
        <v>-235636541.13945106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25">
      <c r="G1354" s="459"/>
      <c r="H1354" s="459">
        <v>1347</v>
      </c>
      <c r="I1354" s="444">
        <f t="shared" ca="1" si="110"/>
        <v>-235636541.13945106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-981818.92141437938</v>
      </c>
      <c r="L1354" s="444">
        <f t="shared" ca="1" si="109"/>
        <v>-236618360.06086543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25">
      <c r="G1355" s="459"/>
      <c r="H1355" s="459">
        <v>1348</v>
      </c>
      <c r="I1355" s="444">
        <f t="shared" ca="1" si="110"/>
        <v>-236618360.06086543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-985909.83358693926</v>
      </c>
      <c r="L1355" s="444">
        <f t="shared" ca="1" si="109"/>
        <v>-237604269.89445236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25">
      <c r="G1356" s="459"/>
      <c r="H1356" s="459">
        <v>1349</v>
      </c>
      <c r="I1356" s="444">
        <f t="shared" ca="1" si="110"/>
        <v>-237604269.89445236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-990017.79122688482</v>
      </c>
      <c r="L1356" s="444">
        <f t="shared" ca="1" si="109"/>
        <v>-238594287.68567926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25">
      <c r="G1357" s="459"/>
      <c r="H1357" s="459">
        <v>1350</v>
      </c>
      <c r="I1357" s="444">
        <f t="shared" ca="1" si="110"/>
        <v>-238594287.68567926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-994142.86535699677</v>
      </c>
      <c r="L1357" s="444">
        <f t="shared" ca="1" si="109"/>
        <v>-239588430.55103627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25">
      <c r="G1358" s="459"/>
      <c r="H1358" s="459">
        <v>1351</v>
      </c>
      <c r="I1358" s="444">
        <f t="shared" ca="1" si="110"/>
        <v>-239588430.55103627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-998285.12729598454</v>
      </c>
      <c r="L1358" s="444">
        <f t="shared" ca="1" si="109"/>
        <v>-240586715.67833224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25">
      <c r="G1359" s="459"/>
      <c r="H1359" s="459">
        <v>1352</v>
      </c>
      <c r="I1359" s="444">
        <f t="shared" ca="1" si="110"/>
        <v>-240586715.67833224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-1002444.6486597176</v>
      </c>
      <c r="L1359" s="444">
        <f t="shared" ca="1" si="109"/>
        <v>-241589160.32699195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25">
      <c r="G1360" s="459"/>
      <c r="H1360" s="459">
        <v>1353</v>
      </c>
      <c r="I1360" s="444">
        <f t="shared" ca="1" si="110"/>
        <v>-241589160.32699195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-1006621.5013624664</v>
      </c>
      <c r="L1360" s="444">
        <f t="shared" ca="1" si="109"/>
        <v>-242595781.82835442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25">
      <c r="G1361" s="459"/>
      <c r="H1361" s="459">
        <v>1354</v>
      </c>
      <c r="I1361" s="444">
        <f t="shared" ca="1" si="110"/>
        <v>-242595781.82835442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-1010815.7576181433</v>
      </c>
      <c r="L1361" s="444">
        <f t="shared" ca="1" si="109"/>
        <v>-243606597.58597255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25">
      <c r="G1362" s="459"/>
      <c r="H1362" s="459">
        <v>1355</v>
      </c>
      <c r="I1362" s="444">
        <f t="shared" ca="1" si="110"/>
        <v>-243606597.58597255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-1015027.4899415524</v>
      </c>
      <c r="L1362" s="444">
        <f t="shared" ca="1" si="109"/>
        <v>-244621625.07591411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25">
      <c r="G1363" s="459"/>
      <c r="H1363" s="459">
        <v>1356</v>
      </c>
      <c r="I1363" s="444">
        <f t="shared" ca="1" si="110"/>
        <v>-244621625.07591411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-1019256.7711496422</v>
      </c>
      <c r="L1363" s="444">
        <f t="shared" ca="1" si="109"/>
        <v>-245640881.84706375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25">
      <c r="G1364" s="459"/>
      <c r="H1364" s="459">
        <v>1357</v>
      </c>
      <c r="I1364" s="444">
        <f t="shared" ca="1" si="110"/>
        <v>-245640881.84706375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-1023503.6743627655</v>
      </c>
      <c r="L1364" s="444">
        <f t="shared" ca="1" si="109"/>
        <v>-246664385.52142653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25">
      <c r="G1365" s="459"/>
      <c r="H1365" s="459">
        <v>1358</v>
      </c>
      <c r="I1365" s="444">
        <f t="shared" ca="1" si="110"/>
        <v>-246664385.52142653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-1027768.2730059439</v>
      </c>
      <c r="L1365" s="444">
        <f t="shared" ca="1" si="109"/>
        <v>-247692153.79443246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25">
      <c r="G1366" s="459"/>
      <c r="H1366" s="459">
        <v>1359</v>
      </c>
      <c r="I1366" s="444">
        <f t="shared" ca="1" si="110"/>
        <v>-247692153.79443246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-1032050.6408101353</v>
      </c>
      <c r="L1366" s="444">
        <f t="shared" ca="1" si="109"/>
        <v>-248724204.43524259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25">
      <c r="G1367" s="459"/>
      <c r="H1367" s="459">
        <v>1360</v>
      </c>
      <c r="I1367" s="444">
        <f t="shared" ca="1" si="110"/>
        <v>-248724204.43524259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-1036350.8518135108</v>
      </c>
      <c r="L1367" s="444">
        <f t="shared" ca="1" si="109"/>
        <v>-249760555.28705612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25">
      <c r="G1368" s="459"/>
      <c r="H1368" s="459">
        <v>1361</v>
      </c>
      <c r="I1368" s="444">
        <f t="shared" ca="1" si="110"/>
        <v>-249760555.28705612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-1040668.9803627338</v>
      </c>
      <c r="L1368" s="444">
        <f t="shared" ca="1" si="109"/>
        <v>-250801224.26741886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25">
      <c r="G1369" s="459"/>
      <c r="H1369" s="459">
        <v>1362</v>
      </c>
      <c r="I1369" s="444">
        <f t="shared" ca="1" si="110"/>
        <v>-250801224.26741886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-1045005.1011142452</v>
      </c>
      <c r="L1369" s="444">
        <f t="shared" ca="1" si="109"/>
        <v>-251846229.3685331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25">
      <c r="G1370" s="459"/>
      <c r="H1370" s="459">
        <v>1363</v>
      </c>
      <c r="I1370" s="444">
        <f t="shared" ca="1" si="110"/>
        <v>-251846229.3685331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-1049359.2890355547</v>
      </c>
      <c r="L1370" s="444">
        <f t="shared" ca="1" si="109"/>
        <v>-252895588.65756866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25">
      <c r="G1371" s="459"/>
      <c r="H1371" s="459">
        <v>1364</v>
      </c>
      <c r="I1371" s="444">
        <f t="shared" ca="1" si="110"/>
        <v>-252895588.65756866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-1053731.619406536</v>
      </c>
      <c r="L1371" s="444">
        <f t="shared" ca="1" si="109"/>
        <v>-253949320.27697518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25">
      <c r="G1372" s="459"/>
      <c r="H1372" s="459">
        <v>1365</v>
      </c>
      <c r="I1372" s="444">
        <f t="shared" ca="1" si="110"/>
        <v>-253949320.27697518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-1058122.16782073</v>
      </c>
      <c r="L1372" s="444">
        <f t="shared" ca="1" si="109"/>
        <v>-255007442.44479591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25">
      <c r="G1373" s="459"/>
      <c r="H1373" s="459">
        <v>1366</v>
      </c>
      <c r="I1373" s="444">
        <f t="shared" ca="1" si="110"/>
        <v>-255007442.44479591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-1062531.0101866496</v>
      </c>
      <c r="L1373" s="444">
        <f t="shared" ca="1" si="109"/>
        <v>-256069973.45498255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25">
      <c r="G1374" s="459"/>
      <c r="H1374" s="459">
        <v>1367</v>
      </c>
      <c r="I1374" s="444">
        <f t="shared" ca="1" si="110"/>
        <v>-256069973.45498255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-1066958.2227290939</v>
      </c>
      <c r="L1374" s="444">
        <f t="shared" ca="1" si="109"/>
        <v>-257136931.67771164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25">
      <c r="G1375" s="459"/>
      <c r="H1375" s="459">
        <v>1368</v>
      </c>
      <c r="I1375" s="444">
        <f t="shared" ca="1" si="110"/>
        <v>-257136931.67771164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-1071403.8819904651</v>
      </c>
      <c r="L1375" s="444">
        <f t="shared" ca="1" si="109"/>
        <v>-258208335.5597021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25">
      <c r="G1376" s="459"/>
      <c r="H1376" s="459">
        <v>1369</v>
      </c>
      <c r="I1376" s="444">
        <f t="shared" ca="1" si="110"/>
        <v>-258208335.5597021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-1075868.064832092</v>
      </c>
      <c r="L1376" s="444">
        <f t="shared" ca="1" si="109"/>
        <v>-259284203.62453419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25">
      <c r="G1377" s="459"/>
      <c r="H1377" s="459">
        <v>1370</v>
      </c>
      <c r="I1377" s="444">
        <f t="shared" ca="1" si="110"/>
        <v>-259284203.62453419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-1080350.8484355591</v>
      </c>
      <c r="L1377" s="444">
        <f t="shared" ca="1" si="109"/>
        <v>-260364554.47296974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25">
      <c r="G1378" s="459"/>
      <c r="H1378" s="459">
        <v>1371</v>
      </c>
      <c r="I1378" s="444">
        <f t="shared" ca="1" si="110"/>
        <v>-260364554.47296974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-1084852.3103040406</v>
      </c>
      <c r="L1378" s="444">
        <f t="shared" ca="1" si="109"/>
        <v>-261449406.78327379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25">
      <c r="G1379" s="459"/>
      <c r="H1379" s="459">
        <v>1372</v>
      </c>
      <c r="I1379" s="444">
        <f t="shared" ca="1" si="110"/>
        <v>-261449406.78327379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-1089372.5282636408</v>
      </c>
      <c r="L1379" s="444">
        <f t="shared" ca="1" si="109"/>
        <v>-262538779.31153741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25">
      <c r="G1380" s="459"/>
      <c r="H1380" s="459">
        <v>1373</v>
      </c>
      <c r="I1380" s="444">
        <f t="shared" ca="1" si="110"/>
        <v>-262538779.31153741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-1093911.5804647391</v>
      </c>
      <c r="L1380" s="444">
        <f t="shared" ca="1" si="109"/>
        <v>-263632690.89200217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25">
      <c r="G1381" s="459"/>
      <c r="H1381" s="459">
        <v>1374</v>
      </c>
      <c r="I1381" s="444">
        <f t="shared" ca="1" si="110"/>
        <v>-263632690.89200217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-1098469.5453833423</v>
      </c>
      <c r="L1381" s="444">
        <f t="shared" ca="1" si="109"/>
        <v>-264731160.4373855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25">
      <c r="G1382" s="459"/>
      <c r="H1382" s="459">
        <v>1375</v>
      </c>
      <c r="I1382" s="444">
        <f t="shared" ca="1" si="110"/>
        <v>-264731160.4373855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-1103046.5018224397</v>
      </c>
      <c r="L1382" s="444">
        <f t="shared" ca="1" si="109"/>
        <v>-265834206.93920794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25">
      <c r="G1383" s="459"/>
      <c r="H1383" s="459">
        <v>1376</v>
      </c>
      <c r="I1383" s="444">
        <f t="shared" ca="1" si="110"/>
        <v>-265834206.93920794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-1107642.5289133664</v>
      </c>
      <c r="L1383" s="444">
        <f t="shared" ca="1" si="109"/>
        <v>-266941849.46812132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25">
      <c r="G1384" s="459"/>
      <c r="H1384" s="459">
        <v>1377</v>
      </c>
      <c r="I1384" s="444">
        <f t="shared" ca="1" si="110"/>
        <v>-266941849.46812132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-1112257.7061171723</v>
      </c>
      <c r="L1384" s="444">
        <f t="shared" ca="1" si="109"/>
        <v>-268054107.1742385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25">
      <c r="G1385" s="459"/>
      <c r="H1385" s="459">
        <v>1378</v>
      </c>
      <c r="I1385" s="444">
        <f t="shared" ca="1" si="110"/>
        <v>-268054107.1742385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-1116892.1132259937</v>
      </c>
      <c r="L1385" s="444">
        <f t="shared" ca="1" si="109"/>
        <v>-269170999.2874645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25">
      <c r="G1386" s="459"/>
      <c r="H1386" s="459">
        <v>1379</v>
      </c>
      <c r="I1386" s="444">
        <f t="shared" ca="1" si="110"/>
        <v>-269170999.2874645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-1121545.8303644354</v>
      </c>
      <c r="L1386" s="444">
        <f t="shared" ca="1" si="109"/>
        <v>-270292545.11782891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25">
      <c r="G1387" s="459"/>
      <c r="H1387" s="459">
        <v>1380</v>
      </c>
      <c r="I1387" s="444">
        <f t="shared" ca="1" si="110"/>
        <v>-270292545.11782891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-1126218.9379909537</v>
      </c>
      <c r="L1387" s="444">
        <f t="shared" ca="1" si="109"/>
        <v>-271418764.05581987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25">
      <c r="G1388" s="459"/>
      <c r="H1388" s="459">
        <v>1381</v>
      </c>
      <c r="I1388" s="444">
        <f t="shared" ca="1" si="110"/>
        <v>-271418764.05581987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-1130911.5168992495</v>
      </c>
      <c r="L1388" s="444">
        <f t="shared" ca="1" si="109"/>
        <v>-272549675.5727191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25">
      <c r="G1389" s="459"/>
      <c r="H1389" s="459">
        <v>1382</v>
      </c>
      <c r="I1389" s="444">
        <f t="shared" ca="1" si="110"/>
        <v>-272549675.5727191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-1135623.648219663</v>
      </c>
      <c r="L1389" s="444">
        <f t="shared" ca="1" si="109"/>
        <v>-273685299.22093874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25">
      <c r="G1390" s="459"/>
      <c r="H1390" s="459">
        <v>1383</v>
      </c>
      <c r="I1390" s="444">
        <f t="shared" ca="1" si="110"/>
        <v>-273685299.22093874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-1140355.413420578</v>
      </c>
      <c r="L1390" s="444">
        <f t="shared" ca="1" si="109"/>
        <v>-274825654.6343593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25">
      <c r="G1391" s="459"/>
      <c r="H1391" s="459">
        <v>1384</v>
      </c>
      <c r="I1391" s="444">
        <f t="shared" ca="1" si="110"/>
        <v>-274825654.6343593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-1145106.8943098304</v>
      </c>
      <c r="L1391" s="444">
        <f t="shared" ca="1" si="109"/>
        <v>-275970761.52866912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25">
      <c r="G1392" s="459"/>
      <c r="H1392" s="459">
        <v>1385</v>
      </c>
      <c r="I1392" s="444">
        <f t="shared" ca="1" si="110"/>
        <v>-275970761.52866912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-1149878.1730361213</v>
      </c>
      <c r="L1392" s="444">
        <f t="shared" ca="1" si="109"/>
        <v>-277120639.70170522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25">
      <c r="G1393" s="459"/>
      <c r="H1393" s="459">
        <v>1386</v>
      </c>
      <c r="I1393" s="444">
        <f t="shared" ca="1" si="110"/>
        <v>-277120639.70170522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-1154669.3320904383</v>
      </c>
      <c r="L1393" s="444">
        <f t="shared" ca="1" si="109"/>
        <v>-278275309.03379565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25">
      <c r="G1394" s="459"/>
      <c r="H1394" s="459">
        <v>1387</v>
      </c>
      <c r="I1394" s="444">
        <f t="shared" ca="1" si="110"/>
        <v>-278275309.03379565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-1159480.4543074819</v>
      </c>
      <c r="L1394" s="444">
        <f t="shared" ca="1" si="109"/>
        <v>-279434789.48810315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25">
      <c r="G1395" s="459"/>
      <c r="H1395" s="459">
        <v>1388</v>
      </c>
      <c r="I1395" s="444">
        <f t="shared" ca="1" si="110"/>
        <v>-279434789.48810315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-1164311.6228670964</v>
      </c>
      <c r="L1395" s="444">
        <f t="shared" ca="1" si="109"/>
        <v>-280599101.11097026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25">
      <c r="G1396" s="459"/>
      <c r="H1396" s="459">
        <v>1389</v>
      </c>
      <c r="I1396" s="444">
        <f t="shared" ca="1" si="110"/>
        <v>-280599101.11097026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-1169162.9212957094</v>
      </c>
      <c r="L1396" s="444">
        <f t="shared" ca="1" si="109"/>
        <v>-281768264.03226596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25">
      <c r="G1397" s="459"/>
      <c r="H1397" s="459">
        <v>1390</v>
      </c>
      <c r="I1397" s="444">
        <f t="shared" ca="1" si="110"/>
        <v>-281768264.03226596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-1174034.4334677749</v>
      </c>
      <c r="L1397" s="444">
        <f t="shared" ca="1" si="109"/>
        <v>-282942298.46573371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25">
      <c r="G1398" s="459"/>
      <c r="H1398" s="459">
        <v>1391</v>
      </c>
      <c r="I1398" s="444">
        <f t="shared" ca="1" si="110"/>
        <v>-282942298.46573371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-1178926.2436072237</v>
      </c>
      <c r="L1398" s="444">
        <f t="shared" ca="1" si="109"/>
        <v>-284121224.70934093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25">
      <c r="G1399" s="459"/>
      <c r="H1399" s="459">
        <v>1392</v>
      </c>
      <c r="I1399" s="444">
        <f t="shared" ca="1" si="110"/>
        <v>-284121224.70934093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-1183838.4362889205</v>
      </c>
      <c r="L1399" s="444">
        <f t="shared" ca="1" si="109"/>
        <v>-285305063.14562982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25">
      <c r="G1400" s="459"/>
      <c r="H1400" s="459">
        <v>1393</v>
      </c>
      <c r="I1400" s="444">
        <f t="shared" ca="1" si="110"/>
        <v>-285305063.14562982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-1188771.0964401243</v>
      </c>
      <c r="L1400" s="444">
        <f t="shared" ca="1" si="109"/>
        <v>-286493834.24206996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25">
      <c r="G1401" s="459"/>
      <c r="H1401" s="459">
        <v>1394</v>
      </c>
      <c r="I1401" s="444">
        <f t="shared" ca="1" si="110"/>
        <v>-286493834.24206996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-1193724.3093419583</v>
      </c>
      <c r="L1401" s="444">
        <f t="shared" ca="1" si="109"/>
        <v>-287687558.55141193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25">
      <c r="G1402" s="459"/>
      <c r="H1402" s="459">
        <v>1395</v>
      </c>
      <c r="I1402" s="444">
        <f t="shared" ca="1" si="110"/>
        <v>-287687558.55141193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-1198698.160630883</v>
      </c>
      <c r="L1402" s="444">
        <f t="shared" ca="1" si="109"/>
        <v>-288886256.71204281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25">
      <c r="G1403" s="459"/>
      <c r="H1403" s="459">
        <v>1396</v>
      </c>
      <c r="I1403" s="444">
        <f t="shared" ca="1" si="110"/>
        <v>-288886256.71204281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-1203692.7363001783</v>
      </c>
      <c r="L1403" s="444">
        <f t="shared" ca="1" si="109"/>
        <v>-290089949.44834298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25">
      <c r="G1404" s="459"/>
      <c r="H1404" s="459">
        <v>1397</v>
      </c>
      <c r="I1404" s="444">
        <f t="shared" ca="1" si="110"/>
        <v>-290089949.44834298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-1208708.1227014291</v>
      </c>
      <c r="L1404" s="444">
        <f t="shared" ca="1" si="109"/>
        <v>-291298657.57104439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25">
      <c r="G1405" s="459"/>
      <c r="H1405" s="459">
        <v>1398</v>
      </c>
      <c r="I1405" s="444">
        <f t="shared" ca="1" si="110"/>
        <v>-291298657.57104439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-1213744.4065460183</v>
      </c>
      <c r="L1405" s="444">
        <f t="shared" ca="1" si="109"/>
        <v>-292512401.97759038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25">
      <c r="G1406" s="459"/>
      <c r="H1406" s="459">
        <v>1399</v>
      </c>
      <c r="I1406" s="444">
        <f t="shared" ca="1" si="110"/>
        <v>-292512401.97759038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-1218801.6749066266</v>
      </c>
      <c r="L1406" s="444">
        <f t="shared" ca="1" si="109"/>
        <v>-293731203.65249699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25">
      <c r="G1407" s="459"/>
      <c r="H1407" s="459">
        <v>1400</v>
      </c>
      <c r="I1407" s="444">
        <f t="shared" ca="1" si="110"/>
        <v>-293731203.65249699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-1223880.0152187375</v>
      </c>
      <c r="L1407" s="444">
        <f t="shared" ca="1" si="109"/>
        <v>-294955083.66771573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25">
      <c r="G1408" s="459"/>
      <c r="H1408" s="459">
        <v>1401</v>
      </c>
      <c r="I1408" s="444">
        <f t="shared" ca="1" si="110"/>
        <v>-294955083.66771573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-1228979.515282149</v>
      </c>
      <c r="L1408" s="444">
        <f t="shared" ca="1" si="109"/>
        <v>-296184063.18299788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25">
      <c r="G1409" s="459"/>
      <c r="H1409" s="459">
        <v>1402</v>
      </c>
      <c r="I1409" s="444">
        <f t="shared" ca="1" si="110"/>
        <v>-296184063.18299788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-1234100.2632624912</v>
      </c>
      <c r="L1409" s="444">
        <f t="shared" ca="1" si="109"/>
        <v>-297418163.44626039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25">
      <c r="G1410" s="459"/>
      <c r="H1410" s="459">
        <v>1403</v>
      </c>
      <c r="I1410" s="444">
        <f t="shared" ca="1" si="110"/>
        <v>-297418163.44626039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-1239242.3476927516</v>
      </c>
      <c r="L1410" s="444">
        <f t="shared" ca="1" si="109"/>
        <v>-298657405.79395312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25">
      <c r="G1411" s="459"/>
      <c r="H1411" s="459">
        <v>1404</v>
      </c>
      <c r="I1411" s="444">
        <f t="shared" ca="1" si="110"/>
        <v>-298657405.79395312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-1244405.8574748046</v>
      </c>
      <c r="L1411" s="444">
        <f t="shared" ca="1" si="109"/>
        <v>-299901811.65142792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25">
      <c r="G1412" s="459"/>
      <c r="H1412" s="459">
        <v>1405</v>
      </c>
      <c r="I1412" s="444">
        <f t="shared" ca="1" si="110"/>
        <v>-299901811.65142792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-1249590.8818809497</v>
      </c>
      <c r="L1412" s="444">
        <f t="shared" ca="1" si="109"/>
        <v>-301151402.53330886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25">
      <c r="G1413" s="459"/>
      <c r="H1413" s="459">
        <v>1406</v>
      </c>
      <c r="I1413" s="444">
        <f t="shared" ca="1" si="110"/>
        <v>-301151402.53330886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-1254797.5105554536</v>
      </c>
      <c r="L1413" s="444">
        <f t="shared" ca="1" si="109"/>
        <v>-302406200.04386431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25">
      <c r="G1414" s="459"/>
      <c r="H1414" s="459">
        <v>1407</v>
      </c>
      <c r="I1414" s="444">
        <f t="shared" ca="1" si="110"/>
        <v>-302406200.04386431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-1260025.8335161014</v>
      </c>
      <c r="L1414" s="444">
        <f t="shared" ca="1" si="109"/>
        <v>-303666225.87738043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25">
      <c r="G1415" s="459"/>
      <c r="H1415" s="459">
        <v>1408</v>
      </c>
      <c r="I1415" s="444">
        <f t="shared" ca="1" si="110"/>
        <v>-303666225.87738043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-1265275.9411557517</v>
      </c>
      <c r="L1415" s="444">
        <f t="shared" ca="1" si="109"/>
        <v>-304931501.81853616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25">
      <c r="G1416" s="459"/>
      <c r="H1416" s="459">
        <v>1409</v>
      </c>
      <c r="I1416" s="444">
        <f t="shared" ca="1" si="110"/>
        <v>-304931501.81853616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-1270547.9242439007</v>
      </c>
      <c r="L1416" s="444">
        <f t="shared" ca="1" si="109"/>
        <v>-306202049.74278009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25">
      <c r="G1417" s="459"/>
      <c r="H1417" s="459">
        <v>1410</v>
      </c>
      <c r="I1417" s="444">
        <f t="shared" ca="1" si="110"/>
        <v>-306202049.74278009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-1275841.8739282503</v>
      </c>
      <c r="L1417" s="444">
        <f t="shared" ca="1" si="109"/>
        <v>-307477891.61670834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25">
      <c r="G1418" s="459"/>
      <c r="H1418" s="459">
        <v>1411</v>
      </c>
      <c r="I1418" s="444">
        <f t="shared" ca="1" si="110"/>
        <v>-307477891.61670834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-1281157.8817362848</v>
      </c>
      <c r="L1418" s="444">
        <f t="shared" ca="1" si="109"/>
        <v>-308759049.49844462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25">
      <c r="G1419" s="459"/>
      <c r="H1419" s="459">
        <v>1412</v>
      </c>
      <c r="I1419" s="444">
        <f t="shared" ca="1" si="110"/>
        <v>-308759049.49844462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-1286496.0395768525</v>
      </c>
      <c r="L1419" s="444">
        <f t="shared" ca="1" si="109"/>
        <v>-310045545.53802145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25">
      <c r="G1420" s="459"/>
      <c r="H1420" s="459">
        <v>1413</v>
      </c>
      <c r="I1420" s="444">
        <f t="shared" ca="1" si="110"/>
        <v>-310045545.53802145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-1291856.4397417561</v>
      </c>
      <c r="L1420" s="444">
        <f t="shared" ca="1" si="109"/>
        <v>-311337401.97776318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25">
      <c r="G1421" s="459"/>
      <c r="H1421" s="459">
        <v>1414</v>
      </c>
      <c r="I1421" s="444">
        <f t="shared" ca="1" si="110"/>
        <v>-311337401.97776318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-1297239.1749073465</v>
      </c>
      <c r="L1421" s="444">
        <f t="shared" ca="1" si="109"/>
        <v>-312634641.1526705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25">
      <c r="G1422" s="459"/>
      <c r="H1422" s="459">
        <v>1415</v>
      </c>
      <c r="I1422" s="444">
        <f t="shared" ca="1" si="110"/>
        <v>-312634641.1526705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-1302644.338136127</v>
      </c>
      <c r="L1422" s="444">
        <f t="shared" ca="1" si="109"/>
        <v>-313937285.49080664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25">
      <c r="G1423" s="459"/>
      <c r="H1423" s="459">
        <v>1416</v>
      </c>
      <c r="I1423" s="444">
        <f t="shared" ca="1" si="110"/>
        <v>-313937285.49080664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-1308072.0228783609</v>
      </c>
      <c r="L1423" s="444">
        <f t="shared" ca="1" si="109"/>
        <v>-315245357.51368499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25">
      <c r="G1424" s="459"/>
      <c r="H1424" s="459">
        <v>1417</v>
      </c>
      <c r="I1424" s="444">
        <f t="shared" ca="1" si="110"/>
        <v>-315245357.51368499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-1313522.3229736874</v>
      </c>
      <c r="L1424" s="444">
        <f t="shared" ca="1" si="109"/>
        <v>-316558879.83665866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25">
      <c r="G1425" s="459"/>
      <c r="H1425" s="459">
        <v>1418</v>
      </c>
      <c r="I1425" s="444">
        <f t="shared" ca="1" si="110"/>
        <v>-316558879.83665866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-1318995.3326527444</v>
      </c>
      <c r="L1425" s="444">
        <f t="shared" ca="1" si="109"/>
        <v>-317877875.1693114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25">
      <c r="G1426" s="459"/>
      <c r="H1426" s="459">
        <v>1419</v>
      </c>
      <c r="I1426" s="444">
        <f t="shared" ca="1" si="110"/>
        <v>-317877875.1693114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-1324491.1465387975</v>
      </c>
      <c r="L1426" s="444">
        <f t="shared" ca="1" si="109"/>
        <v>-319202366.3158502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25">
      <c r="G1427" s="459"/>
      <c r="H1427" s="459">
        <v>1420</v>
      </c>
      <c r="I1427" s="444">
        <f t="shared" ca="1" si="110"/>
        <v>-319202366.3158502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-1330009.8596493758</v>
      </c>
      <c r="L1427" s="444">
        <f t="shared" ca="1" si="109"/>
        <v>-320532376.17549956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25">
      <c r="G1428" s="459"/>
      <c r="H1428" s="459">
        <v>1421</v>
      </c>
      <c r="I1428" s="444">
        <f t="shared" ca="1" si="110"/>
        <v>-320532376.17549956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-1335551.5673979148</v>
      </c>
      <c r="L1428" s="444">
        <f t="shared" ca="1" si="109"/>
        <v>-321867927.74289745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25">
      <c r="G1429" s="459"/>
      <c r="H1429" s="459">
        <v>1422</v>
      </c>
      <c r="I1429" s="444">
        <f t="shared" ca="1" si="110"/>
        <v>-321867927.74289745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-1341116.3655954059</v>
      </c>
      <c r="L1429" s="444">
        <f t="shared" ca="1" si="109"/>
        <v>-323209044.10849285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25">
      <c r="G1430" s="459"/>
      <c r="H1430" s="459">
        <v>1423</v>
      </c>
      <c r="I1430" s="444">
        <f t="shared" ca="1" si="110"/>
        <v>-323209044.10849285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-1346704.3504520536</v>
      </c>
      <c r="L1430" s="444">
        <f t="shared" ca="1" si="109"/>
        <v>-324555748.45894492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25">
      <c r="G1431" s="459"/>
      <c r="H1431" s="459">
        <v>1424</v>
      </c>
      <c r="I1431" s="444">
        <f t="shared" ca="1" si="110"/>
        <v>-324555748.45894492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-1352315.6185789371</v>
      </c>
      <c r="L1431" s="444">
        <f t="shared" ca="1" si="109"/>
        <v>-325908064.07752383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25">
      <c r="G1432" s="459"/>
      <c r="H1432" s="459">
        <v>1425</v>
      </c>
      <c r="I1432" s="444">
        <f t="shared" ca="1" si="110"/>
        <v>-325908064.07752383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-1357950.2669896826</v>
      </c>
      <c r="L1432" s="444">
        <f t="shared" ca="1" si="109"/>
        <v>-327266014.34451354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25">
      <c r="G1433" s="459"/>
      <c r="H1433" s="459">
        <v>1426</v>
      </c>
      <c r="I1433" s="444">
        <f t="shared" ca="1" si="110"/>
        <v>-327266014.34451354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-1363608.3931021397</v>
      </c>
      <c r="L1433" s="444">
        <f t="shared" ca="1" si="109"/>
        <v>-328629622.7376157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25">
      <c r="G1434" s="459"/>
      <c r="H1434" s="459">
        <v>1427</v>
      </c>
      <c r="I1434" s="444">
        <f t="shared" ca="1" si="110"/>
        <v>-328629622.7376157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-1369290.0947400655</v>
      </c>
      <c r="L1434" s="444">
        <f t="shared" ca="1" si="109"/>
        <v>-329998912.8323558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25">
      <c r="G1435" s="459"/>
      <c r="H1435" s="459">
        <v>1428</v>
      </c>
      <c r="I1435" s="444">
        <f t="shared" ca="1" si="110"/>
        <v>-329998912.8323558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-1374995.4701348159</v>
      </c>
      <c r="L1435" s="444">
        <f t="shared" ca="1" si="109"/>
        <v>-331373908.30249059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25">
      <c r="G1436" s="459"/>
      <c r="H1436" s="459">
        <v>1429</v>
      </c>
      <c r="I1436" s="444">
        <f t="shared" ca="1" si="110"/>
        <v>-331373908.30249059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-1380724.6179270442</v>
      </c>
      <c r="L1436" s="444">
        <f t="shared" ca="1" si="109"/>
        <v>-332754632.92041761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25">
      <c r="G1437" s="459"/>
      <c r="H1437" s="459">
        <v>1430</v>
      </c>
      <c r="I1437" s="444">
        <f t="shared" ca="1" si="110"/>
        <v>-332754632.92041761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-1386477.6371684067</v>
      </c>
      <c r="L1437" s="444">
        <f t="shared" ca="1" si="109"/>
        <v>-334141110.55758601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25">
      <c r="G1438" s="459"/>
      <c r="H1438" s="459">
        <v>1431</v>
      </c>
      <c r="I1438" s="444">
        <f t="shared" ca="1" si="110"/>
        <v>-334141110.55758601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-1392254.627323275</v>
      </c>
      <c r="L1438" s="444">
        <f t="shared" ca="1" si="109"/>
        <v>-335533365.18490928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25">
      <c r="G1439" s="459"/>
      <c r="H1439" s="459">
        <v>1432</v>
      </c>
      <c r="I1439" s="444">
        <f t="shared" ca="1" si="110"/>
        <v>-335533365.18490928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-1398055.6882704552</v>
      </c>
      <c r="L1439" s="444">
        <f t="shared" ca="1" si="109"/>
        <v>-336931420.87317973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25">
      <c r="G1440" s="459"/>
      <c r="H1440" s="459">
        <v>1433</v>
      </c>
      <c r="I1440" s="444">
        <f t="shared" ca="1" si="110"/>
        <v>-336931420.87317973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-1403880.9203049156</v>
      </c>
      <c r="L1440" s="444">
        <f t="shared" ca="1" si="109"/>
        <v>-338335301.79348463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25">
      <c r="G1441" s="459"/>
      <c r="H1441" s="459">
        <v>1434</v>
      </c>
      <c r="I1441" s="444">
        <f t="shared" ca="1" si="110"/>
        <v>-338335301.79348463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-1409730.4241395192</v>
      </c>
      <c r="L1441" s="444">
        <f t="shared" ca="1" si="109"/>
        <v>-339745032.21762413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25">
      <c r="G1442" s="459"/>
      <c r="H1442" s="459">
        <v>1435</v>
      </c>
      <c r="I1442" s="444">
        <f t="shared" ca="1" si="110"/>
        <v>-339745032.21762413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-1415604.3009067671</v>
      </c>
      <c r="L1442" s="444">
        <f t="shared" ca="1" si="109"/>
        <v>-341160636.51853091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25">
      <c r="G1443" s="459"/>
      <c r="H1443" s="459">
        <v>1436</v>
      </c>
      <c r="I1443" s="444">
        <f t="shared" ca="1" si="110"/>
        <v>-341160636.51853091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-1421502.6521605453</v>
      </c>
      <c r="L1443" s="444">
        <f t="shared" ca="1" si="109"/>
        <v>-342582139.17069143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25">
      <c r="G1444" s="459"/>
      <c r="H1444" s="459">
        <v>1437</v>
      </c>
      <c r="I1444" s="444">
        <f t="shared" ca="1" si="110"/>
        <v>-342582139.17069143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-1427425.5798778809</v>
      </c>
      <c r="L1444" s="444">
        <f t="shared" ca="1" si="109"/>
        <v>-344009564.75056928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25">
      <c r="G1445" s="459"/>
      <c r="H1445" s="459">
        <v>1438</v>
      </c>
      <c r="I1445" s="444">
        <f t="shared" ca="1" si="110"/>
        <v>-344009564.75056928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-1433373.1864607052</v>
      </c>
      <c r="L1445" s="444">
        <f t="shared" ca="1" si="109"/>
        <v>-345442937.93703002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25">
      <c r="G1446" s="459"/>
      <c r="H1446" s="459">
        <v>1439</v>
      </c>
      <c r="I1446" s="444">
        <f t="shared" ca="1" si="110"/>
        <v>-345442937.93703002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-1439345.574737625</v>
      </c>
      <c r="L1446" s="444">
        <f t="shared" ca="1" si="109"/>
        <v>-346882283.51176763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25">
      <c r="G1447" s="459"/>
      <c r="H1447" s="459">
        <v>1440</v>
      </c>
      <c r="I1447" s="444">
        <f t="shared" ca="1" si="110"/>
        <v>-346882283.51176763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-1445342.8479656985</v>
      </c>
      <c r="L1447" s="444">
        <f t="shared" ca="1" si="109"/>
        <v>-348327626.35973334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25">
      <c r="G1448" s="459"/>
      <c r="H1448" s="459">
        <v>1441</v>
      </c>
      <c r="I1448" s="444">
        <f t="shared" ca="1" si="110"/>
        <v>-348327626.35973334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-1451365.1098322223</v>
      </c>
      <c r="L1448" s="444">
        <f t="shared" ca="1" si="109"/>
        <v>-349778991.46956557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25">
      <c r="G1449" s="459"/>
      <c r="H1449" s="459">
        <v>1442</v>
      </c>
      <c r="I1449" s="444">
        <f t="shared" ca="1" si="110"/>
        <v>-349778991.46956557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-1457412.4644565233</v>
      </c>
      <c r="L1449" s="444">
        <f t="shared" ca="1" si="109"/>
        <v>-351236403.93402207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25">
      <c r="G1450" s="459"/>
      <c r="H1450" s="459">
        <v>1443</v>
      </c>
      <c r="I1450" s="444">
        <f t="shared" ca="1" si="110"/>
        <v>-351236403.93402207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-1463485.0163917586</v>
      </c>
      <c r="L1450" s="444">
        <f t="shared" ca="1" si="109"/>
        <v>-352699888.95041382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25">
      <c r="G1451" s="459"/>
      <c r="H1451" s="459">
        <v>1444</v>
      </c>
      <c r="I1451" s="444">
        <f t="shared" ca="1" si="110"/>
        <v>-352699888.95041382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-1469582.8706267243</v>
      </c>
      <c r="L1451" s="444">
        <f t="shared" ca="1" si="109"/>
        <v>-354169471.82104057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25">
      <c r="G1452" s="459"/>
      <c r="H1452" s="459">
        <v>1445</v>
      </c>
      <c r="I1452" s="444">
        <f t="shared" ca="1" si="110"/>
        <v>-354169471.82104057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-1475706.132587669</v>
      </c>
      <c r="L1452" s="444">
        <f t="shared" ca="1" si="109"/>
        <v>-355645177.95362824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25">
      <c r="G1453" s="459"/>
      <c r="H1453" s="459">
        <v>1446</v>
      </c>
      <c r="I1453" s="444">
        <f t="shared" ca="1" si="110"/>
        <v>-355645177.95362824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-1481854.9081401178</v>
      </c>
      <c r="L1453" s="444">
        <f t="shared" ca="1" si="109"/>
        <v>-357127032.86176836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25">
      <c r="G1454" s="459"/>
      <c r="H1454" s="459">
        <v>1447</v>
      </c>
      <c r="I1454" s="444">
        <f t="shared" ca="1" si="110"/>
        <v>-357127032.86176836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-1488029.3035907014</v>
      </c>
      <c r="L1454" s="444">
        <f t="shared" ca="1" si="109"/>
        <v>-358615062.16535908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25">
      <c r="G1455" s="459"/>
      <c r="H1455" s="459">
        <v>1448</v>
      </c>
      <c r="I1455" s="444">
        <f t="shared" ca="1" si="110"/>
        <v>-358615062.16535908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-1494229.4256889962</v>
      </c>
      <c r="L1455" s="444">
        <f t="shared" ca="1" si="109"/>
        <v>-360109291.59104806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25">
      <c r="G1456" s="459"/>
      <c r="H1456" s="459">
        <v>1449</v>
      </c>
      <c r="I1456" s="444">
        <f t="shared" ca="1" si="110"/>
        <v>-360109291.59104806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-1500455.3816293669</v>
      </c>
      <c r="L1456" s="444">
        <f t="shared" ca="1" si="109"/>
        <v>-361609746.97267741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25">
      <c r="G1457" s="459"/>
      <c r="H1457" s="459">
        <v>1450</v>
      </c>
      <c r="I1457" s="444">
        <f t="shared" ca="1" si="110"/>
        <v>-361609746.97267741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-1506707.2790528226</v>
      </c>
      <c r="L1457" s="444">
        <f t="shared" ca="1" si="109"/>
        <v>-363116454.2517302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25">
      <c r="G1458" s="459"/>
      <c r="H1458" s="459">
        <v>1451</v>
      </c>
      <c r="I1458" s="444">
        <f t="shared" ca="1" si="110"/>
        <v>-363116454.2517302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-1512985.2260488758</v>
      </c>
      <c r="L1458" s="444">
        <f t="shared" ca="1" si="109"/>
        <v>-364629439.47777909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25">
      <c r="G1459" s="459"/>
      <c r="H1459" s="459">
        <v>1452</v>
      </c>
      <c r="I1459" s="444">
        <f t="shared" ca="1" si="110"/>
        <v>-364629439.47777909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-1519289.3311574128</v>
      </c>
      <c r="L1459" s="444">
        <f t="shared" ca="1" si="109"/>
        <v>-366148728.80893648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25">
      <c r="G1460" s="459"/>
      <c r="H1460" s="459">
        <v>1453</v>
      </c>
      <c r="I1460" s="444">
        <f t="shared" ca="1" si="110"/>
        <v>-366148728.80893648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-1525619.7033705686</v>
      </c>
      <c r="L1460" s="444">
        <f t="shared" ca="1" si="109"/>
        <v>-367674348.51230705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25">
      <c r="G1461" s="459"/>
      <c r="H1461" s="459">
        <v>1454</v>
      </c>
      <c r="I1461" s="444">
        <f t="shared" ca="1" si="110"/>
        <v>-367674348.51230705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-1531976.4521346127</v>
      </c>
      <c r="L1461" s="444">
        <f t="shared" ca="1" si="109"/>
        <v>-369206324.96444166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25">
      <c r="G1462" s="459"/>
      <c r="H1462" s="459">
        <v>1455</v>
      </c>
      <c r="I1462" s="444">
        <f t="shared" ca="1" si="110"/>
        <v>-369206324.96444166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-1538359.6873518403</v>
      </c>
      <c r="L1462" s="444">
        <f t="shared" ca="1" si="109"/>
        <v>-370744684.65179348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25">
      <c r="G1463" s="459"/>
      <c r="H1463" s="459">
        <v>1456</v>
      </c>
      <c r="I1463" s="444">
        <f t="shared" ca="1" si="110"/>
        <v>-370744684.65179348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-1544769.5193824728</v>
      </c>
      <c r="L1463" s="444">
        <f t="shared" ca="1" si="109"/>
        <v>-372289454.17117596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25">
      <c r="G1464" s="459"/>
      <c r="H1464" s="459">
        <v>1457</v>
      </c>
      <c r="I1464" s="444">
        <f t="shared" ca="1" si="110"/>
        <v>-372289454.17117596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-1551206.0590465665</v>
      </c>
      <c r="L1464" s="444">
        <f t="shared" ca="1" si="109"/>
        <v>-373840660.23022252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25">
      <c r="G1465" s="459"/>
      <c r="H1465" s="459">
        <v>1458</v>
      </c>
      <c r="I1465" s="444">
        <f t="shared" ca="1" si="110"/>
        <v>-373840660.23022252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-1557669.4176259271</v>
      </c>
      <c r="L1465" s="444">
        <f t="shared" ca="1" si="109"/>
        <v>-375398329.64784843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25">
      <c r="G1466" s="459"/>
      <c r="H1466" s="459">
        <v>1459</v>
      </c>
      <c r="I1466" s="444">
        <f t="shared" ca="1" si="110"/>
        <v>-375398329.64784843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-1564159.706866035</v>
      </c>
      <c r="L1466" s="444">
        <f t="shared" ca="1" si="109"/>
        <v>-376962489.35471445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25">
      <c r="G1467" s="459"/>
      <c r="H1467" s="459">
        <v>1460</v>
      </c>
      <c r="I1467" s="444">
        <f t="shared" ca="1" si="110"/>
        <v>-376962489.35471445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-1570677.0389779769</v>
      </c>
      <c r="L1467" s="444">
        <f t="shared" ca="1" si="109"/>
        <v>-378533166.39369243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25">
      <c r="G1468" s="459"/>
      <c r="H1468" s="459">
        <v>1461</v>
      </c>
      <c r="I1468" s="444">
        <f t="shared" ca="1" si="110"/>
        <v>-378533166.39369243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-1577221.5266403852</v>
      </c>
      <c r="L1468" s="444">
        <f t="shared" ca="1" si="109"/>
        <v>-380110387.92033279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25">
      <c r="G1469" s="459"/>
      <c r="H1469" s="459">
        <v>1462</v>
      </c>
      <c r="I1469" s="444">
        <f t="shared" ca="1" si="110"/>
        <v>-380110387.92033279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-1583793.2830013866</v>
      </c>
      <c r="L1469" s="444">
        <f t="shared" ca="1" si="109"/>
        <v>-381694181.20333415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25">
      <c r="G1470" s="459"/>
      <c r="H1470" s="459">
        <v>1463</v>
      </c>
      <c r="I1470" s="444">
        <f t="shared" ca="1" si="110"/>
        <v>-381694181.20333415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-1590392.4216805589</v>
      </c>
      <c r="L1470" s="444">
        <f t="shared" ca="1" si="109"/>
        <v>-383284573.62501472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25">
      <c r="G1471" s="459"/>
      <c r="H1471" s="459">
        <v>1464</v>
      </c>
      <c r="I1471" s="444">
        <f t="shared" ca="1" si="110"/>
        <v>-383284573.62501472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-1597019.0567708947</v>
      </c>
      <c r="L1471" s="444">
        <f t="shared" ca="1" si="109"/>
        <v>-384881592.68178564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25">
      <c r="G1472" s="459"/>
      <c r="H1472" s="459">
        <v>1465</v>
      </c>
      <c r="I1472" s="444">
        <f t="shared" ca="1" si="110"/>
        <v>-384881592.68178564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-1603673.3028407735</v>
      </c>
      <c r="L1472" s="444">
        <f t="shared" ca="1" si="109"/>
        <v>-386485265.98462641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25">
      <c r="G1473" s="459"/>
      <c r="H1473" s="459">
        <v>1466</v>
      </c>
      <c r="I1473" s="444">
        <f t="shared" ca="1" si="110"/>
        <v>-386485265.98462641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-1610355.2749359433</v>
      </c>
      <c r="L1473" s="444">
        <f t="shared" ca="1" si="109"/>
        <v>-388095621.25956237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25">
      <c r="G1474" s="459"/>
      <c r="H1474" s="459">
        <v>1467</v>
      </c>
      <c r="I1474" s="444">
        <f t="shared" ca="1" si="110"/>
        <v>-388095621.25956237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-1617065.0885815099</v>
      </c>
      <c r="L1474" s="444">
        <f t="shared" ca="1" si="109"/>
        <v>-389712686.34814388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25">
      <c r="G1475" s="459"/>
      <c r="H1475" s="459">
        <v>1468</v>
      </c>
      <c r="I1475" s="444">
        <f t="shared" ca="1" si="110"/>
        <v>-389712686.34814388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-1623802.8597839328</v>
      </c>
      <c r="L1475" s="444">
        <f t="shared" ca="1" si="109"/>
        <v>-391336489.20792782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25">
      <c r="G1476" s="459"/>
      <c r="H1476" s="459">
        <v>1469</v>
      </c>
      <c r="I1476" s="444">
        <f t="shared" ca="1" si="110"/>
        <v>-391336489.20792782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-1630568.7050330327</v>
      </c>
      <c r="L1476" s="444">
        <f t="shared" ca="1" si="109"/>
        <v>-392967057.91296083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25">
      <c r="G1477" s="459"/>
      <c r="H1477" s="459">
        <v>1470</v>
      </c>
      <c r="I1477" s="444">
        <f t="shared" ca="1" si="110"/>
        <v>-392967057.91296083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-1637362.7413040034</v>
      </c>
      <c r="L1477" s="444">
        <f t="shared" ca="1" si="109"/>
        <v>-394604420.65426481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25">
      <c r="G1478" s="459"/>
      <c r="H1478" s="459">
        <v>1471</v>
      </c>
      <c r="I1478" s="444">
        <f t="shared" ca="1" si="110"/>
        <v>-394604420.65426481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-1644185.0860594367</v>
      </c>
      <c r="L1478" s="444">
        <f t="shared" ca="1" si="109"/>
        <v>-396248605.74032426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25">
      <c r="G1479" s="459"/>
      <c r="H1479" s="459">
        <v>1472</v>
      </c>
      <c r="I1479" s="444">
        <f t="shared" ca="1" si="110"/>
        <v>-396248605.74032426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-1651035.857251351</v>
      </c>
      <c r="L1479" s="444">
        <f t="shared" ca="1" si="109"/>
        <v>-397899641.5975756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25">
      <c r="G1480" s="459"/>
      <c r="H1480" s="459">
        <v>1473</v>
      </c>
      <c r="I1480" s="444">
        <f t="shared" ca="1" si="110"/>
        <v>-397899641.5975756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-1657915.1733232317</v>
      </c>
      <c r="L1480" s="444">
        <f t="shared" ca="1" si="109"/>
        <v>-399557556.77089882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25">
      <c r="G1481" s="459"/>
      <c r="H1481" s="459">
        <v>1474</v>
      </c>
      <c r="I1481" s="444">
        <f t="shared" ca="1" si="110"/>
        <v>-399557556.77089882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-1664823.1532120784</v>
      </c>
      <c r="L1481" s="444">
        <f t="shared" ca="1" si="109"/>
        <v>-401222379.92411089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25">
      <c r="G1482" s="459"/>
      <c r="H1482" s="459">
        <v>1475</v>
      </c>
      <c r="I1482" s="444">
        <f t="shared" ca="1" si="110"/>
        <v>-401222379.92411089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-1671759.916350462</v>
      </c>
      <c r="L1482" s="444">
        <f t="shared" ca="1" si="109"/>
        <v>-402894139.84046137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25">
      <c r="G1483" s="459"/>
      <c r="H1483" s="459">
        <v>1476</v>
      </c>
      <c r="I1483" s="444">
        <f t="shared" ca="1" si="110"/>
        <v>-402894139.84046137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-1678725.582668589</v>
      </c>
      <c r="L1483" s="444">
        <f t="shared" ca="1" si="109"/>
        <v>-404572865.42312998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25">
      <c r="G1484" s="459"/>
      <c r="H1484" s="459">
        <v>1477</v>
      </c>
      <c r="I1484" s="444">
        <f t="shared" ca="1" si="110"/>
        <v>-404572865.42312998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-1685720.2725963749</v>
      </c>
      <c r="L1484" s="444">
        <f t="shared" ca="1" si="109"/>
        <v>-406258585.69572634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25">
      <c r="G1485" s="459"/>
      <c r="H1485" s="459">
        <v>1478</v>
      </c>
      <c r="I1485" s="444">
        <f t="shared" ca="1" si="110"/>
        <v>-406258585.69572634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-1692744.1070655263</v>
      </c>
      <c r="L1485" s="444">
        <f t="shared" ca="1" si="109"/>
        <v>-407951329.80279183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25">
      <c r="G1486" s="459"/>
      <c r="H1486" s="459">
        <v>1479</v>
      </c>
      <c r="I1486" s="444">
        <f t="shared" ca="1" si="110"/>
        <v>-407951329.80279183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-1699797.2075116327</v>
      </c>
      <c r="L1486" s="444">
        <f t="shared" ca="1" si="109"/>
        <v>-409651127.01030344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25">
      <c r="G1487" s="459"/>
      <c r="H1487" s="459">
        <v>1480</v>
      </c>
      <c r="I1487" s="444">
        <f t="shared" ca="1" si="110"/>
        <v>-409651127.01030344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-1706879.6958762642</v>
      </c>
      <c r="L1487" s="444">
        <f t="shared" ca="1" si="109"/>
        <v>-411358006.70617968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25">
      <c r="G1488" s="459"/>
      <c r="H1488" s="459">
        <v>1481</v>
      </c>
      <c r="I1488" s="444">
        <f t="shared" ca="1" si="110"/>
        <v>-411358006.70617968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-1713991.6946090821</v>
      </c>
      <c r="L1488" s="444">
        <f t="shared" ca="1" si="109"/>
        <v>-413071998.40078878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25">
      <c r="G1489" s="459"/>
      <c r="H1489" s="459">
        <v>1482</v>
      </c>
      <c r="I1489" s="444">
        <f t="shared" ca="1" si="110"/>
        <v>-413071998.40078878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-1721133.3266699533</v>
      </c>
      <c r="L1489" s="444">
        <f t="shared" ca="1" si="109"/>
        <v>-414793131.72745872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25">
      <c r="G1490" s="459"/>
      <c r="H1490" s="459">
        <v>1483</v>
      </c>
      <c r="I1490" s="444">
        <f t="shared" ca="1" si="110"/>
        <v>-414793131.72745872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-1728304.7155310779</v>
      </c>
      <c r="L1490" s="444">
        <f t="shared" ca="1" si="109"/>
        <v>-416521436.44298977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25">
      <c r="G1491" s="459"/>
      <c r="H1491" s="459">
        <v>1484</v>
      </c>
      <c r="I1491" s="444">
        <f t="shared" ca="1" si="110"/>
        <v>-416521436.44298977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-1735505.9851791239</v>
      </c>
      <c r="L1491" s="444">
        <f t="shared" ca="1" si="109"/>
        <v>-418256942.42816889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25">
      <c r="G1492" s="459"/>
      <c r="H1492" s="459">
        <v>1485</v>
      </c>
      <c r="I1492" s="444">
        <f t="shared" ca="1" si="110"/>
        <v>-418256942.42816889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-1742737.2601173704</v>
      </c>
      <c r="L1492" s="444">
        <f t="shared" ca="1" si="109"/>
        <v>-419999679.68828624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25">
      <c r="G1493" s="459"/>
      <c r="H1493" s="459">
        <v>1486</v>
      </c>
      <c r="I1493" s="444">
        <f t="shared" ca="1" si="110"/>
        <v>-419999679.68828624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-1749998.6653678592</v>
      </c>
      <c r="L1493" s="444">
        <f t="shared" ca="1" si="109"/>
        <v>-421749678.35365409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25">
      <c r="G1494" s="459"/>
      <c r="H1494" s="459">
        <v>1487</v>
      </c>
      <c r="I1494" s="444">
        <f t="shared" ca="1" si="110"/>
        <v>-421749678.35365409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-1757290.326473559</v>
      </c>
      <c r="L1494" s="444">
        <f t="shared" ca="1" si="109"/>
        <v>-423506968.68012762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25">
      <c r="G1495" s="459"/>
      <c r="H1495" s="459">
        <v>1488</v>
      </c>
      <c r="I1495" s="444">
        <f t="shared" ca="1" si="110"/>
        <v>-423506968.68012762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-1764612.3695005318</v>
      </c>
      <c r="L1495" s="444">
        <f t="shared" ca="1" si="109"/>
        <v>-425271581.04962814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25">
      <c r="G1496" s="459"/>
      <c r="H1496" s="459">
        <v>1489</v>
      </c>
      <c r="I1496" s="444">
        <f t="shared" ca="1" si="110"/>
        <v>-425271581.04962814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-1771964.921040117</v>
      </c>
      <c r="L1496" s="444">
        <f t="shared" ca="1" si="109"/>
        <v>-427043545.97066826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25">
      <c r="G1497" s="459"/>
      <c r="H1497" s="459">
        <v>1490</v>
      </c>
      <c r="I1497" s="444">
        <f t="shared" ca="1" si="110"/>
        <v>-427043545.97066826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-1779348.1082111178</v>
      </c>
      <c r="L1497" s="444">
        <f t="shared" ca="1" si="109"/>
        <v>-428822894.07887936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25">
      <c r="G1498" s="459"/>
      <c r="H1498" s="459">
        <v>1491</v>
      </c>
      <c r="I1498" s="444">
        <f t="shared" ca="1" si="110"/>
        <v>-428822894.07887936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-1786762.0586619973</v>
      </c>
      <c r="L1498" s="444">
        <f t="shared" ca="1" si="109"/>
        <v>-430609656.13754135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25">
      <c r="G1499" s="459"/>
      <c r="H1499" s="459">
        <v>1492</v>
      </c>
      <c r="I1499" s="444">
        <f t="shared" ca="1" si="110"/>
        <v>-430609656.13754135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-1794206.900573089</v>
      </c>
      <c r="L1499" s="444">
        <f t="shared" ca="1" si="109"/>
        <v>-432403863.03811443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25">
      <c r="G1500" s="459"/>
      <c r="H1500" s="459">
        <v>1493</v>
      </c>
      <c r="I1500" s="444">
        <f t="shared" ca="1" si="110"/>
        <v>-432403863.03811443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-1801682.76265881</v>
      </c>
      <c r="L1500" s="444">
        <f t="shared" ca="1" si="109"/>
        <v>-434205545.80077326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25">
      <c r="G1501" s="459"/>
      <c r="H1501" s="459">
        <v>1494</v>
      </c>
      <c r="I1501" s="444">
        <f t="shared" ca="1" si="110"/>
        <v>-434205545.80077326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-1809189.7741698883</v>
      </c>
      <c r="L1501" s="444">
        <f t="shared" ca="1" si="109"/>
        <v>-436014735.57494313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25">
      <c r="G1502" s="459"/>
      <c r="H1502" s="459">
        <v>1495</v>
      </c>
      <c r="I1502" s="444">
        <f t="shared" ca="1" si="110"/>
        <v>-436014735.57494313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-1816728.0648955964</v>
      </c>
      <c r="L1502" s="444">
        <f t="shared" ca="1" si="109"/>
        <v>-437831463.6398387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25">
      <c r="G1503" s="459"/>
      <c r="H1503" s="459">
        <v>1496</v>
      </c>
      <c r="I1503" s="444">
        <f t="shared" ca="1" si="110"/>
        <v>-437831463.6398387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-1824297.7651659946</v>
      </c>
      <c r="L1503" s="444">
        <f t="shared" ca="1" si="109"/>
        <v>-439655761.40500468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25">
      <c r="G1504" s="459"/>
      <c r="H1504" s="459">
        <v>1497</v>
      </c>
      <c r="I1504" s="444">
        <f t="shared" ca="1" si="110"/>
        <v>-439655761.40500468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-1831899.0058541859</v>
      </c>
      <c r="L1504" s="444">
        <f t="shared" ca="1" si="109"/>
        <v>-441487660.41085887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25">
      <c r="G1505" s="459"/>
      <c r="H1505" s="459">
        <v>1498</v>
      </c>
      <c r="I1505" s="444">
        <f t="shared" ca="1" si="110"/>
        <v>-441487660.41085887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-1839531.9183785787</v>
      </c>
      <c r="L1505" s="444">
        <f t="shared" ca="1" si="109"/>
        <v>-443327192.32923746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25">
      <c r="G1506" s="459"/>
      <c r="H1506" s="459">
        <v>1499</v>
      </c>
      <c r="I1506" s="444">
        <f t="shared" ca="1" si="110"/>
        <v>-443327192.32923746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-1847196.6347051561</v>
      </c>
      <c r="L1506" s="444">
        <f t="shared" ca="1" si="109"/>
        <v>-445174388.96394265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25">
      <c r="G1507" s="459"/>
      <c r="H1507" s="459">
        <v>1500</v>
      </c>
      <c r="I1507" s="444">
        <f t="shared" ca="1" si="110"/>
        <v>-445174388.96394265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-1854893.287349761</v>
      </c>
      <c r="L1507" s="444">
        <f t="shared" ca="1" si="109"/>
        <v>-447029282.25129241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25">
      <c r="G1508" s="459"/>
      <c r="H1508" s="459">
        <v>1501</v>
      </c>
      <c r="I1508" s="444">
        <f t="shared" ca="1" si="110"/>
        <v>-447029282.25129241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-1862622.009380385</v>
      </c>
      <c r="L1508" s="444">
        <f t="shared" ca="1" si="109"/>
        <v>-448891904.26067281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25">
      <c r="G1509" s="459"/>
      <c r="H1509" s="459">
        <v>1502</v>
      </c>
      <c r="I1509" s="444">
        <f t="shared" ca="1" si="110"/>
        <v>-448891904.26067281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-1870382.9344194699</v>
      </c>
      <c r="L1509" s="444">
        <f t="shared" ca="1" si="109"/>
        <v>-450762287.19509226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25">
      <c r="G1510" s="459"/>
      <c r="H1510" s="459">
        <v>1503</v>
      </c>
      <c r="I1510" s="444">
        <f t="shared" ca="1" si="110"/>
        <v>-450762287.19509226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-1878176.1966462177</v>
      </c>
      <c r="L1510" s="444">
        <f t="shared" ca="1" si="109"/>
        <v>-452640463.39173847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25">
      <c r="G1511" s="459"/>
      <c r="H1511" s="459">
        <v>1504</v>
      </c>
      <c r="I1511" s="444">
        <f t="shared" ca="1" si="110"/>
        <v>-452640463.39173847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-1886001.9307989106</v>
      </c>
      <c r="L1511" s="444">
        <f t="shared" ca="1" si="109"/>
        <v>-454526465.32253736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25">
      <c r="G1512" s="459"/>
      <c r="H1512" s="459">
        <v>1505</v>
      </c>
      <c r="I1512" s="444">
        <f t="shared" ca="1" si="110"/>
        <v>-454526465.32253736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-1893860.2721772389</v>
      </c>
      <c r="L1512" s="444">
        <f t="shared" ca="1" si="109"/>
        <v>-456420325.59471458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25">
      <c r="G1513" s="459"/>
      <c r="H1513" s="459">
        <v>1506</v>
      </c>
      <c r="I1513" s="444">
        <f t="shared" ca="1" si="110"/>
        <v>-456420325.59471458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-1901751.3566446444</v>
      </c>
      <c r="L1513" s="444">
        <f t="shared" ca="1" si="109"/>
        <v>-458322076.95135921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25">
      <c r="G1514" s="459"/>
      <c r="H1514" s="459">
        <v>1507</v>
      </c>
      <c r="I1514" s="444">
        <f t="shared" ca="1" si="110"/>
        <v>-458322076.95135921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-1909675.3206306633</v>
      </c>
      <c r="L1514" s="444">
        <f t="shared" ca="1" si="109"/>
        <v>-460231752.27198988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25">
      <c r="G1515" s="459"/>
      <c r="H1515" s="459">
        <v>1508</v>
      </c>
      <c r="I1515" s="444">
        <f t="shared" ca="1" si="110"/>
        <v>-460231752.27198988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-1917632.3011332911</v>
      </c>
      <c r="L1515" s="444">
        <f t="shared" ca="1" si="109"/>
        <v>-462149384.57312316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25">
      <c r="G1516" s="459"/>
      <c r="H1516" s="459">
        <v>1509</v>
      </c>
      <c r="I1516" s="444">
        <f t="shared" ca="1" si="110"/>
        <v>-462149384.57312316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-1925622.4357213464</v>
      </c>
      <c r="L1516" s="444">
        <f t="shared" ca="1" si="109"/>
        <v>-464075007.00884449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25">
      <c r="G1517" s="459"/>
      <c r="H1517" s="459">
        <v>1510</v>
      </c>
      <c r="I1517" s="444">
        <f t="shared" ca="1" si="110"/>
        <v>-464075007.00884449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-1933645.8625368518</v>
      </c>
      <c r="L1517" s="444">
        <f t="shared" ca="1" si="109"/>
        <v>-466008652.87138134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25">
      <c r="G1518" s="459"/>
      <c r="H1518" s="459">
        <v>1511</v>
      </c>
      <c r="I1518" s="444">
        <f t="shared" ca="1" si="110"/>
        <v>-466008652.87138134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-1941702.7202974223</v>
      </c>
      <c r="L1518" s="444">
        <f t="shared" ca="1" si="109"/>
        <v>-467950355.59167874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25">
      <c r="G1519" s="459"/>
      <c r="H1519" s="459">
        <v>1512</v>
      </c>
      <c r="I1519" s="444">
        <f t="shared" ca="1" si="110"/>
        <v>-467950355.59167874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-1949793.1482986615</v>
      </c>
      <c r="L1519" s="444">
        <f t="shared" ca="1" si="109"/>
        <v>-469900148.73997742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25">
      <c r="G1520" s="459"/>
      <c r="H1520" s="459">
        <v>1513</v>
      </c>
      <c r="I1520" s="444">
        <f t="shared" ca="1" si="110"/>
        <v>-469900148.73997742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-1957917.2864165725</v>
      </c>
      <c r="L1520" s="444">
        <f t="shared" ca="1" si="109"/>
        <v>-471858066.02639401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25">
      <c r="G1521" s="459"/>
      <c r="H1521" s="459">
        <v>1514</v>
      </c>
      <c r="I1521" s="444">
        <f t="shared" ca="1" si="110"/>
        <v>-471858066.02639401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-1966075.2751099747</v>
      </c>
      <c r="L1521" s="444">
        <f t="shared" ca="1" si="109"/>
        <v>-473824141.30150396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25">
      <c r="G1522" s="459"/>
      <c r="H1522" s="459">
        <v>1515</v>
      </c>
      <c r="I1522" s="444">
        <f t="shared" ca="1" si="110"/>
        <v>-473824141.30150396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-1974267.255422933</v>
      </c>
      <c r="L1522" s="444">
        <f t="shared" ca="1" si="109"/>
        <v>-475798408.55692691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25">
      <c r="G1523" s="459"/>
      <c r="H1523" s="459">
        <v>1516</v>
      </c>
      <c r="I1523" s="444">
        <f t="shared" ca="1" si="110"/>
        <v>-475798408.55692691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-1982493.3689871954</v>
      </c>
      <c r="L1523" s="444">
        <f t="shared" ca="1" si="109"/>
        <v>-477780901.92591411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25">
      <c r="G1524" s="459"/>
      <c r="H1524" s="459">
        <v>1517</v>
      </c>
      <c r="I1524" s="444">
        <f t="shared" ca="1" si="110"/>
        <v>-477780901.92591411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-1990753.758024642</v>
      </c>
      <c r="L1524" s="444">
        <f t="shared" ca="1" si="109"/>
        <v>-479771655.68393874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25">
      <c r="G1525" s="459"/>
      <c r="H1525" s="459">
        <v>1518</v>
      </c>
      <c r="I1525" s="444">
        <f t="shared" ca="1" si="110"/>
        <v>-479771655.68393874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-1999048.5653497446</v>
      </c>
      <c r="L1525" s="444">
        <f t="shared" ca="1" si="109"/>
        <v>-481770704.2492885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25">
      <c r="G1526" s="459"/>
      <c r="H1526" s="459">
        <v>1519</v>
      </c>
      <c r="I1526" s="444">
        <f t="shared" ca="1" si="110"/>
        <v>-481770704.2492885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-2007377.9343720356</v>
      </c>
      <c r="L1526" s="444">
        <f t="shared" ca="1" si="109"/>
        <v>-483778082.18366051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25">
      <c r="G1527" s="459"/>
      <c r="H1527" s="459">
        <v>1520</v>
      </c>
      <c r="I1527" s="444">
        <f t="shared" ca="1" si="110"/>
        <v>-483778082.18366051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-2015742.0090985857</v>
      </c>
      <c r="L1527" s="444">
        <f t="shared" ca="1" si="109"/>
        <v>-485793824.1927591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25">
      <c r="G1528" s="459"/>
      <c r="H1528" s="459">
        <v>1521</v>
      </c>
      <c r="I1528" s="444">
        <f t="shared" ca="1" si="110"/>
        <v>-485793824.1927591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-2024140.9341364962</v>
      </c>
      <c r="L1528" s="444">
        <f t="shared" ca="1" si="109"/>
        <v>-487817965.12689561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25">
      <c r="G1529" s="459"/>
      <c r="H1529" s="459">
        <v>1522</v>
      </c>
      <c r="I1529" s="444">
        <f t="shared" ca="1" si="110"/>
        <v>-487817965.12689561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-2032574.8546953984</v>
      </c>
      <c r="L1529" s="444">
        <f t="shared" ca="1" si="109"/>
        <v>-489850539.98159099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25">
      <c r="G1530" s="459"/>
      <c r="H1530" s="459">
        <v>1523</v>
      </c>
      <c r="I1530" s="444">
        <f t="shared" ca="1" si="110"/>
        <v>-489850539.98159099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-2041043.9165899623</v>
      </c>
      <c r="L1530" s="444">
        <f t="shared" ca="1" si="109"/>
        <v>-491891583.89818096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25">
      <c r="G1531" s="459"/>
      <c r="H1531" s="459">
        <v>1524</v>
      </c>
      <c r="I1531" s="444">
        <f t="shared" ca="1" si="110"/>
        <v>-491891583.89818096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-2049548.2662424205</v>
      </c>
      <c r="L1531" s="444">
        <f t="shared" ca="1" si="109"/>
        <v>-493941132.16442341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25">
      <c r="G1532" s="459"/>
      <c r="H1532" s="459">
        <v>1525</v>
      </c>
      <c r="I1532" s="444">
        <f t="shared" ca="1" si="110"/>
        <v>-493941132.16442341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-2058088.0506850977</v>
      </c>
      <c r="L1532" s="444">
        <f t="shared" ca="1" si="109"/>
        <v>-495999220.21510851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25">
      <c r="G1533" s="459"/>
      <c r="H1533" s="459">
        <v>1526</v>
      </c>
      <c r="I1533" s="444">
        <f t="shared" ca="1" si="110"/>
        <v>-495999220.21510851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-2066663.4175629518</v>
      </c>
      <c r="L1533" s="444">
        <f t="shared" ca="1" si="109"/>
        <v>-498065883.63267148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25">
      <c r="G1534" s="459"/>
      <c r="H1534" s="459">
        <v>1527</v>
      </c>
      <c r="I1534" s="444">
        <f t="shared" ca="1" si="110"/>
        <v>-498065883.63267148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-2075274.5151361311</v>
      </c>
      <c r="L1534" s="444">
        <f t="shared" ca="1" si="109"/>
        <v>-500141158.1478076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25">
      <c r="G1535" s="459"/>
      <c r="H1535" s="459">
        <v>1528</v>
      </c>
      <c r="I1535" s="444">
        <f t="shared" ca="1" si="110"/>
        <v>-500141158.1478076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-2083921.4922825317</v>
      </c>
      <c r="L1535" s="444">
        <f t="shared" ca="1" si="109"/>
        <v>-502225079.64009011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25">
      <c r="G1536" s="459"/>
      <c r="H1536" s="459">
        <v>1529</v>
      </c>
      <c r="I1536" s="444">
        <f t="shared" ca="1" si="110"/>
        <v>-502225079.64009011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-2092604.4985003753</v>
      </c>
      <c r="L1536" s="444">
        <f t="shared" ca="1" si="109"/>
        <v>-504317684.13859046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25">
      <c r="G1537" s="459"/>
      <c r="H1537" s="459">
        <v>1530</v>
      </c>
      <c r="I1537" s="444">
        <f t="shared" ca="1" si="110"/>
        <v>-504317684.13859046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-2101323.6839107936</v>
      </c>
      <c r="L1537" s="444">
        <f t="shared" ca="1" si="109"/>
        <v>-506419007.82250124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25">
      <c r="G1538" s="459"/>
      <c r="H1538" s="459">
        <v>1531</v>
      </c>
      <c r="I1538" s="444">
        <f t="shared" ca="1" si="110"/>
        <v>-506419007.82250124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-2110079.199260422</v>
      </c>
      <c r="L1538" s="444">
        <f t="shared" ref="L1538:L1792" ca="1" si="114">I1538-J1538+K1538</f>
        <v>-508529087.02176166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25">
      <c r="G1539" s="459"/>
      <c r="H1539" s="459">
        <v>1532</v>
      </c>
      <c r="I1539" s="444">
        <f t="shared" ref="I1539:I1793" ca="1" si="115">L1538</f>
        <v>-508529087.02176166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-2118871.1959240069</v>
      </c>
      <c r="L1539" s="444">
        <f t="shared" ca="1" si="114"/>
        <v>-510647958.21768564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25">
      <c r="G1540" s="459"/>
      <c r="H1540" s="459">
        <v>1533</v>
      </c>
      <c r="I1540" s="444">
        <f t="shared" ca="1" si="115"/>
        <v>-510647958.21768564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-2127699.8259070232</v>
      </c>
      <c r="L1540" s="444">
        <f t="shared" ca="1" si="114"/>
        <v>-512775658.04359269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25">
      <c r="G1541" s="459"/>
      <c r="H1541" s="459">
        <v>1534</v>
      </c>
      <c r="I1541" s="444">
        <f t="shared" ca="1" si="115"/>
        <v>-512775658.04359269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-2136565.241848303</v>
      </c>
      <c r="L1541" s="444">
        <f t="shared" ca="1" si="114"/>
        <v>-514912223.28544098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25">
      <c r="G1542" s="459"/>
      <c r="H1542" s="459">
        <v>1535</v>
      </c>
      <c r="I1542" s="444">
        <f t="shared" ca="1" si="115"/>
        <v>-514912223.28544098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-2145467.5970226703</v>
      </c>
      <c r="L1542" s="444">
        <f t="shared" ca="1" si="114"/>
        <v>-517057690.88246363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25">
      <c r="G1543" s="459"/>
      <c r="H1543" s="459">
        <v>1536</v>
      </c>
      <c r="I1543" s="444">
        <f t="shared" ca="1" si="115"/>
        <v>-517057690.88246363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-2154407.0453435988</v>
      </c>
      <c r="L1543" s="444">
        <f t="shared" ca="1" si="114"/>
        <v>-519212097.92780721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25">
      <c r="G1544" s="459"/>
      <c r="H1544" s="459">
        <v>1537</v>
      </c>
      <c r="I1544" s="444">
        <f t="shared" ca="1" si="115"/>
        <v>-519212097.92780721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-2163383.7413658635</v>
      </c>
      <c r="L1544" s="444">
        <f t="shared" ca="1" si="114"/>
        <v>-521375481.66917306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25">
      <c r="G1545" s="459"/>
      <c r="H1545" s="459">
        <v>1538</v>
      </c>
      <c r="I1545" s="444">
        <f t="shared" ca="1" si="115"/>
        <v>-521375481.66917306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-2172397.8402882214</v>
      </c>
      <c r="L1545" s="444">
        <f t="shared" ca="1" si="114"/>
        <v>-523547879.50946128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25">
      <c r="G1546" s="459"/>
      <c r="H1546" s="459">
        <v>1539</v>
      </c>
      <c r="I1546" s="444">
        <f t="shared" ca="1" si="115"/>
        <v>-523547879.50946128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-2181449.4979560887</v>
      </c>
      <c r="L1546" s="444">
        <f t="shared" ca="1" si="114"/>
        <v>-525729329.00741738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25">
      <c r="G1547" s="459"/>
      <c r="H1547" s="459">
        <v>1540</v>
      </c>
      <c r="I1547" s="444">
        <f t="shared" ca="1" si="115"/>
        <v>-525729329.00741738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-2190538.8708642395</v>
      </c>
      <c r="L1547" s="444">
        <f t="shared" ca="1" si="114"/>
        <v>-527919867.87828159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25">
      <c r="G1548" s="459"/>
      <c r="H1548" s="459">
        <v>1541</v>
      </c>
      <c r="I1548" s="444">
        <f t="shared" ca="1" si="115"/>
        <v>-527919867.87828159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-2199666.1161595066</v>
      </c>
      <c r="L1548" s="444">
        <f t="shared" ca="1" si="114"/>
        <v>-530119533.99444109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25">
      <c r="G1549" s="459"/>
      <c r="H1549" s="459">
        <v>1542</v>
      </c>
      <c r="I1549" s="444">
        <f t="shared" ca="1" si="115"/>
        <v>-530119533.99444109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-2208831.3916435046</v>
      </c>
      <c r="L1549" s="444">
        <f t="shared" ca="1" si="114"/>
        <v>-532328365.38608462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25">
      <c r="G1550" s="459"/>
      <c r="H1550" s="459">
        <v>1543</v>
      </c>
      <c r="I1550" s="444">
        <f t="shared" ca="1" si="115"/>
        <v>-532328365.38608462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-2218034.8557753526</v>
      </c>
      <c r="L1550" s="444">
        <f t="shared" ca="1" si="114"/>
        <v>-534546400.24185997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25">
      <c r="G1551" s="459"/>
      <c r="H1551" s="459">
        <v>1544</v>
      </c>
      <c r="I1551" s="444">
        <f t="shared" ca="1" si="115"/>
        <v>-534546400.24185997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-2227276.6676744167</v>
      </c>
      <c r="L1551" s="444">
        <f t="shared" ca="1" si="114"/>
        <v>-536773676.90953439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25">
      <c r="G1552" s="459"/>
      <c r="H1552" s="459">
        <v>1545</v>
      </c>
      <c r="I1552" s="444">
        <f t="shared" ca="1" si="115"/>
        <v>-536773676.90953439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-2236556.98712306</v>
      </c>
      <c r="L1552" s="444">
        <f t="shared" ca="1" si="114"/>
        <v>-539010233.89665747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25">
      <c r="G1553" s="459"/>
      <c r="H1553" s="459">
        <v>1546</v>
      </c>
      <c r="I1553" s="444">
        <f t="shared" ca="1" si="115"/>
        <v>-539010233.89665747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-2245875.9745694059</v>
      </c>
      <c r="L1553" s="444">
        <f t="shared" ca="1" si="114"/>
        <v>-541256109.87122691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25">
      <c r="G1554" s="459"/>
      <c r="H1554" s="459">
        <v>1547</v>
      </c>
      <c r="I1554" s="444">
        <f t="shared" ca="1" si="115"/>
        <v>-541256109.87122691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-2255233.791130112</v>
      </c>
      <c r="L1554" s="444">
        <f t="shared" ca="1" si="114"/>
        <v>-543511343.66235697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25">
      <c r="G1555" s="459"/>
      <c r="H1555" s="459">
        <v>1548</v>
      </c>
      <c r="I1555" s="444">
        <f t="shared" ca="1" si="115"/>
        <v>-543511343.66235697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-2264630.598593154</v>
      </c>
      <c r="L1555" s="444">
        <f t="shared" ca="1" si="114"/>
        <v>-545775974.26095009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25">
      <c r="G1556" s="459"/>
      <c r="H1556" s="459">
        <v>1549</v>
      </c>
      <c r="I1556" s="444">
        <f t="shared" ca="1" si="115"/>
        <v>-545775974.26095009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-2274066.5594206252</v>
      </c>
      <c r="L1556" s="444">
        <f t="shared" ca="1" si="114"/>
        <v>-548050040.82037067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25">
      <c r="G1557" s="459"/>
      <c r="H1557" s="459">
        <v>1550</v>
      </c>
      <c r="I1557" s="444">
        <f t="shared" ca="1" si="115"/>
        <v>-548050040.82037067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-2283541.8367515444</v>
      </c>
      <c r="L1557" s="444">
        <f t="shared" ca="1" si="114"/>
        <v>-550333582.65712225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25">
      <c r="G1558" s="459"/>
      <c r="H1558" s="459">
        <v>1551</v>
      </c>
      <c r="I1558" s="444">
        <f t="shared" ca="1" si="115"/>
        <v>-550333582.65712225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-2293056.594404676</v>
      </c>
      <c r="L1558" s="444">
        <f t="shared" ca="1" si="114"/>
        <v>-552626639.25152695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25">
      <c r="G1559" s="459"/>
      <c r="H1559" s="459">
        <v>1552</v>
      </c>
      <c r="I1559" s="444">
        <f t="shared" ca="1" si="115"/>
        <v>-552626639.25152695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-2302610.9968813621</v>
      </c>
      <c r="L1559" s="444">
        <f t="shared" ca="1" si="114"/>
        <v>-554929250.24840832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25">
      <c r="G1560" s="459"/>
      <c r="H1560" s="459">
        <v>1553</v>
      </c>
      <c r="I1560" s="444">
        <f t="shared" ca="1" si="115"/>
        <v>-554929250.24840832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-2312205.2093683681</v>
      </c>
      <c r="L1560" s="444">
        <f t="shared" ca="1" si="114"/>
        <v>-557241455.45777667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25">
      <c r="G1561" s="459"/>
      <c r="H1561" s="459">
        <v>1554</v>
      </c>
      <c r="I1561" s="444">
        <f t="shared" ca="1" si="115"/>
        <v>-557241455.45777667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-2321839.3977407361</v>
      </c>
      <c r="L1561" s="444">
        <f t="shared" ca="1" si="114"/>
        <v>-559563294.85551739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25">
      <c r="G1562" s="459"/>
      <c r="H1562" s="459">
        <v>1555</v>
      </c>
      <c r="I1562" s="444">
        <f t="shared" ca="1" si="115"/>
        <v>-559563294.85551739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-2331513.7285646559</v>
      </c>
      <c r="L1562" s="444">
        <f t="shared" ca="1" si="114"/>
        <v>-561894808.58408201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25">
      <c r="G1563" s="459"/>
      <c r="H1563" s="459">
        <v>1556</v>
      </c>
      <c r="I1563" s="444">
        <f t="shared" ca="1" si="115"/>
        <v>-561894808.58408201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-2341228.3691003416</v>
      </c>
      <c r="L1563" s="444">
        <f t="shared" ca="1" si="114"/>
        <v>-564236036.95318234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25">
      <c r="G1564" s="459"/>
      <c r="H1564" s="459">
        <v>1557</v>
      </c>
      <c r="I1564" s="444">
        <f t="shared" ca="1" si="115"/>
        <v>-564236036.95318234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-2350983.4873049264</v>
      </c>
      <c r="L1564" s="444">
        <f t="shared" ca="1" si="114"/>
        <v>-566587020.44048727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25">
      <c r="G1565" s="459"/>
      <c r="H1565" s="459">
        <v>1558</v>
      </c>
      <c r="I1565" s="444">
        <f t="shared" ca="1" si="115"/>
        <v>-566587020.44048727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-2360779.2518353635</v>
      </c>
      <c r="L1565" s="444">
        <f t="shared" ca="1" si="114"/>
        <v>-568947799.69232261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25">
      <c r="G1566" s="459"/>
      <c r="H1566" s="459">
        <v>1559</v>
      </c>
      <c r="I1566" s="444">
        <f t="shared" ca="1" si="115"/>
        <v>-568947799.69232261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-2370615.8320513442</v>
      </c>
      <c r="L1566" s="444">
        <f t="shared" ca="1" si="114"/>
        <v>-571318415.52437401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25">
      <c r="G1567" s="459"/>
      <c r="H1567" s="459">
        <v>1560</v>
      </c>
      <c r="I1567" s="444">
        <f t="shared" ca="1" si="115"/>
        <v>-571318415.52437401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-2380493.3980182251</v>
      </c>
      <c r="L1567" s="444">
        <f t="shared" ca="1" si="114"/>
        <v>-573698908.92239225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25">
      <c r="G1568" s="459"/>
      <c r="H1568" s="459">
        <v>1561</v>
      </c>
      <c r="I1568" s="444">
        <f t="shared" ca="1" si="115"/>
        <v>-573698908.92239225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-2390412.1205099677</v>
      </c>
      <c r="L1568" s="444">
        <f t="shared" ca="1" si="114"/>
        <v>-576089321.04290223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25">
      <c r="G1569" s="459"/>
      <c r="H1569" s="459">
        <v>1562</v>
      </c>
      <c r="I1569" s="444">
        <f t="shared" ca="1" si="115"/>
        <v>-576089321.04290223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-2400372.1710120924</v>
      </c>
      <c r="L1569" s="444">
        <f t="shared" ca="1" si="114"/>
        <v>-578489693.21391428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25">
      <c r="G1570" s="459"/>
      <c r="H1570" s="459">
        <v>1563</v>
      </c>
      <c r="I1570" s="444">
        <f t="shared" ca="1" si="115"/>
        <v>-578489693.21391428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-2410373.7217246429</v>
      </c>
      <c r="L1570" s="444">
        <f t="shared" ca="1" si="114"/>
        <v>-580900066.9356389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25">
      <c r="G1571" s="459"/>
      <c r="H1571" s="459">
        <v>1564</v>
      </c>
      <c r="I1571" s="444">
        <f t="shared" ca="1" si="115"/>
        <v>-580900066.9356389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-2420416.9455651622</v>
      </c>
      <c r="L1571" s="444">
        <f t="shared" ca="1" si="114"/>
        <v>-583320483.88120401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25">
      <c r="G1572" s="459"/>
      <c r="H1572" s="459">
        <v>1565</v>
      </c>
      <c r="I1572" s="444">
        <f t="shared" ca="1" si="115"/>
        <v>-583320483.88120401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-2430502.0161716836</v>
      </c>
      <c r="L1572" s="444">
        <f t="shared" ca="1" si="114"/>
        <v>-585750985.8973757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25">
      <c r="G1573" s="459"/>
      <c r="H1573" s="459">
        <v>1566</v>
      </c>
      <c r="I1573" s="444">
        <f t="shared" ca="1" si="115"/>
        <v>-585750985.8973757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-2440629.107905732</v>
      </c>
      <c r="L1573" s="444">
        <f t="shared" ca="1" si="114"/>
        <v>-588191615.00528145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25">
      <c r="G1574" s="459"/>
      <c r="H1574" s="459">
        <v>1567</v>
      </c>
      <c r="I1574" s="444">
        <f t="shared" ca="1" si="115"/>
        <v>-588191615.00528145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-2450798.3958553392</v>
      </c>
      <c r="L1574" s="444">
        <f t="shared" ca="1" si="114"/>
        <v>-590642413.40113676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25">
      <c r="G1575" s="459"/>
      <c r="H1575" s="459">
        <v>1568</v>
      </c>
      <c r="I1575" s="444">
        <f t="shared" ca="1" si="115"/>
        <v>-590642413.40113676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-2461010.0558380699</v>
      </c>
      <c r="L1575" s="444">
        <f t="shared" ca="1" si="114"/>
        <v>-593103423.45697486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25">
      <c r="G1576" s="459"/>
      <c r="H1576" s="459">
        <v>1569</v>
      </c>
      <c r="I1576" s="444">
        <f t="shared" ca="1" si="115"/>
        <v>-593103423.45697486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-2471264.2644040617</v>
      </c>
      <c r="L1576" s="444">
        <f t="shared" ca="1" si="114"/>
        <v>-595574687.72137892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25">
      <c r="G1577" s="459"/>
      <c r="H1577" s="459">
        <v>1570</v>
      </c>
      <c r="I1577" s="444">
        <f t="shared" ca="1" si="115"/>
        <v>-595574687.72137892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-2481561.1988390787</v>
      </c>
      <c r="L1577" s="444">
        <f t="shared" ca="1" si="114"/>
        <v>-598056248.92021799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25">
      <c r="G1578" s="459"/>
      <c r="H1578" s="459">
        <v>1571</v>
      </c>
      <c r="I1578" s="444">
        <f t="shared" ca="1" si="115"/>
        <v>-598056248.92021799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-2491901.0371675747</v>
      </c>
      <c r="L1578" s="444">
        <f t="shared" ca="1" si="114"/>
        <v>-600548149.95738554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25">
      <c r="G1579" s="459"/>
      <c r="H1579" s="459">
        <v>1572</v>
      </c>
      <c r="I1579" s="444">
        <f t="shared" ca="1" si="115"/>
        <v>-600548149.95738554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-2502283.9581557731</v>
      </c>
      <c r="L1579" s="444">
        <f t="shared" ca="1" si="114"/>
        <v>-603050433.91554129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25">
      <c r="G1580" s="459"/>
      <c r="H1580" s="459">
        <v>1573</v>
      </c>
      <c r="I1580" s="444">
        <f t="shared" ca="1" si="115"/>
        <v>-603050433.91554129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-2512710.1413147552</v>
      </c>
      <c r="L1580" s="444">
        <f t="shared" ca="1" si="114"/>
        <v>-605563144.05685604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25">
      <c r="G1581" s="459"/>
      <c r="H1581" s="459">
        <v>1574</v>
      </c>
      <c r="I1581" s="444">
        <f t="shared" ca="1" si="115"/>
        <v>-605563144.05685604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-2523179.7669035667</v>
      </c>
      <c r="L1581" s="444">
        <f t="shared" ca="1" si="114"/>
        <v>-608086323.82375956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25">
      <c r="G1582" s="459"/>
      <c r="H1582" s="459">
        <v>1575</v>
      </c>
      <c r="I1582" s="444">
        <f t="shared" ca="1" si="115"/>
        <v>-608086323.82375956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-2533693.0159323313</v>
      </c>
      <c r="L1582" s="444">
        <f t="shared" ca="1" si="114"/>
        <v>-610620016.83969188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25">
      <c r="G1583" s="459"/>
      <c r="H1583" s="459">
        <v>1576</v>
      </c>
      <c r="I1583" s="444">
        <f t="shared" ca="1" si="115"/>
        <v>-610620016.83969188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-2544250.0701653827</v>
      </c>
      <c r="L1583" s="444">
        <f t="shared" ca="1" si="114"/>
        <v>-613164266.90985727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25">
      <c r="G1584" s="459"/>
      <c r="H1584" s="459">
        <v>1577</v>
      </c>
      <c r="I1584" s="444">
        <f t="shared" ca="1" si="115"/>
        <v>-613164266.90985727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-2554851.1121244053</v>
      </c>
      <c r="L1584" s="444">
        <f t="shared" ca="1" si="114"/>
        <v>-615719118.02198172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25">
      <c r="G1585" s="459"/>
      <c r="H1585" s="459">
        <v>1578</v>
      </c>
      <c r="I1585" s="444">
        <f t="shared" ca="1" si="115"/>
        <v>-615719118.02198172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-2565496.3250915906</v>
      </c>
      <c r="L1585" s="444">
        <f t="shared" ca="1" si="114"/>
        <v>-618284614.34707332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25">
      <c r="G1586" s="459"/>
      <c r="H1586" s="459">
        <v>1579</v>
      </c>
      <c r="I1586" s="444">
        <f t="shared" ca="1" si="115"/>
        <v>-618284614.34707332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-2576185.8931128057</v>
      </c>
      <c r="L1586" s="444">
        <f t="shared" ca="1" si="114"/>
        <v>-620860800.2401861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25">
      <c r="G1587" s="459"/>
      <c r="H1587" s="459">
        <v>1580</v>
      </c>
      <c r="I1587" s="444">
        <f t="shared" ca="1" si="115"/>
        <v>-620860800.2401861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-2586920.0010007755</v>
      </c>
      <c r="L1587" s="444">
        <f t="shared" ca="1" si="114"/>
        <v>-623447720.24118686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25">
      <c r="G1588" s="459"/>
      <c r="H1588" s="459">
        <v>1581</v>
      </c>
      <c r="I1588" s="444">
        <f t="shared" ca="1" si="115"/>
        <v>-623447720.24118686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-2597698.8343382785</v>
      </c>
      <c r="L1588" s="444">
        <f t="shared" ca="1" si="114"/>
        <v>-626045419.07552516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25">
      <c r="G1589" s="459"/>
      <c r="H1589" s="459">
        <v>1582</v>
      </c>
      <c r="I1589" s="444">
        <f t="shared" ca="1" si="115"/>
        <v>-626045419.07552516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-2608522.5794813549</v>
      </c>
      <c r="L1589" s="444">
        <f t="shared" ca="1" si="114"/>
        <v>-628653941.65500653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25">
      <c r="G1590" s="459"/>
      <c r="H1590" s="459">
        <v>1583</v>
      </c>
      <c r="I1590" s="444">
        <f t="shared" ca="1" si="115"/>
        <v>-628653941.65500653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-2619391.4235625272</v>
      </c>
      <c r="L1590" s="444">
        <f t="shared" ca="1" si="114"/>
        <v>-631273333.07856905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25">
      <c r="G1591" s="459"/>
      <c r="H1591" s="459">
        <v>1584</v>
      </c>
      <c r="I1591" s="444">
        <f t="shared" ca="1" si="115"/>
        <v>-631273333.07856905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-2630305.5544940378</v>
      </c>
      <c r="L1591" s="444">
        <f t="shared" ca="1" si="114"/>
        <v>-633903638.63306308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25">
      <c r="G1592" s="459"/>
      <c r="H1592" s="459">
        <v>1585</v>
      </c>
      <c r="I1592" s="444">
        <f t="shared" ca="1" si="115"/>
        <v>-633903638.63306308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-2641265.1609710963</v>
      </c>
      <c r="L1592" s="444">
        <f t="shared" ca="1" si="114"/>
        <v>-636544903.79403412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25">
      <c r="G1593" s="459"/>
      <c r="H1593" s="459">
        <v>1586</v>
      </c>
      <c r="I1593" s="444">
        <f t="shared" ca="1" si="115"/>
        <v>-636544903.79403412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-2652270.4324751422</v>
      </c>
      <c r="L1593" s="444">
        <f t="shared" ca="1" si="114"/>
        <v>-639197174.22650921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25">
      <c r="G1594" s="459"/>
      <c r="H1594" s="459">
        <v>1587</v>
      </c>
      <c r="I1594" s="444">
        <f t="shared" ca="1" si="115"/>
        <v>-639197174.22650921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-2663321.5592771219</v>
      </c>
      <c r="L1594" s="444">
        <f t="shared" ca="1" si="114"/>
        <v>-641860495.78578639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25">
      <c r="G1595" s="459"/>
      <c r="H1595" s="459">
        <v>1588</v>
      </c>
      <c r="I1595" s="444">
        <f t="shared" ca="1" si="115"/>
        <v>-641860495.78578639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-2674418.7324407767</v>
      </c>
      <c r="L1595" s="444">
        <f t="shared" ca="1" si="114"/>
        <v>-644534914.51822722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25">
      <c r="G1596" s="459"/>
      <c r="H1596" s="459">
        <v>1589</v>
      </c>
      <c r="I1596" s="444">
        <f t="shared" ca="1" si="115"/>
        <v>-644534914.51822722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-2685562.1438259468</v>
      </c>
      <c r="L1596" s="444">
        <f t="shared" ca="1" si="114"/>
        <v>-647220476.66205311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25">
      <c r="G1597" s="459"/>
      <c r="H1597" s="459">
        <v>1590</v>
      </c>
      <c r="I1597" s="444">
        <f t="shared" ca="1" si="115"/>
        <v>-647220476.66205311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-2696751.986091888</v>
      </c>
      <c r="L1597" s="444">
        <f t="shared" ca="1" si="114"/>
        <v>-649917228.64814496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25">
      <c r="G1598" s="459"/>
      <c r="H1598" s="459">
        <v>1591</v>
      </c>
      <c r="I1598" s="444">
        <f t="shared" ca="1" si="115"/>
        <v>-649917228.64814496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-2707988.4527006038</v>
      </c>
      <c r="L1598" s="444">
        <f t="shared" ca="1" si="114"/>
        <v>-652625217.10084558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25">
      <c r="G1599" s="459"/>
      <c r="H1599" s="459">
        <v>1592</v>
      </c>
      <c r="I1599" s="444">
        <f t="shared" ca="1" si="115"/>
        <v>-652625217.10084558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-2719271.7379201897</v>
      </c>
      <c r="L1599" s="444">
        <f t="shared" ca="1" si="114"/>
        <v>-655344488.83876574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25">
      <c r="G1600" s="459"/>
      <c r="H1600" s="459">
        <v>1593</v>
      </c>
      <c r="I1600" s="444">
        <f t="shared" ca="1" si="115"/>
        <v>-655344488.83876574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-2730602.0368281906</v>
      </c>
      <c r="L1600" s="444">
        <f t="shared" ca="1" si="114"/>
        <v>-658075090.8755939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25">
      <c r="G1601" s="459"/>
      <c r="H1601" s="459">
        <v>1594</v>
      </c>
      <c r="I1601" s="444">
        <f t="shared" ca="1" si="115"/>
        <v>-658075090.8755939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-2741979.5453149746</v>
      </c>
      <c r="L1601" s="444">
        <f t="shared" ca="1" si="114"/>
        <v>-660817070.42090893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25">
      <c r="G1602" s="459"/>
      <c r="H1602" s="459">
        <v>1595</v>
      </c>
      <c r="I1602" s="444">
        <f t="shared" ca="1" si="115"/>
        <v>-660817070.42090893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-2753404.4600871205</v>
      </c>
      <c r="L1602" s="444">
        <f t="shared" ca="1" si="114"/>
        <v>-663570474.88099599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25">
      <c r="G1603" s="459"/>
      <c r="H1603" s="459">
        <v>1596</v>
      </c>
      <c r="I1603" s="444">
        <f t="shared" ca="1" si="115"/>
        <v>-663570474.88099599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-2764876.9786708164</v>
      </c>
      <c r="L1603" s="444">
        <f t="shared" ca="1" si="114"/>
        <v>-666335351.85966682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25">
      <c r="G1604" s="459"/>
      <c r="H1604" s="459">
        <v>1597</v>
      </c>
      <c r="I1604" s="444">
        <f t="shared" ca="1" si="115"/>
        <v>-666335351.85966682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-2776397.2994152782</v>
      </c>
      <c r="L1604" s="444">
        <f t="shared" ca="1" si="114"/>
        <v>-669111749.15908206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25">
      <c r="G1605" s="459"/>
      <c r="H1605" s="459">
        <v>1598</v>
      </c>
      <c r="I1605" s="444">
        <f t="shared" ca="1" si="115"/>
        <v>-669111749.15908206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-2787965.6214961754</v>
      </c>
      <c r="L1605" s="444">
        <f t="shared" ca="1" si="114"/>
        <v>-671899714.78057826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25">
      <c r="G1606" s="459"/>
      <c r="H1606" s="459">
        <v>1599</v>
      </c>
      <c r="I1606" s="444">
        <f t="shared" ca="1" si="115"/>
        <v>-671899714.78057826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-2799582.144919076</v>
      </c>
      <c r="L1606" s="444">
        <f t="shared" ca="1" si="114"/>
        <v>-674699296.92549729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25">
      <c r="G1607" s="459"/>
      <c r="H1607" s="459">
        <v>1600</v>
      </c>
      <c r="I1607" s="444">
        <f t="shared" ca="1" si="115"/>
        <v>-674699296.92549729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-2811247.0705229053</v>
      </c>
      <c r="L1607" s="444">
        <f t="shared" ca="1" si="114"/>
        <v>-677510543.9960202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25">
      <c r="G1608" s="459"/>
      <c r="H1608" s="459">
        <v>1601</v>
      </c>
      <c r="I1608" s="444">
        <f t="shared" ca="1" si="115"/>
        <v>-677510543.9960202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-2822960.5999834174</v>
      </c>
      <c r="L1608" s="444">
        <f t="shared" ca="1" si="114"/>
        <v>-680333504.59600365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25">
      <c r="G1609" s="459"/>
      <c r="H1609" s="459">
        <v>1602</v>
      </c>
      <c r="I1609" s="444">
        <f t="shared" ca="1" si="115"/>
        <v>-680333504.59600365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-2834722.9358166819</v>
      </c>
      <c r="L1609" s="444">
        <f t="shared" ca="1" si="114"/>
        <v>-683168227.5318203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25">
      <c r="G1610" s="459"/>
      <c r="H1610" s="459">
        <v>1603</v>
      </c>
      <c r="I1610" s="444">
        <f t="shared" ca="1" si="115"/>
        <v>-683168227.5318203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-2846534.2813825845</v>
      </c>
      <c r="L1610" s="444">
        <f t="shared" ca="1" si="114"/>
        <v>-686014761.81320286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25">
      <c r="G1611" s="459"/>
      <c r="H1611" s="459">
        <v>1604</v>
      </c>
      <c r="I1611" s="444">
        <f t="shared" ca="1" si="115"/>
        <v>-686014761.81320286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-2858394.8408883451</v>
      </c>
      <c r="L1611" s="444">
        <f t="shared" ca="1" si="114"/>
        <v>-688873156.65409124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25">
      <c r="G1612" s="459"/>
      <c r="H1612" s="459">
        <v>1605</v>
      </c>
      <c r="I1612" s="444">
        <f t="shared" ca="1" si="115"/>
        <v>-688873156.65409124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-2870304.8193920469</v>
      </c>
      <c r="L1612" s="444">
        <f t="shared" ca="1" si="114"/>
        <v>-691743461.47348332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25">
      <c r="G1613" s="459"/>
      <c r="H1613" s="459">
        <v>1606</v>
      </c>
      <c r="I1613" s="444">
        <f t="shared" ca="1" si="115"/>
        <v>-691743461.47348332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-2882264.4228061805</v>
      </c>
      <c r="L1613" s="444">
        <f t="shared" ca="1" si="114"/>
        <v>-694625725.89628947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25">
      <c r="G1614" s="459"/>
      <c r="H1614" s="459">
        <v>1607</v>
      </c>
      <c r="I1614" s="444">
        <f t="shared" ca="1" si="115"/>
        <v>-694625725.89628947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-2894273.8579012062</v>
      </c>
      <c r="L1614" s="444">
        <f t="shared" ca="1" si="114"/>
        <v>-697519999.75419068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25">
      <c r="G1615" s="459"/>
      <c r="H1615" s="459">
        <v>1608</v>
      </c>
      <c r="I1615" s="444">
        <f t="shared" ca="1" si="115"/>
        <v>-697519999.75419068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-2906333.3323091278</v>
      </c>
      <c r="L1615" s="444">
        <f t="shared" ca="1" si="114"/>
        <v>-700426333.08649981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25">
      <c r="G1616" s="459"/>
      <c r="H1616" s="459">
        <v>1609</v>
      </c>
      <c r="I1616" s="444">
        <f t="shared" ca="1" si="115"/>
        <v>-700426333.08649981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-2918443.0545270825</v>
      </c>
      <c r="L1616" s="444">
        <f t="shared" ca="1" si="114"/>
        <v>-703344776.14102685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25">
      <c r="G1617" s="459"/>
      <c r="H1617" s="459">
        <v>1610</v>
      </c>
      <c r="I1617" s="444">
        <f t="shared" ca="1" si="115"/>
        <v>-703344776.14102685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-2930603.2339209453</v>
      </c>
      <c r="L1617" s="444">
        <f t="shared" ca="1" si="114"/>
        <v>-706275379.37494779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25">
      <c r="G1618" s="459"/>
      <c r="H1618" s="459">
        <v>1611</v>
      </c>
      <c r="I1618" s="444">
        <f t="shared" ca="1" si="115"/>
        <v>-706275379.37494779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-2942814.080728949</v>
      </c>
      <c r="L1618" s="444">
        <f t="shared" ca="1" si="114"/>
        <v>-709218193.45567679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25">
      <c r="G1619" s="459"/>
      <c r="H1619" s="459">
        <v>1612</v>
      </c>
      <c r="I1619" s="444">
        <f t="shared" ca="1" si="115"/>
        <v>-709218193.45567679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-2955075.80606532</v>
      </c>
      <c r="L1619" s="444">
        <f t="shared" ca="1" si="114"/>
        <v>-712173269.26174212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25">
      <c r="G1620" s="459"/>
      <c r="H1620" s="459">
        <v>1613</v>
      </c>
      <c r="I1620" s="444">
        <f t="shared" ca="1" si="115"/>
        <v>-712173269.26174212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-2967388.6219239254</v>
      </c>
      <c r="L1620" s="444">
        <f t="shared" ca="1" si="114"/>
        <v>-715140657.88366604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25">
      <c r="G1621" s="459"/>
      <c r="H1621" s="459">
        <v>1614</v>
      </c>
      <c r="I1621" s="444">
        <f t="shared" ca="1" si="115"/>
        <v>-715140657.88366604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-2979752.7411819417</v>
      </c>
      <c r="L1621" s="444">
        <f t="shared" ca="1" si="114"/>
        <v>-718120410.62484801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25">
      <c r="G1622" s="459"/>
      <c r="H1622" s="459">
        <v>1615</v>
      </c>
      <c r="I1622" s="444">
        <f t="shared" ca="1" si="115"/>
        <v>-718120410.62484801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-2992168.3776035332</v>
      </c>
      <c r="L1622" s="444">
        <f t="shared" ca="1" si="114"/>
        <v>-721112579.00245154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25">
      <c r="G1623" s="459"/>
      <c r="H1623" s="459">
        <v>1616</v>
      </c>
      <c r="I1623" s="444">
        <f t="shared" ca="1" si="115"/>
        <v>-721112579.00245154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-3004635.7458435479</v>
      </c>
      <c r="L1623" s="444">
        <f t="shared" ca="1" si="114"/>
        <v>-724117214.74829507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25">
      <c r="G1624" s="459"/>
      <c r="H1624" s="459">
        <v>1617</v>
      </c>
      <c r="I1624" s="444">
        <f t="shared" ca="1" si="115"/>
        <v>-724117214.74829507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-3017155.0614512293</v>
      </c>
      <c r="L1624" s="444">
        <f t="shared" ca="1" si="114"/>
        <v>-727134369.80974627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25">
      <c r="G1625" s="459"/>
      <c r="H1625" s="459">
        <v>1618</v>
      </c>
      <c r="I1625" s="444">
        <f t="shared" ca="1" si="115"/>
        <v>-727134369.80974627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-3029726.5408739429</v>
      </c>
      <c r="L1625" s="444">
        <f t="shared" ca="1" si="114"/>
        <v>-730164096.35062015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25">
      <c r="G1626" s="459"/>
      <c r="H1626" s="459">
        <v>1619</v>
      </c>
      <c r="I1626" s="444">
        <f t="shared" ca="1" si="115"/>
        <v>-730164096.35062015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-3042350.4014609172</v>
      </c>
      <c r="L1626" s="444">
        <f t="shared" ca="1" si="114"/>
        <v>-733206446.75208104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25">
      <c r="G1627" s="459"/>
      <c r="H1627" s="459">
        <v>1620</v>
      </c>
      <c r="I1627" s="444">
        <f t="shared" ca="1" si="115"/>
        <v>-733206446.75208104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-3055026.8614670043</v>
      </c>
      <c r="L1627" s="444">
        <f t="shared" ca="1" si="114"/>
        <v>-736261473.61354804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25">
      <c r="G1628" s="459"/>
      <c r="H1628" s="459">
        <v>1621</v>
      </c>
      <c r="I1628" s="444">
        <f t="shared" ca="1" si="115"/>
        <v>-736261473.61354804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-3067756.1400564499</v>
      </c>
      <c r="L1628" s="444">
        <f t="shared" ca="1" si="114"/>
        <v>-739329229.75360453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25">
      <c r="G1629" s="459"/>
      <c r="H1629" s="459">
        <v>1622</v>
      </c>
      <c r="I1629" s="444">
        <f t="shared" ca="1" si="115"/>
        <v>-739329229.75360453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-3080538.4573066854</v>
      </c>
      <c r="L1629" s="444">
        <f t="shared" ca="1" si="114"/>
        <v>-742409768.21091127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25">
      <c r="G1630" s="459"/>
      <c r="H1630" s="459">
        <v>1623</v>
      </c>
      <c r="I1630" s="444">
        <f t="shared" ca="1" si="115"/>
        <v>-742409768.21091127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-3093374.0342121301</v>
      </c>
      <c r="L1630" s="444">
        <f t="shared" ca="1" si="114"/>
        <v>-745503142.24512339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25">
      <c r="G1631" s="459"/>
      <c r="H1631" s="459">
        <v>1624</v>
      </c>
      <c r="I1631" s="444">
        <f t="shared" ca="1" si="115"/>
        <v>-745503142.24512339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-3106263.0926880143</v>
      </c>
      <c r="L1631" s="444">
        <f t="shared" ca="1" si="114"/>
        <v>-748609405.33781135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25">
      <c r="G1632" s="459"/>
      <c r="H1632" s="459">
        <v>1625</v>
      </c>
      <c r="I1632" s="444">
        <f t="shared" ca="1" si="115"/>
        <v>-748609405.33781135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-3119205.8555742139</v>
      </c>
      <c r="L1632" s="444">
        <f t="shared" ca="1" si="114"/>
        <v>-751728611.1933856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25">
      <c r="G1633" s="459"/>
      <c r="H1633" s="459">
        <v>1626</v>
      </c>
      <c r="I1633" s="444">
        <f t="shared" ca="1" si="115"/>
        <v>-751728611.1933856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-3132202.5466391067</v>
      </c>
      <c r="L1633" s="444">
        <f t="shared" ca="1" si="114"/>
        <v>-754860813.74002469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25">
      <c r="G1634" s="459"/>
      <c r="H1634" s="459">
        <v>1627</v>
      </c>
      <c r="I1634" s="444">
        <f t="shared" ca="1" si="115"/>
        <v>-754860813.74002469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-3145253.390583436</v>
      </c>
      <c r="L1634" s="444">
        <f t="shared" ca="1" si="114"/>
        <v>-758006067.13060808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25">
      <c r="G1635" s="459"/>
      <c r="H1635" s="459">
        <v>1628</v>
      </c>
      <c r="I1635" s="444">
        <f t="shared" ca="1" si="115"/>
        <v>-758006067.13060808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-3158358.6130442005</v>
      </c>
      <c r="L1635" s="444">
        <f t="shared" ca="1" si="114"/>
        <v>-761164425.74365222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25">
      <c r="G1636" s="459"/>
      <c r="H1636" s="459">
        <v>1629</v>
      </c>
      <c r="I1636" s="444">
        <f t="shared" ca="1" si="115"/>
        <v>-761164425.74365222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-3171518.4405985507</v>
      </c>
      <c r="L1636" s="444">
        <f t="shared" ca="1" si="114"/>
        <v>-764335944.18425083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25">
      <c r="G1637" s="459"/>
      <c r="H1637" s="459">
        <v>1630</v>
      </c>
      <c r="I1637" s="444">
        <f t="shared" ca="1" si="115"/>
        <v>-764335944.18425083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-3184733.1007677116</v>
      </c>
      <c r="L1637" s="444">
        <f t="shared" ca="1" si="114"/>
        <v>-767520677.28501856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25">
      <c r="G1638" s="459"/>
      <c r="H1638" s="459">
        <v>1631</v>
      </c>
      <c r="I1638" s="444">
        <f t="shared" ca="1" si="115"/>
        <v>-767520677.28501856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-3198002.8220209107</v>
      </c>
      <c r="L1638" s="444">
        <f t="shared" ca="1" si="114"/>
        <v>-770718680.10703945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25">
      <c r="G1639" s="459"/>
      <c r="H1639" s="459">
        <v>1632</v>
      </c>
      <c r="I1639" s="444">
        <f t="shared" ca="1" si="115"/>
        <v>-770718680.10703945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-3211327.8337793308</v>
      </c>
      <c r="L1639" s="444">
        <f t="shared" ca="1" si="114"/>
        <v>-773930007.94081879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25">
      <c r="G1640" s="459"/>
      <c r="H1640" s="459">
        <v>1633</v>
      </c>
      <c r="I1640" s="444">
        <f t="shared" ca="1" si="115"/>
        <v>-773930007.94081879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-3224708.3664200781</v>
      </c>
      <c r="L1640" s="444">
        <f t="shared" ca="1" si="114"/>
        <v>-777154716.30723882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25">
      <c r="G1641" s="459"/>
      <c r="H1641" s="459">
        <v>1634</v>
      </c>
      <c r="I1641" s="444">
        <f t="shared" ca="1" si="115"/>
        <v>-777154716.30723882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-3238144.6512801619</v>
      </c>
      <c r="L1641" s="444">
        <f t="shared" ca="1" si="114"/>
        <v>-780392860.95851898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25">
      <c r="G1642" s="459"/>
      <c r="H1642" s="459">
        <v>1635</v>
      </c>
      <c r="I1642" s="444">
        <f t="shared" ca="1" si="115"/>
        <v>-780392860.95851898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-3251636.9206604958</v>
      </c>
      <c r="L1642" s="444">
        <f t="shared" ca="1" si="114"/>
        <v>-783644497.87917948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25">
      <c r="G1643" s="459"/>
      <c r="H1643" s="459">
        <v>1636</v>
      </c>
      <c r="I1643" s="444">
        <f t="shared" ca="1" si="115"/>
        <v>-783644497.87917948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-3265185.4078299142</v>
      </c>
      <c r="L1643" s="444">
        <f t="shared" ca="1" si="114"/>
        <v>-786909683.28700936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25">
      <c r="G1644" s="459"/>
      <c r="H1644" s="459">
        <v>1637</v>
      </c>
      <c r="I1644" s="444">
        <f t="shared" ca="1" si="115"/>
        <v>-786909683.28700936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-3278790.3470292054</v>
      </c>
      <c r="L1644" s="444">
        <f t="shared" ca="1" si="114"/>
        <v>-790188473.63403857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25">
      <c r="G1645" s="459"/>
      <c r="H1645" s="459">
        <v>1638</v>
      </c>
      <c r="I1645" s="444">
        <f t="shared" ca="1" si="115"/>
        <v>-790188473.63403857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-3292451.9734751605</v>
      </c>
      <c r="L1645" s="444">
        <f t="shared" ca="1" si="114"/>
        <v>-793480925.60751379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25">
      <c r="G1646" s="459"/>
      <c r="H1646" s="459">
        <v>1639</v>
      </c>
      <c r="I1646" s="444">
        <f t="shared" ca="1" si="115"/>
        <v>-793480925.60751379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-3306170.5233646408</v>
      </c>
      <c r="L1646" s="444">
        <f t="shared" ca="1" si="114"/>
        <v>-796787096.13087845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25">
      <c r="G1647" s="459"/>
      <c r="H1647" s="459">
        <v>1640</v>
      </c>
      <c r="I1647" s="444">
        <f t="shared" ca="1" si="115"/>
        <v>-796787096.13087845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-3319946.23387866</v>
      </c>
      <c r="L1647" s="444">
        <f t="shared" ca="1" si="114"/>
        <v>-800107042.36475706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25">
      <c r="G1648" s="459"/>
      <c r="H1648" s="459">
        <v>1641</v>
      </c>
      <c r="I1648" s="444">
        <f t="shared" ca="1" si="115"/>
        <v>-800107042.36475706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-3333779.3431864879</v>
      </c>
      <c r="L1648" s="444">
        <f t="shared" ca="1" si="114"/>
        <v>-803440821.70794356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25">
      <c r="G1649" s="459"/>
      <c r="H1649" s="459">
        <v>1642</v>
      </c>
      <c r="I1649" s="444">
        <f t="shared" ca="1" si="115"/>
        <v>-803440821.70794356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-3347670.0904497649</v>
      </c>
      <c r="L1649" s="444">
        <f t="shared" ca="1" si="114"/>
        <v>-806788491.79839337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25">
      <c r="G1650" s="459"/>
      <c r="H1650" s="459">
        <v>1643</v>
      </c>
      <c r="I1650" s="444">
        <f t="shared" ca="1" si="115"/>
        <v>-806788491.79839337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-3361618.715826639</v>
      </c>
      <c r="L1650" s="444">
        <f t="shared" ca="1" si="114"/>
        <v>-810150110.51422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25">
      <c r="G1651" s="459"/>
      <c r="H1651" s="459">
        <v>1644</v>
      </c>
      <c r="I1651" s="444">
        <f t="shared" ca="1" si="115"/>
        <v>-810150110.51422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-3375625.4604759165</v>
      </c>
      <c r="L1651" s="444">
        <f t="shared" ca="1" si="114"/>
        <v>-813525735.97469592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25">
      <c r="G1652" s="459"/>
      <c r="H1652" s="459">
        <v>1645</v>
      </c>
      <c r="I1652" s="444">
        <f t="shared" ca="1" si="115"/>
        <v>-813525735.97469592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-3389690.5665612328</v>
      </c>
      <c r="L1652" s="444">
        <f t="shared" ca="1" si="114"/>
        <v>-816915426.54125714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25">
      <c r="G1653" s="459"/>
      <c r="H1653" s="459">
        <v>1646</v>
      </c>
      <c r="I1653" s="444">
        <f t="shared" ca="1" si="115"/>
        <v>-816915426.54125714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-3403814.277255238</v>
      </c>
      <c r="L1653" s="444">
        <f t="shared" ca="1" si="114"/>
        <v>-820319240.81851244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25">
      <c r="G1654" s="459"/>
      <c r="H1654" s="459">
        <v>1647</v>
      </c>
      <c r="I1654" s="444">
        <f t="shared" ca="1" si="115"/>
        <v>-820319240.81851244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-3417996.8367438018</v>
      </c>
      <c r="L1654" s="444">
        <f t="shared" ca="1" si="114"/>
        <v>-823737237.65525627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25">
      <c r="G1655" s="459"/>
      <c r="H1655" s="459">
        <v>1648</v>
      </c>
      <c r="I1655" s="444">
        <f t="shared" ca="1" si="115"/>
        <v>-823737237.65525627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-3432238.4902302343</v>
      </c>
      <c r="L1655" s="444">
        <f t="shared" ca="1" si="114"/>
        <v>-827169476.14548647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25">
      <c r="G1656" s="459"/>
      <c r="H1656" s="459">
        <v>1649</v>
      </c>
      <c r="I1656" s="444">
        <f t="shared" ca="1" si="115"/>
        <v>-827169476.14548647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-3446539.4839395271</v>
      </c>
      <c r="L1656" s="444">
        <f t="shared" ca="1" si="114"/>
        <v>-830616015.629426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25">
      <c r="G1657" s="459"/>
      <c r="H1657" s="459">
        <v>1650</v>
      </c>
      <c r="I1657" s="444">
        <f t="shared" ca="1" si="115"/>
        <v>-830616015.629426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-3460900.0651226081</v>
      </c>
      <c r="L1657" s="444">
        <f t="shared" ca="1" si="114"/>
        <v>-834076915.69454861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25">
      <c r="G1658" s="459"/>
      <c r="H1658" s="459">
        <v>1651</v>
      </c>
      <c r="I1658" s="444">
        <f t="shared" ca="1" si="115"/>
        <v>-834076915.69454861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-3475320.4820606192</v>
      </c>
      <c r="L1658" s="444">
        <f t="shared" ca="1" si="114"/>
        <v>-837552236.17660928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25">
      <c r="G1659" s="459"/>
      <c r="H1659" s="459">
        <v>1652</v>
      </c>
      <c r="I1659" s="444">
        <f t="shared" ca="1" si="115"/>
        <v>-837552236.17660928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-3489800.9840692049</v>
      </c>
      <c r="L1659" s="444">
        <f t="shared" ca="1" si="114"/>
        <v>-841042037.16067851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25">
      <c r="G1660" s="459"/>
      <c r="H1660" s="459">
        <v>1653</v>
      </c>
      <c r="I1660" s="444">
        <f t="shared" ca="1" si="115"/>
        <v>-841042037.16067851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-3504341.8215028271</v>
      </c>
      <c r="L1660" s="444">
        <f t="shared" ca="1" si="114"/>
        <v>-844546378.98218131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25">
      <c r="G1661" s="459"/>
      <c r="H1661" s="459">
        <v>1654</v>
      </c>
      <c r="I1661" s="444">
        <f t="shared" ca="1" si="115"/>
        <v>-844546378.98218131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-3518943.2457590885</v>
      </c>
      <c r="L1661" s="444">
        <f t="shared" ca="1" si="114"/>
        <v>-848065322.22794044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25">
      <c r="G1662" s="459"/>
      <c r="H1662" s="459">
        <v>1655</v>
      </c>
      <c r="I1662" s="444">
        <f t="shared" ca="1" si="115"/>
        <v>-848065322.22794044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-3533605.5092830858</v>
      </c>
      <c r="L1662" s="444">
        <f t="shared" ca="1" si="114"/>
        <v>-851598927.73722351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25">
      <c r="G1663" s="459"/>
      <c r="H1663" s="459">
        <v>1656</v>
      </c>
      <c r="I1663" s="444">
        <f t="shared" ca="1" si="115"/>
        <v>-851598927.73722351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-3548328.8655717638</v>
      </c>
      <c r="L1663" s="444">
        <f t="shared" ca="1" si="114"/>
        <v>-855147256.60279524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25">
      <c r="G1664" s="459"/>
      <c r="H1664" s="459">
        <v>1657</v>
      </c>
      <c r="I1664" s="444">
        <f t="shared" ca="1" si="115"/>
        <v>-855147256.60279524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-3563113.569178313</v>
      </c>
      <c r="L1664" s="444">
        <f t="shared" ca="1" si="114"/>
        <v>-858710370.17197359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25">
      <c r="G1665" s="459"/>
      <c r="H1665" s="459">
        <v>1658</v>
      </c>
      <c r="I1665" s="444">
        <f t="shared" ca="1" si="115"/>
        <v>-858710370.17197359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-3577959.8757165563</v>
      </c>
      <c r="L1665" s="444">
        <f t="shared" ca="1" si="114"/>
        <v>-862288330.04769015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25">
      <c r="G1666" s="459"/>
      <c r="H1666" s="459">
        <v>1659</v>
      </c>
      <c r="I1666" s="444">
        <f t="shared" ca="1" si="115"/>
        <v>-862288330.04769015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-3592868.0418653754</v>
      </c>
      <c r="L1666" s="444">
        <f t="shared" ca="1" si="114"/>
        <v>-865881198.0895555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25">
      <c r="G1667" s="459"/>
      <c r="H1667" s="459">
        <v>1660</v>
      </c>
      <c r="I1667" s="444">
        <f t="shared" ca="1" si="115"/>
        <v>-865881198.0895555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-3607838.3253731485</v>
      </c>
      <c r="L1667" s="444">
        <f t="shared" ca="1" si="114"/>
        <v>-869489036.41492867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25">
      <c r="G1668" s="459"/>
      <c r="H1668" s="459">
        <v>1661</v>
      </c>
      <c r="I1668" s="444">
        <f t="shared" ca="1" si="115"/>
        <v>-869489036.41492867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-3622870.9850622029</v>
      </c>
      <c r="L1668" s="444">
        <f t="shared" ca="1" si="114"/>
        <v>-873111907.39999092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25">
      <c r="G1669" s="459"/>
      <c r="H1669" s="459">
        <v>1662</v>
      </c>
      <c r="I1669" s="444">
        <f t="shared" ca="1" si="115"/>
        <v>-873111907.39999092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-3637966.2808332955</v>
      </c>
      <c r="L1669" s="444">
        <f t="shared" ca="1" si="114"/>
        <v>-876749873.68082416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25">
      <c r="G1670" s="459"/>
      <c r="H1670" s="459">
        <v>1663</v>
      </c>
      <c r="I1670" s="444">
        <f t="shared" ca="1" si="115"/>
        <v>-876749873.68082416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-3653124.4736701013</v>
      </c>
      <c r="L1670" s="444">
        <f t="shared" ca="1" si="114"/>
        <v>-880402998.15449429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25">
      <c r="G1671" s="459"/>
      <c r="H1671" s="459">
        <v>1664</v>
      </c>
      <c r="I1671" s="444">
        <f t="shared" ca="1" si="115"/>
        <v>-880402998.15449429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-3668345.8256437257</v>
      </c>
      <c r="L1671" s="444">
        <f t="shared" ca="1" si="114"/>
        <v>-884071343.98013806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25">
      <c r="G1672" s="459"/>
      <c r="H1672" s="459">
        <v>1665</v>
      </c>
      <c r="I1672" s="444">
        <f t="shared" ca="1" si="115"/>
        <v>-884071343.98013806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-3683630.5999172414</v>
      </c>
      <c r="L1672" s="444">
        <f t="shared" ca="1" si="114"/>
        <v>-887754974.58005536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25">
      <c r="G1673" s="459"/>
      <c r="H1673" s="459">
        <v>1666</v>
      </c>
      <c r="I1673" s="444">
        <f t="shared" ca="1" si="115"/>
        <v>-887754974.58005536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-3698979.0607502307</v>
      </c>
      <c r="L1673" s="444">
        <f t="shared" ca="1" si="114"/>
        <v>-891453953.6408056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25">
      <c r="G1674" s="459"/>
      <c r="H1674" s="459">
        <v>1667</v>
      </c>
      <c r="I1674" s="444">
        <f t="shared" ca="1" si="115"/>
        <v>-891453953.6408056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-3714391.4735033573</v>
      </c>
      <c r="L1674" s="444">
        <f t="shared" ca="1" si="114"/>
        <v>-895168345.11430895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25">
      <c r="G1675" s="459"/>
      <c r="H1675" s="459">
        <v>1668</v>
      </c>
      <c r="I1675" s="444">
        <f t="shared" ca="1" si="115"/>
        <v>-895168345.11430895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-3729868.1046429533</v>
      </c>
      <c r="L1675" s="444">
        <f t="shared" ca="1" si="114"/>
        <v>-898898213.21895194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25">
      <c r="G1676" s="459"/>
      <c r="H1676" s="459">
        <v>1669</v>
      </c>
      <c r="I1676" s="444">
        <f t="shared" ca="1" si="115"/>
        <v>-898898213.21895194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-3745409.2217456326</v>
      </c>
      <c r="L1676" s="444">
        <f t="shared" ca="1" si="114"/>
        <v>-902643622.44069755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25">
      <c r="G1677" s="459"/>
      <c r="H1677" s="459">
        <v>1670</v>
      </c>
      <c r="I1677" s="444">
        <f t="shared" ca="1" si="115"/>
        <v>-902643622.44069755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-3761015.0935029066</v>
      </c>
      <c r="L1677" s="444">
        <f t="shared" ca="1" si="114"/>
        <v>-906404637.53420043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25">
      <c r="G1678" s="459"/>
      <c r="H1678" s="459">
        <v>1671</v>
      </c>
      <c r="I1678" s="444">
        <f t="shared" ca="1" si="115"/>
        <v>-906404637.53420043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-3776685.9897258347</v>
      </c>
      <c r="L1678" s="444">
        <f t="shared" ca="1" si="114"/>
        <v>-910181323.52392626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25">
      <c r="G1679" s="459"/>
      <c r="H1679" s="459">
        <v>1672</v>
      </c>
      <c r="I1679" s="444">
        <f t="shared" ca="1" si="115"/>
        <v>-910181323.52392626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-3792422.1813496933</v>
      </c>
      <c r="L1679" s="444">
        <f t="shared" ca="1" si="114"/>
        <v>-913973745.70527589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25">
      <c r="G1680" s="459"/>
      <c r="H1680" s="459">
        <v>1673</v>
      </c>
      <c r="I1680" s="444">
        <f t="shared" ca="1" si="115"/>
        <v>-913973745.70527589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-3808223.9404386496</v>
      </c>
      <c r="L1680" s="444">
        <f t="shared" ca="1" si="114"/>
        <v>-917781969.64571452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25">
      <c r="G1681" s="459"/>
      <c r="H1681" s="459">
        <v>1674</v>
      </c>
      <c r="I1681" s="444">
        <f t="shared" ca="1" si="115"/>
        <v>-917781969.64571452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-3824091.5401904765</v>
      </c>
      <c r="L1681" s="444">
        <f t="shared" ca="1" si="114"/>
        <v>-921606061.18590498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25">
      <c r="G1682" s="459"/>
      <c r="H1682" s="459">
        <v>1675</v>
      </c>
      <c r="I1682" s="444">
        <f t="shared" ca="1" si="115"/>
        <v>-921606061.18590498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-3840025.2549412712</v>
      </c>
      <c r="L1682" s="444">
        <f t="shared" ca="1" si="114"/>
        <v>-925446086.4408462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25">
      <c r="G1683" s="459"/>
      <c r="H1683" s="459">
        <v>1676</v>
      </c>
      <c r="I1683" s="444">
        <f t="shared" ca="1" si="115"/>
        <v>-925446086.4408462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-3856025.3601701921</v>
      </c>
      <c r="L1683" s="444">
        <f t="shared" ca="1" si="114"/>
        <v>-929302111.80101645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25">
      <c r="G1684" s="459"/>
      <c r="H1684" s="459">
        <v>1677</v>
      </c>
      <c r="I1684" s="444">
        <f t="shared" ca="1" si="115"/>
        <v>-929302111.80101645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-3872092.132504235</v>
      </c>
      <c r="L1684" s="444">
        <f t="shared" ca="1" si="114"/>
        <v>-933174203.93352067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25">
      <c r="G1685" s="459"/>
      <c r="H1685" s="459">
        <v>1678</v>
      </c>
      <c r="I1685" s="444">
        <f t="shared" ca="1" si="115"/>
        <v>-933174203.93352067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-3888225.8497230029</v>
      </c>
      <c r="L1685" s="444">
        <f t="shared" ca="1" si="114"/>
        <v>-937062429.78324366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25">
      <c r="G1686" s="459"/>
      <c r="H1686" s="459">
        <v>1679</v>
      </c>
      <c r="I1686" s="444">
        <f t="shared" ca="1" si="115"/>
        <v>-937062429.78324366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-3904426.7907635146</v>
      </c>
      <c r="L1686" s="444">
        <f t="shared" ca="1" si="114"/>
        <v>-940966856.57400715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25">
      <c r="G1687" s="459"/>
      <c r="H1687" s="459">
        <v>1680</v>
      </c>
      <c r="I1687" s="444">
        <f t="shared" ca="1" si="115"/>
        <v>-940966856.57400715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-3920695.2357250298</v>
      </c>
      <c r="L1687" s="444">
        <f t="shared" ca="1" si="114"/>
        <v>-944887551.8097322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25">
      <c r="G1688" s="459"/>
      <c r="H1688" s="459">
        <v>1681</v>
      </c>
      <c r="I1688" s="444">
        <f t="shared" ca="1" si="115"/>
        <v>-944887551.8097322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-3937031.465873884</v>
      </c>
      <c r="L1688" s="444">
        <f t="shared" ca="1" si="114"/>
        <v>-948824583.27560604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25">
      <c r="G1689" s="459"/>
      <c r="H1689" s="459">
        <v>1682</v>
      </c>
      <c r="I1689" s="444">
        <f t="shared" ca="1" si="115"/>
        <v>-948824583.27560604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-3953435.7636483577</v>
      </c>
      <c r="L1689" s="444">
        <f t="shared" ca="1" si="114"/>
        <v>-952778019.03925443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25">
      <c r="G1690" s="459"/>
      <c r="H1690" s="459">
        <v>1683</v>
      </c>
      <c r="I1690" s="444">
        <f t="shared" ca="1" si="115"/>
        <v>-952778019.03925443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-3969908.4126635599</v>
      </c>
      <c r="L1690" s="444">
        <f t="shared" ca="1" si="114"/>
        <v>-956747927.45191801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25">
      <c r="G1691" s="459"/>
      <c r="H1691" s="459">
        <v>1684</v>
      </c>
      <c r="I1691" s="444">
        <f t="shared" ca="1" si="115"/>
        <v>-956747927.45191801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-3986449.6977163255</v>
      </c>
      <c r="L1691" s="444">
        <f t="shared" ca="1" si="114"/>
        <v>-960734377.14963436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25">
      <c r="G1692" s="459"/>
      <c r="H1692" s="459">
        <v>1685</v>
      </c>
      <c r="I1692" s="444">
        <f t="shared" ca="1" si="115"/>
        <v>-960734377.14963436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-4003059.904790143</v>
      </c>
      <c r="L1692" s="444">
        <f t="shared" ca="1" si="114"/>
        <v>-964737437.05442452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25">
      <c r="G1693" s="459"/>
      <c r="H1693" s="459">
        <v>1686</v>
      </c>
      <c r="I1693" s="444">
        <f t="shared" ca="1" si="115"/>
        <v>-964737437.05442452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-4019739.3210601024</v>
      </c>
      <c r="L1693" s="444">
        <f t="shared" ca="1" si="114"/>
        <v>-968757176.37548459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25">
      <c r="G1694" s="459"/>
      <c r="H1694" s="459">
        <v>1687</v>
      </c>
      <c r="I1694" s="444">
        <f t="shared" ca="1" si="115"/>
        <v>-968757176.37548459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-4036488.2348978529</v>
      </c>
      <c r="L1694" s="444">
        <f t="shared" ca="1" si="114"/>
        <v>-972793664.61038244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25">
      <c r="G1695" s="459"/>
      <c r="H1695" s="459">
        <v>1688</v>
      </c>
      <c r="I1695" s="444">
        <f t="shared" ca="1" si="115"/>
        <v>-972793664.61038244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-4053306.9358765939</v>
      </c>
      <c r="L1695" s="444">
        <f t="shared" ca="1" si="114"/>
        <v>-976846971.54625905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25">
      <c r="G1696" s="459"/>
      <c r="H1696" s="459">
        <v>1689</v>
      </c>
      <c r="I1696" s="444">
        <f t="shared" ca="1" si="115"/>
        <v>-976846971.54625905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-4070195.7147760787</v>
      </c>
      <c r="L1696" s="444">
        <f t="shared" ca="1" si="114"/>
        <v>-980917167.26103508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25">
      <c r="G1697" s="459"/>
      <c r="H1697" s="459">
        <v>1690</v>
      </c>
      <c r="I1697" s="444">
        <f t="shared" ca="1" si="115"/>
        <v>-980917167.26103508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-4087154.8635876463</v>
      </c>
      <c r="L1697" s="444">
        <f t="shared" ca="1" si="114"/>
        <v>-985004322.1246227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25">
      <c r="G1698" s="459"/>
      <c r="H1698" s="459">
        <v>1691</v>
      </c>
      <c r="I1698" s="444">
        <f t="shared" ca="1" si="115"/>
        <v>-985004322.1246227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-4104184.6755192606</v>
      </c>
      <c r="L1698" s="444">
        <f t="shared" ca="1" si="114"/>
        <v>-989108506.80014193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25">
      <c r="G1699" s="459"/>
      <c r="H1699" s="459">
        <v>1692</v>
      </c>
      <c r="I1699" s="444">
        <f t="shared" ca="1" si="115"/>
        <v>-989108506.80014193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-4121285.4450005908</v>
      </c>
      <c r="L1699" s="444">
        <f t="shared" ca="1" si="114"/>
        <v>-993229792.24514258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25">
      <c r="G1700" s="459"/>
      <c r="H1700" s="459">
        <v>1693</v>
      </c>
      <c r="I1700" s="444">
        <f t="shared" ca="1" si="115"/>
        <v>-993229792.24514258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-4138457.4676880934</v>
      </c>
      <c r="L1700" s="444">
        <f t="shared" ca="1" si="114"/>
        <v>-997368249.71283066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25">
      <c r="G1701" s="459"/>
      <c r="H1701" s="459">
        <v>1694</v>
      </c>
      <c r="I1701" s="444">
        <f t="shared" ca="1" si="115"/>
        <v>-997368249.71283066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-4155701.0404701275</v>
      </c>
      <c r="L1701" s="444">
        <f t="shared" ca="1" si="114"/>
        <v>-1001523950.7533008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25">
      <c r="G1702" s="459"/>
      <c r="H1702" s="459">
        <v>1695</v>
      </c>
      <c r="I1702" s="444">
        <f t="shared" ca="1" si="115"/>
        <v>-1001523950.7533008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-4173016.4614720866</v>
      </c>
      <c r="L1702" s="444">
        <f t="shared" ca="1" si="114"/>
        <v>-1005696967.2147728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25">
      <c r="G1703" s="459"/>
      <c r="H1703" s="459">
        <v>1696</v>
      </c>
      <c r="I1703" s="444">
        <f t="shared" ca="1" si="115"/>
        <v>-1005696967.2147728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-4190404.0300615528</v>
      </c>
      <c r="L1703" s="444">
        <f t="shared" ca="1" si="114"/>
        <v>-1009887371.2448344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25">
      <c r="G1704" s="459"/>
      <c r="H1704" s="459">
        <v>1697</v>
      </c>
      <c r="I1704" s="444">
        <f t="shared" ca="1" si="115"/>
        <v>-1009887371.2448344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-4207864.0468534771</v>
      </c>
      <c r="L1704" s="444">
        <f t="shared" ca="1" si="114"/>
        <v>-1014095235.2916878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25">
      <c r="G1705" s="459"/>
      <c r="H1705" s="459">
        <v>1698</v>
      </c>
      <c r="I1705" s="444">
        <f t="shared" ca="1" si="115"/>
        <v>-1014095235.2916878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-4225396.8137153657</v>
      </c>
      <c r="L1705" s="444">
        <f t="shared" ca="1" si="114"/>
        <v>-1018320632.1054032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25">
      <c r="G1706" s="459"/>
      <c r="H1706" s="459">
        <v>1699</v>
      </c>
      <c r="I1706" s="444">
        <f t="shared" ca="1" si="115"/>
        <v>-1018320632.1054032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-4243002.6337725129</v>
      </c>
      <c r="L1706" s="444">
        <f t="shared" ca="1" si="114"/>
        <v>-1022563634.7391757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25">
      <c r="G1707" s="459"/>
      <c r="H1707" s="459">
        <v>1700</v>
      </c>
      <c r="I1707" s="444">
        <f t="shared" ca="1" si="115"/>
        <v>-1022563634.7391757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-4260681.8114132313</v>
      </c>
      <c r="L1707" s="444">
        <f t="shared" ca="1" si="114"/>
        <v>-1026824316.550589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25">
      <c r="G1708" s="459"/>
      <c r="H1708" s="459">
        <v>1701</v>
      </c>
      <c r="I1708" s="444">
        <f t="shared" ca="1" si="115"/>
        <v>-1026824316.550589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-4278434.6522941198</v>
      </c>
      <c r="L1708" s="444">
        <f t="shared" ca="1" si="114"/>
        <v>-1031102751.2028831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25">
      <c r="G1709" s="459"/>
      <c r="H1709" s="459">
        <v>1702</v>
      </c>
      <c r="I1709" s="444">
        <f t="shared" ca="1" si="115"/>
        <v>-1031102751.2028831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-4296261.463345346</v>
      </c>
      <c r="L1709" s="444">
        <f t="shared" ca="1" si="114"/>
        <v>-1035399012.6662284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25">
      <c r="G1710" s="459"/>
      <c r="H1710" s="459">
        <v>1703</v>
      </c>
      <c r="I1710" s="444">
        <f t="shared" ca="1" si="115"/>
        <v>-1035399012.6662284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-4314162.552775952</v>
      </c>
      <c r="L1710" s="444">
        <f t="shared" ca="1" si="114"/>
        <v>-1039713175.2190044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25">
      <c r="G1711" s="459"/>
      <c r="H1711" s="459">
        <v>1704</v>
      </c>
      <c r="I1711" s="444">
        <f t="shared" ca="1" si="115"/>
        <v>-1039713175.2190044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-4332138.2300791852</v>
      </c>
      <c r="L1711" s="444">
        <f t="shared" ca="1" si="114"/>
        <v>-1044045313.4490836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25">
      <c r="G1712" s="459"/>
      <c r="H1712" s="459">
        <v>1705</v>
      </c>
      <c r="I1712" s="444">
        <f t="shared" ca="1" si="115"/>
        <v>-1044045313.4490836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-4350188.8060378479</v>
      </c>
      <c r="L1712" s="444">
        <f t="shared" ca="1" si="114"/>
        <v>-1048395502.2551215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25">
      <c r="G1713" s="459"/>
      <c r="H1713" s="459">
        <v>1706</v>
      </c>
      <c r="I1713" s="444">
        <f t="shared" ca="1" si="115"/>
        <v>-1048395502.2551215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-4368314.5927296728</v>
      </c>
      <c r="L1713" s="444">
        <f t="shared" ca="1" si="114"/>
        <v>-1052763816.8478512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25">
      <c r="G1714" s="459"/>
      <c r="H1714" s="459">
        <v>1707</v>
      </c>
      <c r="I1714" s="444">
        <f t="shared" ca="1" si="115"/>
        <v>-1052763816.8478512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-4386515.9035327127</v>
      </c>
      <c r="L1714" s="444">
        <f t="shared" ca="1" si="114"/>
        <v>-1057150332.7513839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25">
      <c r="G1715" s="459"/>
      <c r="H1715" s="459">
        <v>1708</v>
      </c>
      <c r="I1715" s="444">
        <f t="shared" ca="1" si="115"/>
        <v>-1057150332.7513839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-4404793.0531307664</v>
      </c>
      <c r="L1715" s="444">
        <f t="shared" ca="1" si="114"/>
        <v>-1061555125.8045146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25">
      <c r="G1716" s="459"/>
      <c r="H1716" s="459">
        <v>1709</v>
      </c>
      <c r="I1716" s="444">
        <f t="shared" ca="1" si="115"/>
        <v>-1061555125.8045146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-4423146.3575188108</v>
      </c>
      <c r="L1716" s="444">
        <f t="shared" ca="1" si="114"/>
        <v>-1065978272.1620334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25">
      <c r="G1717" s="459"/>
      <c r="H1717" s="459">
        <v>1710</v>
      </c>
      <c r="I1717" s="444">
        <f t="shared" ca="1" si="115"/>
        <v>-1065978272.1620334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-4441576.1340084728</v>
      </c>
      <c r="L1717" s="444">
        <f t="shared" ca="1" si="114"/>
        <v>-1070419848.296042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25">
      <c r="G1718" s="459"/>
      <c r="H1718" s="459">
        <v>1711</v>
      </c>
      <c r="I1718" s="444">
        <f t="shared" ca="1" si="115"/>
        <v>-1070419848.296042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-4460082.7012335081</v>
      </c>
      <c r="L1718" s="444">
        <f t="shared" ca="1" si="114"/>
        <v>-1074879930.9972756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25">
      <c r="G1719" s="459"/>
      <c r="H1719" s="459">
        <v>1712</v>
      </c>
      <c r="I1719" s="444">
        <f t="shared" ca="1" si="115"/>
        <v>-1074879930.9972756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-4478666.3791553145</v>
      </c>
      <c r="L1719" s="444">
        <f t="shared" ca="1" si="114"/>
        <v>-1079358597.376431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25">
      <c r="G1720" s="459"/>
      <c r="H1720" s="459">
        <v>1713</v>
      </c>
      <c r="I1720" s="444">
        <f t="shared" ca="1" si="115"/>
        <v>-1079358597.376431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-4497327.4890684625</v>
      </c>
      <c r="L1720" s="444">
        <f t="shared" ca="1" si="114"/>
        <v>-1083855924.8654995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25">
      <c r="G1721" s="459"/>
      <c r="H1721" s="459">
        <v>1714</v>
      </c>
      <c r="I1721" s="444">
        <f t="shared" ca="1" si="115"/>
        <v>-1083855924.8654995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-4516066.3536062483</v>
      </c>
      <c r="L1721" s="444">
        <f t="shared" ca="1" si="114"/>
        <v>-1088371991.2191057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25">
      <c r="G1722" s="459"/>
      <c r="H1722" s="459">
        <v>1715</v>
      </c>
      <c r="I1722" s="444">
        <f t="shared" ca="1" si="115"/>
        <v>-1088371991.2191057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-4534883.2967462735</v>
      </c>
      <c r="L1722" s="444">
        <f t="shared" ca="1" si="114"/>
        <v>-1092906874.515852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25">
      <c r="G1723" s="459"/>
      <c r="H1723" s="459">
        <v>1716</v>
      </c>
      <c r="I1723" s="444">
        <f t="shared" ca="1" si="115"/>
        <v>-1092906874.515852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-4553778.6438160501</v>
      </c>
      <c r="L1723" s="444">
        <f t="shared" ca="1" si="114"/>
        <v>-1097460653.159668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25">
      <c r="G1724" s="459"/>
      <c r="H1724" s="459">
        <v>1717</v>
      </c>
      <c r="I1724" s="444">
        <f t="shared" ca="1" si="115"/>
        <v>-1097460653.159668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-4572752.721498616</v>
      </c>
      <c r="L1724" s="444">
        <f t="shared" ca="1" si="114"/>
        <v>-1102033405.8811667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25">
      <c r="G1725" s="459"/>
      <c r="H1725" s="459">
        <v>1718</v>
      </c>
      <c r="I1725" s="444">
        <f t="shared" ca="1" si="115"/>
        <v>-1102033405.8811667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-4591805.8578381948</v>
      </c>
      <c r="L1725" s="444">
        <f t="shared" ca="1" si="114"/>
        <v>-1106625211.7390049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25">
      <c r="G1726" s="459"/>
      <c r="H1726" s="459">
        <v>1719</v>
      </c>
      <c r="I1726" s="444">
        <f t="shared" ca="1" si="115"/>
        <v>-1106625211.7390049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-4610938.3822458535</v>
      </c>
      <c r="L1726" s="444">
        <f t="shared" ca="1" si="114"/>
        <v>-1111236150.1212506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25">
      <c r="G1727" s="459"/>
      <c r="H1727" s="459">
        <v>1720</v>
      </c>
      <c r="I1727" s="444">
        <f t="shared" ca="1" si="115"/>
        <v>-1111236150.1212506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-4630150.6255052108</v>
      </c>
      <c r="L1727" s="444">
        <f t="shared" ca="1" si="114"/>
        <v>-1115866300.7467558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25">
      <c r="G1728" s="459"/>
      <c r="H1728" s="459">
        <v>1721</v>
      </c>
      <c r="I1728" s="444">
        <f t="shared" ca="1" si="115"/>
        <v>-1115866300.7467558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-4649442.9197781496</v>
      </c>
      <c r="L1728" s="444">
        <f t="shared" ca="1" si="114"/>
        <v>-1120515743.6665339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25">
      <c r="G1729" s="459"/>
      <c r="H1729" s="459">
        <v>1722</v>
      </c>
      <c r="I1729" s="444">
        <f t="shared" ca="1" si="115"/>
        <v>-1120515743.6665339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-4668815.5986105576</v>
      </c>
      <c r="L1729" s="444">
        <f t="shared" ca="1" si="114"/>
        <v>-1125184559.2651446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25">
      <c r="G1730" s="459"/>
      <c r="H1730" s="459">
        <v>1723</v>
      </c>
      <c r="I1730" s="444">
        <f t="shared" ca="1" si="115"/>
        <v>-1125184559.2651446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-4688268.9969381019</v>
      </c>
      <c r="L1730" s="444">
        <f t="shared" ca="1" si="114"/>
        <v>-1129872828.2620826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25">
      <c r="G1731" s="459"/>
      <c r="H1731" s="459">
        <v>1724</v>
      </c>
      <c r="I1731" s="444">
        <f t="shared" ca="1" si="115"/>
        <v>-1129872828.2620826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-4707803.4510920104</v>
      </c>
      <c r="L1731" s="444">
        <f t="shared" ca="1" si="114"/>
        <v>-1134580631.7131746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25">
      <c r="G1732" s="459"/>
      <c r="H1732" s="459">
        <v>1725</v>
      </c>
      <c r="I1732" s="444">
        <f t="shared" ca="1" si="115"/>
        <v>-1134580631.7131746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-4727419.2988048941</v>
      </c>
      <c r="L1732" s="444">
        <f t="shared" ca="1" si="114"/>
        <v>-1139308051.0119796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25">
      <c r="G1733" s="459"/>
      <c r="H1733" s="459">
        <v>1726</v>
      </c>
      <c r="I1733" s="444">
        <f t="shared" ca="1" si="115"/>
        <v>-1139308051.0119796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-4747116.8792165816</v>
      </c>
      <c r="L1733" s="444">
        <f t="shared" ca="1" si="114"/>
        <v>-1144055167.8911963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25">
      <c r="G1734" s="459"/>
      <c r="H1734" s="459">
        <v>1727</v>
      </c>
      <c r="I1734" s="444">
        <f t="shared" ca="1" si="115"/>
        <v>-1144055167.8911963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-4766896.532879984</v>
      </c>
      <c r="L1734" s="444">
        <f t="shared" ca="1" si="114"/>
        <v>-1148822064.4240763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25">
      <c r="G1735" s="459"/>
      <c r="H1735" s="459">
        <v>1728</v>
      </c>
      <c r="I1735" s="444">
        <f t="shared" ca="1" si="115"/>
        <v>-1148822064.4240763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-4786758.6017669849</v>
      </c>
      <c r="L1735" s="444">
        <f t="shared" ca="1" si="114"/>
        <v>-1153608823.0258434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25">
      <c r="G1736" s="459"/>
      <c r="H1736" s="459">
        <v>1729</v>
      </c>
      <c r="I1736" s="444">
        <f t="shared" ca="1" si="115"/>
        <v>-1153608823.0258434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-4806703.4292743476</v>
      </c>
      <c r="L1736" s="444">
        <f t="shared" ca="1" si="114"/>
        <v>-1158415526.4551177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25">
      <c r="G1737" s="459"/>
      <c r="H1737" s="459">
        <v>1730</v>
      </c>
      <c r="I1737" s="444">
        <f t="shared" ca="1" si="115"/>
        <v>-1158415526.4551177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-4826731.360229657</v>
      </c>
      <c r="L1737" s="444">
        <f t="shared" ca="1" si="114"/>
        <v>-1163242257.8153474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25">
      <c r="G1738" s="459"/>
      <c r="H1738" s="459">
        <v>1731</v>
      </c>
      <c r="I1738" s="444">
        <f t="shared" ca="1" si="115"/>
        <v>-1163242257.8153474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-4846842.7408972811</v>
      </c>
      <c r="L1738" s="444">
        <f t="shared" ca="1" si="114"/>
        <v>-1168089100.5562446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25">
      <c r="G1739" s="459"/>
      <c r="H1739" s="459">
        <v>1732</v>
      </c>
      <c r="I1739" s="444">
        <f t="shared" ca="1" si="115"/>
        <v>-1168089100.5562446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-4867037.9189843526</v>
      </c>
      <c r="L1739" s="444">
        <f t="shared" ca="1" si="114"/>
        <v>-1172956138.475229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25">
      <c r="G1740" s="459"/>
      <c r="H1740" s="459">
        <v>1733</v>
      </c>
      <c r="I1740" s="444">
        <f t="shared" ca="1" si="115"/>
        <v>-1172956138.475229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-4887317.2436467875</v>
      </c>
      <c r="L1740" s="444">
        <f t="shared" ca="1" si="114"/>
        <v>-1177843455.7188759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25">
      <c r="G1741" s="459"/>
      <c r="H1741" s="459">
        <v>1734</v>
      </c>
      <c r="I1741" s="444">
        <f t="shared" ca="1" si="115"/>
        <v>-1177843455.7188759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-4907681.0654953159</v>
      </c>
      <c r="L1741" s="444">
        <f t="shared" ca="1" si="114"/>
        <v>-1182751136.7843711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25">
      <c r="G1742" s="459"/>
      <c r="H1742" s="459">
        <v>1735</v>
      </c>
      <c r="I1742" s="444">
        <f t="shared" ca="1" si="115"/>
        <v>-1182751136.7843711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-4928129.7366015464</v>
      </c>
      <c r="L1742" s="444">
        <f t="shared" ca="1" si="114"/>
        <v>-1187679266.5209727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25">
      <c r="G1743" s="459"/>
      <c r="H1743" s="459">
        <v>1736</v>
      </c>
      <c r="I1743" s="444">
        <f t="shared" ca="1" si="115"/>
        <v>-1187679266.5209727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-4948663.6105040526</v>
      </c>
      <c r="L1743" s="444">
        <f t="shared" ca="1" si="114"/>
        <v>-1192627930.1314769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25">
      <c r="G1744" s="459"/>
      <c r="H1744" s="459">
        <v>1737</v>
      </c>
      <c r="I1744" s="444">
        <f t="shared" ca="1" si="115"/>
        <v>-1192627930.1314769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-4969283.0422144867</v>
      </c>
      <c r="L1744" s="444">
        <f t="shared" ca="1" si="114"/>
        <v>-1197597213.1736913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25">
      <c r="G1745" s="459"/>
      <c r="H1745" s="459">
        <v>1738</v>
      </c>
      <c r="I1745" s="444">
        <f t="shared" ca="1" si="115"/>
        <v>-1197597213.1736913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-4989988.3882237133</v>
      </c>
      <c r="L1745" s="444">
        <f t="shared" ca="1" si="114"/>
        <v>-1202587201.5619149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25">
      <c r="G1746" s="459"/>
      <c r="H1746" s="459">
        <v>1739</v>
      </c>
      <c r="I1746" s="444">
        <f t="shared" ca="1" si="115"/>
        <v>-1202587201.5619149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-5010780.0065079788</v>
      </c>
      <c r="L1746" s="444">
        <f t="shared" ca="1" si="114"/>
        <v>-1207597981.5684228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25">
      <c r="G1747" s="459"/>
      <c r="H1747" s="459">
        <v>1740</v>
      </c>
      <c r="I1747" s="444">
        <f t="shared" ca="1" si="115"/>
        <v>-1207597981.5684228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-5031658.2565350952</v>
      </c>
      <c r="L1747" s="444">
        <f t="shared" ca="1" si="114"/>
        <v>-1212629639.8249578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25">
      <c r="G1748" s="459"/>
      <c r="H1748" s="459">
        <v>1741</v>
      </c>
      <c r="I1748" s="444">
        <f t="shared" ca="1" si="115"/>
        <v>-1212629639.8249578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-5052623.499270658</v>
      </c>
      <c r="L1748" s="444">
        <f t="shared" ca="1" si="114"/>
        <v>-1217682263.3242285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25">
      <c r="G1749" s="459"/>
      <c r="H1749" s="459">
        <v>1742</v>
      </c>
      <c r="I1749" s="444">
        <f t="shared" ca="1" si="115"/>
        <v>-1217682263.3242285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-5073676.0971842855</v>
      </c>
      <c r="L1749" s="444">
        <f t="shared" ca="1" si="114"/>
        <v>-1222755939.4214127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25">
      <c r="G1750" s="459"/>
      <c r="H1750" s="459">
        <v>1743</v>
      </c>
      <c r="I1750" s="444">
        <f t="shared" ca="1" si="115"/>
        <v>-1222755939.4214127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-5094816.4142558863</v>
      </c>
      <c r="L1750" s="444">
        <f t="shared" ca="1" si="114"/>
        <v>-1227850755.8356686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25">
      <c r="G1751" s="459"/>
      <c r="H1751" s="459">
        <v>1744</v>
      </c>
      <c r="I1751" s="444">
        <f t="shared" ca="1" si="115"/>
        <v>-1227850755.8356686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-5116044.8159819525</v>
      </c>
      <c r="L1751" s="444">
        <f t="shared" ca="1" si="114"/>
        <v>-1232966800.6516504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25">
      <c r="G1752" s="459"/>
      <c r="H1752" s="459">
        <v>1745</v>
      </c>
      <c r="I1752" s="444">
        <f t="shared" ca="1" si="115"/>
        <v>-1232966800.6516504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-5137361.6693818765</v>
      </c>
      <c r="L1752" s="444">
        <f t="shared" ca="1" si="114"/>
        <v>-1238104162.3210323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25">
      <c r="G1753" s="459"/>
      <c r="H1753" s="459">
        <v>1746</v>
      </c>
      <c r="I1753" s="444">
        <f t="shared" ca="1" si="115"/>
        <v>-1238104162.3210323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-5158767.3430043012</v>
      </c>
      <c r="L1753" s="444">
        <f t="shared" ca="1" si="114"/>
        <v>-1243262929.6640365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25">
      <c r="G1754" s="459"/>
      <c r="H1754" s="459">
        <v>1747</v>
      </c>
      <c r="I1754" s="444">
        <f t="shared" ca="1" si="115"/>
        <v>-1243262929.6640365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-5180262.2069334853</v>
      </c>
      <c r="L1754" s="444">
        <f t="shared" ca="1" si="114"/>
        <v>-1248443191.87097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25">
      <c r="G1755" s="459"/>
      <c r="H1755" s="459">
        <v>1748</v>
      </c>
      <c r="I1755" s="444">
        <f t="shared" ca="1" si="115"/>
        <v>-1248443191.87097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-5201846.6327957083</v>
      </c>
      <c r="L1755" s="444">
        <f t="shared" ca="1" si="114"/>
        <v>-1253645038.5037658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25">
      <c r="G1756" s="459"/>
      <c r="H1756" s="459">
        <v>1749</v>
      </c>
      <c r="I1756" s="444">
        <f t="shared" ca="1" si="115"/>
        <v>-1253645038.5037658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-5223520.9937656913</v>
      </c>
      <c r="L1756" s="444">
        <f t="shared" ca="1" si="114"/>
        <v>-1258868559.4975314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25">
      <c r="G1757" s="459"/>
      <c r="H1757" s="459">
        <v>1750</v>
      </c>
      <c r="I1757" s="444">
        <f t="shared" ca="1" si="115"/>
        <v>-1258868559.4975314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-5245285.6645730473</v>
      </c>
      <c r="L1757" s="444">
        <f t="shared" ca="1" si="114"/>
        <v>-1264113845.1621044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25">
      <c r="G1758" s="459"/>
      <c r="H1758" s="459">
        <v>1751</v>
      </c>
      <c r="I1758" s="444">
        <f t="shared" ca="1" si="115"/>
        <v>-1264113845.1621044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-5267141.0215087682</v>
      </c>
      <c r="L1758" s="444">
        <f t="shared" ca="1" si="114"/>
        <v>-1269380986.1836131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25">
      <c r="G1759" s="459"/>
      <c r="H1759" s="459">
        <v>1752</v>
      </c>
      <c r="I1759" s="444">
        <f t="shared" ca="1" si="115"/>
        <v>-1269380986.1836131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-5289087.4424317209</v>
      </c>
      <c r="L1759" s="444">
        <f t="shared" ca="1" si="114"/>
        <v>-1274670073.6260448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25">
      <c r="G1760" s="459"/>
      <c r="H1760" s="459">
        <v>1753</v>
      </c>
      <c r="I1760" s="444">
        <f t="shared" ca="1" si="115"/>
        <v>-1274670073.6260448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-5311125.3067751862</v>
      </c>
      <c r="L1760" s="444">
        <f t="shared" ca="1" si="114"/>
        <v>-1279981198.9328198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25">
      <c r="G1761" s="459"/>
      <c r="H1761" s="459">
        <v>1754</v>
      </c>
      <c r="I1761" s="444">
        <f t="shared" ca="1" si="115"/>
        <v>-1279981198.9328198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-5333254.9955534162</v>
      </c>
      <c r="L1761" s="444">
        <f t="shared" ca="1" si="114"/>
        <v>-1285314453.9283733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25">
      <c r="G1762" s="459"/>
      <c r="H1762" s="459">
        <v>1755</v>
      </c>
      <c r="I1762" s="444">
        <f t="shared" ca="1" si="115"/>
        <v>-1285314453.9283733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-5355476.8913682224</v>
      </c>
      <c r="L1762" s="444">
        <f t="shared" ca="1" si="114"/>
        <v>-1290669930.8197415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25">
      <c r="G1763" s="459"/>
      <c r="H1763" s="459">
        <v>1756</v>
      </c>
      <c r="I1763" s="444">
        <f t="shared" ca="1" si="115"/>
        <v>-1290669930.8197415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-5377791.3784155892</v>
      </c>
      <c r="L1763" s="444">
        <f t="shared" ca="1" si="114"/>
        <v>-1296047722.1981571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25">
      <c r="G1764" s="459"/>
      <c r="H1764" s="459">
        <v>1757</v>
      </c>
      <c r="I1764" s="444">
        <f t="shared" ca="1" si="115"/>
        <v>-1296047722.1981571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-5400198.8424923215</v>
      </c>
      <c r="L1764" s="444">
        <f t="shared" ca="1" si="114"/>
        <v>-1301447921.0406494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25">
      <c r="G1765" s="459"/>
      <c r="H1765" s="459">
        <v>1758</v>
      </c>
      <c r="I1765" s="444">
        <f t="shared" ca="1" si="115"/>
        <v>-1301447921.0406494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-5422699.6710027056</v>
      </c>
      <c r="L1765" s="444">
        <f t="shared" ca="1" si="114"/>
        <v>-1306870620.711652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25">
      <c r="G1766" s="459"/>
      <c r="H1766" s="459">
        <v>1759</v>
      </c>
      <c r="I1766" s="444">
        <f t="shared" ca="1" si="115"/>
        <v>-1306870620.711652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-5445294.2529652165</v>
      </c>
      <c r="L1766" s="444">
        <f t="shared" ca="1" si="114"/>
        <v>-1312315914.9646173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25">
      <c r="G1767" s="459"/>
      <c r="H1767" s="459">
        <v>1760</v>
      </c>
      <c r="I1767" s="444">
        <f t="shared" ca="1" si="115"/>
        <v>-1312315914.9646173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-5467982.9790192386</v>
      </c>
      <c r="L1767" s="444">
        <f t="shared" ca="1" si="114"/>
        <v>-1317783897.9436364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25">
      <c r="G1768" s="459"/>
      <c r="H1768" s="459">
        <v>1761</v>
      </c>
      <c r="I1768" s="444">
        <f t="shared" ca="1" si="115"/>
        <v>-1317783897.9436364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-5490766.2414318183</v>
      </c>
      <c r="L1768" s="444">
        <f t="shared" ca="1" si="114"/>
        <v>-1323274664.1850681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25">
      <c r="G1769" s="459"/>
      <c r="H1769" s="459">
        <v>1762</v>
      </c>
      <c r="I1769" s="444">
        <f t="shared" ca="1" si="115"/>
        <v>-1323274664.1850681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-5513644.43410445</v>
      </c>
      <c r="L1769" s="444">
        <f t="shared" ca="1" si="114"/>
        <v>-1328788308.6191726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25">
      <c r="G1770" s="459"/>
      <c r="H1770" s="459">
        <v>1763</v>
      </c>
      <c r="I1770" s="444">
        <f t="shared" ca="1" si="115"/>
        <v>-1328788308.6191726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-5536617.9525798857</v>
      </c>
      <c r="L1770" s="444">
        <f t="shared" ca="1" si="114"/>
        <v>-1334324926.5717525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25">
      <c r="G1771" s="459"/>
      <c r="H1771" s="459">
        <v>1764</v>
      </c>
      <c r="I1771" s="444">
        <f t="shared" ca="1" si="115"/>
        <v>-1334324926.5717525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-5559687.1940489691</v>
      </c>
      <c r="L1771" s="444">
        <f t="shared" ca="1" si="114"/>
        <v>-1339884613.7658014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25">
      <c r="G1772" s="459"/>
      <c r="H1772" s="459">
        <v>1765</v>
      </c>
      <c r="I1772" s="444">
        <f t="shared" ca="1" si="115"/>
        <v>-1339884613.7658014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-5582852.5573575059</v>
      </c>
      <c r="L1772" s="444">
        <f t="shared" ca="1" si="114"/>
        <v>-1345467466.323159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25">
      <c r="G1773" s="459"/>
      <c r="H1773" s="459">
        <v>1766</v>
      </c>
      <c r="I1773" s="444">
        <f t="shared" ca="1" si="115"/>
        <v>-1345467466.323159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-5606114.4430131624</v>
      </c>
      <c r="L1773" s="444">
        <f t="shared" ca="1" si="114"/>
        <v>-1351073580.7661722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25">
      <c r="G1774" s="459"/>
      <c r="H1774" s="459">
        <v>1767</v>
      </c>
      <c r="I1774" s="444">
        <f t="shared" ca="1" si="115"/>
        <v>-1351073580.7661722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-5629473.2531923838</v>
      </c>
      <c r="L1774" s="444">
        <f t="shared" ca="1" si="114"/>
        <v>-1356703054.0193646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25">
      <c r="G1775" s="459"/>
      <c r="H1775" s="459">
        <v>1768</v>
      </c>
      <c r="I1775" s="444">
        <f t="shared" ca="1" si="115"/>
        <v>-1356703054.0193646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-5652929.3917473527</v>
      </c>
      <c r="L1775" s="444">
        <f t="shared" ca="1" si="114"/>
        <v>-1362355983.4111118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25">
      <c r="G1776" s="459"/>
      <c r="H1776" s="459">
        <v>1769</v>
      </c>
      <c r="I1776" s="444">
        <f t="shared" ca="1" si="115"/>
        <v>-1362355983.4111118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-5676483.264212966</v>
      </c>
      <c r="L1776" s="444">
        <f t="shared" ca="1" si="114"/>
        <v>-1368032466.6753249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25">
      <c r="G1777" s="459"/>
      <c r="H1777" s="459">
        <v>1770</v>
      </c>
      <c r="I1777" s="444">
        <f t="shared" ca="1" si="115"/>
        <v>-1368032466.6753249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-5700135.2778138537</v>
      </c>
      <c r="L1777" s="444">
        <f t="shared" ca="1" si="114"/>
        <v>-1373732601.9531388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25">
      <c r="G1778" s="459"/>
      <c r="H1778" s="459">
        <v>1771</v>
      </c>
      <c r="I1778" s="444">
        <f t="shared" ca="1" si="115"/>
        <v>-1373732601.9531388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-5723885.8414714113</v>
      </c>
      <c r="L1778" s="444">
        <f t="shared" ca="1" si="114"/>
        <v>-1379456487.7946103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25">
      <c r="G1779" s="459"/>
      <c r="H1779" s="459">
        <v>1772</v>
      </c>
      <c r="I1779" s="444">
        <f t="shared" ca="1" si="115"/>
        <v>-1379456487.7946103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-5747735.3658108758</v>
      </c>
      <c r="L1779" s="444">
        <f t="shared" ca="1" si="114"/>
        <v>-1385204223.1604211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25">
      <c r="G1780" s="459"/>
      <c r="H1780" s="459">
        <v>1773</v>
      </c>
      <c r="I1780" s="444">
        <f t="shared" ca="1" si="115"/>
        <v>-1385204223.1604211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-5771684.2631684216</v>
      </c>
      <c r="L1780" s="444">
        <f t="shared" ca="1" si="114"/>
        <v>-1390975907.4235895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25">
      <c r="G1781" s="459"/>
      <c r="H1781" s="459">
        <v>1774</v>
      </c>
      <c r="I1781" s="444">
        <f t="shared" ca="1" si="115"/>
        <v>-1390975907.4235895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-5795732.9475982897</v>
      </c>
      <c r="L1781" s="444">
        <f t="shared" ca="1" si="114"/>
        <v>-1396771640.3711877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25">
      <c r="G1782" s="459"/>
      <c r="H1782" s="459">
        <v>1775</v>
      </c>
      <c r="I1782" s="444">
        <f t="shared" ca="1" si="115"/>
        <v>-1396771640.3711877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-5819881.8348799488</v>
      </c>
      <c r="L1782" s="444">
        <f t="shared" ca="1" si="114"/>
        <v>-1402591522.2060676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25">
      <c r="G1783" s="459"/>
      <c r="H1783" s="459">
        <v>1776</v>
      </c>
      <c r="I1783" s="444">
        <f t="shared" ca="1" si="115"/>
        <v>-1402591522.2060676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-5844131.342525281</v>
      </c>
      <c r="L1783" s="444">
        <f t="shared" ca="1" si="114"/>
        <v>-1408435653.5485928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25">
      <c r="G1784" s="459"/>
      <c r="H1784" s="459">
        <v>1777</v>
      </c>
      <c r="I1784" s="444">
        <f t="shared" ca="1" si="115"/>
        <v>-1408435653.5485928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-5868481.8897858029</v>
      </c>
      <c r="L1784" s="444">
        <f t="shared" ca="1" si="114"/>
        <v>-1414304135.4383786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25">
      <c r="G1785" s="459"/>
      <c r="H1785" s="459">
        <v>1778</v>
      </c>
      <c r="I1785" s="444">
        <f t="shared" ca="1" si="115"/>
        <v>-1414304135.4383786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-5892933.8976599108</v>
      </c>
      <c r="L1785" s="444">
        <f t="shared" ca="1" si="114"/>
        <v>-1420197069.3360386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25">
      <c r="G1786" s="459"/>
      <c r="H1786" s="459">
        <v>1779</v>
      </c>
      <c r="I1786" s="444">
        <f t="shared" ca="1" si="115"/>
        <v>-1420197069.3360386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-5917487.7889001612</v>
      </c>
      <c r="L1786" s="444">
        <f t="shared" ca="1" si="114"/>
        <v>-1426114557.1249387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25">
      <c r="G1787" s="459"/>
      <c r="H1787" s="459">
        <v>1780</v>
      </c>
      <c r="I1787" s="444">
        <f t="shared" ca="1" si="115"/>
        <v>-1426114557.1249387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-5942143.9880205784</v>
      </c>
      <c r="L1787" s="444">
        <f t="shared" ca="1" si="114"/>
        <v>-1432056701.1129594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25">
      <c r="G1788" s="459"/>
      <c r="H1788" s="459">
        <v>1781</v>
      </c>
      <c r="I1788" s="444">
        <f t="shared" ca="1" si="115"/>
        <v>-1432056701.1129594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-5966902.9213039977</v>
      </c>
      <c r="L1788" s="444">
        <f t="shared" ca="1" si="114"/>
        <v>-1438023604.0342634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25">
      <c r="G1789" s="459"/>
      <c r="H1789" s="459">
        <v>1782</v>
      </c>
      <c r="I1789" s="444">
        <f t="shared" ca="1" si="115"/>
        <v>-1438023604.0342634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-5991765.0168094309</v>
      </c>
      <c r="L1789" s="444">
        <f t="shared" ca="1" si="114"/>
        <v>-1444015369.0510728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25">
      <c r="G1790" s="459"/>
      <c r="H1790" s="459">
        <v>1783</v>
      </c>
      <c r="I1790" s="444">
        <f t="shared" ca="1" si="115"/>
        <v>-1444015369.0510728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-6016730.7043794701</v>
      </c>
      <c r="L1790" s="444">
        <f t="shared" ca="1" si="114"/>
        <v>-1450032099.7554524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25">
      <c r="G1791" s="459"/>
      <c r="H1791" s="459">
        <v>1784</v>
      </c>
      <c r="I1791" s="444">
        <f t="shared" ca="1" si="115"/>
        <v>-1450032099.7554524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-6041800.4156477181</v>
      </c>
      <c r="L1791" s="444">
        <f t="shared" ca="1" si="114"/>
        <v>-1456073900.1711001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25">
      <c r="G1792" s="459"/>
      <c r="H1792" s="459">
        <v>1785</v>
      </c>
      <c r="I1792" s="444">
        <f t="shared" ca="1" si="115"/>
        <v>-1456073900.1711001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-6066974.5840462502</v>
      </c>
      <c r="L1792" s="444">
        <f t="shared" ca="1" si="114"/>
        <v>-1462140874.7551465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25">
      <c r="G1793" s="459"/>
      <c r="H1793" s="459">
        <v>1786</v>
      </c>
      <c r="I1793" s="444">
        <f t="shared" ca="1" si="115"/>
        <v>-1462140874.7551465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-6092253.6448131101</v>
      </c>
      <c r="L1793" s="444">
        <f t="shared" ref="L1793:L2047" ca="1" si="119">I1793-J1793+K1793</f>
        <v>-1468233128.3999596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25">
      <c r="G1794" s="459"/>
      <c r="H1794" s="459">
        <v>1787</v>
      </c>
      <c r="I1794" s="444">
        <f t="shared" ref="I1794:I2048" ca="1" si="120">L1793</f>
        <v>-1468233128.3999596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-6117638.0349998316</v>
      </c>
      <c r="L1794" s="444">
        <f t="shared" ca="1" si="119"/>
        <v>-1474350766.4349594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25">
      <c r="G1795" s="459"/>
      <c r="H1795" s="459">
        <v>1788</v>
      </c>
      <c r="I1795" s="444">
        <f t="shared" ca="1" si="120"/>
        <v>-1474350766.4349594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-6143128.1934789978</v>
      </c>
      <c r="L1795" s="444">
        <f t="shared" ca="1" si="119"/>
        <v>-1480493894.6284385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25">
      <c r="G1796" s="459"/>
      <c r="H1796" s="459">
        <v>1789</v>
      </c>
      <c r="I1796" s="444">
        <f t="shared" ca="1" si="120"/>
        <v>-1480493894.6284385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-6168724.5609518271</v>
      </c>
      <c r="L1796" s="444">
        <f t="shared" ca="1" si="119"/>
        <v>-1486662619.1893902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25">
      <c r="G1797" s="459"/>
      <c r="H1797" s="459">
        <v>1790</v>
      </c>
      <c r="I1797" s="444">
        <f t="shared" ca="1" si="120"/>
        <v>-1486662619.1893902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-6194427.5799557921</v>
      </c>
      <c r="L1797" s="444">
        <f t="shared" ca="1" si="119"/>
        <v>-1492857046.769346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25">
      <c r="G1798" s="459"/>
      <c r="H1798" s="459">
        <v>1791</v>
      </c>
      <c r="I1798" s="444">
        <f t="shared" ca="1" si="120"/>
        <v>-1492857046.769346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-6220237.694872275</v>
      </c>
      <c r="L1798" s="444">
        <f t="shared" ca="1" si="119"/>
        <v>-1499077284.4642184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25">
      <c r="G1799" s="459"/>
      <c r="H1799" s="459">
        <v>1792</v>
      </c>
      <c r="I1799" s="444">
        <f t="shared" ca="1" si="120"/>
        <v>-1499077284.4642184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-6246155.351934243</v>
      </c>
      <c r="L1799" s="444">
        <f t="shared" ca="1" si="119"/>
        <v>-1505323439.8161526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25">
      <c r="G1800" s="459"/>
      <c r="H1800" s="459">
        <v>1793</v>
      </c>
      <c r="I1800" s="444">
        <f t="shared" ca="1" si="120"/>
        <v>-1505323439.8161526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-6272180.9992339686</v>
      </c>
      <c r="L1800" s="444">
        <f t="shared" ca="1" si="119"/>
        <v>-1511595620.8153865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25">
      <c r="G1801" s="459"/>
      <c r="H1801" s="459">
        <v>1794</v>
      </c>
      <c r="I1801" s="444">
        <f t="shared" ca="1" si="120"/>
        <v>-1511595620.8153865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-6298315.0867307773</v>
      </c>
      <c r="L1801" s="444">
        <f t="shared" ca="1" si="119"/>
        <v>-1517893935.9021173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25">
      <c r="G1802" s="459"/>
      <c r="H1802" s="459">
        <v>1795</v>
      </c>
      <c r="I1802" s="444">
        <f t="shared" ca="1" si="120"/>
        <v>-1517893935.9021173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-6324558.0662588216</v>
      </c>
      <c r="L1802" s="444">
        <f t="shared" ca="1" si="119"/>
        <v>-1524218493.9683762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25">
      <c r="G1803" s="459"/>
      <c r="H1803" s="459">
        <v>1796</v>
      </c>
      <c r="I1803" s="444">
        <f t="shared" ca="1" si="120"/>
        <v>-1524218493.9683762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-6350910.3915349003</v>
      </c>
      <c r="L1803" s="444">
        <f t="shared" ca="1" si="119"/>
        <v>-1530569404.359911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25">
      <c r="G1804" s="459"/>
      <c r="H1804" s="459">
        <v>1797</v>
      </c>
      <c r="I1804" s="444">
        <f t="shared" ca="1" si="120"/>
        <v>-1530569404.359911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-6377372.5181662953</v>
      </c>
      <c r="L1804" s="444">
        <f t="shared" ca="1" si="119"/>
        <v>-1536946776.8780773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25">
      <c r="G1805" s="459"/>
      <c r="H1805" s="459">
        <v>1798</v>
      </c>
      <c r="I1805" s="444">
        <f t="shared" ca="1" si="120"/>
        <v>-1536946776.8780773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-6403944.9036586555</v>
      </c>
      <c r="L1805" s="444">
        <f t="shared" ca="1" si="119"/>
        <v>-1543350721.7817359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25">
      <c r="G1806" s="459"/>
      <c r="H1806" s="459">
        <v>1799</v>
      </c>
      <c r="I1806" s="444">
        <f t="shared" ca="1" si="120"/>
        <v>-1543350721.7817359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-6430628.0074238991</v>
      </c>
      <c r="L1806" s="444">
        <f t="shared" ca="1" si="119"/>
        <v>-1549781349.7891598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25">
      <c r="G1807" s="459"/>
      <c r="H1807" s="459">
        <v>1800</v>
      </c>
      <c r="I1807" s="444">
        <f t="shared" ca="1" si="120"/>
        <v>-1549781349.7891598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-6457422.2907881653</v>
      </c>
      <c r="L1807" s="444">
        <f t="shared" ca="1" si="119"/>
        <v>-1556238772.0799479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25">
      <c r="G1808" s="459"/>
      <c r="H1808" s="459">
        <v>1801</v>
      </c>
      <c r="I1808" s="444">
        <f t="shared" ca="1" si="120"/>
        <v>-1556238772.0799479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-6484328.2169997832</v>
      </c>
      <c r="L1808" s="444">
        <f t="shared" ca="1" si="119"/>
        <v>-1562723100.2969477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25">
      <c r="G1809" s="459"/>
      <c r="H1809" s="459">
        <v>1802</v>
      </c>
      <c r="I1809" s="444">
        <f t="shared" ca="1" si="120"/>
        <v>-1562723100.2969477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-6511346.2512372825</v>
      </c>
      <c r="L1809" s="444">
        <f t="shared" ca="1" si="119"/>
        <v>-1569234446.5481851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25">
      <c r="G1810" s="459"/>
      <c r="H1810" s="459">
        <v>1803</v>
      </c>
      <c r="I1810" s="444">
        <f t="shared" ca="1" si="120"/>
        <v>-1569234446.5481851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-6538476.8606174383</v>
      </c>
      <c r="L1810" s="444">
        <f t="shared" ca="1" si="119"/>
        <v>-1575772923.4088025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25">
      <c r="G1811" s="459"/>
      <c r="H1811" s="459">
        <v>1804</v>
      </c>
      <c r="I1811" s="444">
        <f t="shared" ca="1" si="120"/>
        <v>-1575772923.4088025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-6565720.5142033435</v>
      </c>
      <c r="L1811" s="444">
        <f t="shared" ca="1" si="119"/>
        <v>-1582338643.9230058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25">
      <c r="G1812" s="459"/>
      <c r="H1812" s="459">
        <v>1805</v>
      </c>
      <c r="I1812" s="444">
        <f t="shared" ca="1" si="120"/>
        <v>-1582338643.9230058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-6593077.6830125246</v>
      </c>
      <c r="L1812" s="444">
        <f t="shared" ca="1" si="119"/>
        <v>-1588931721.6060183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25">
      <c r="G1813" s="459"/>
      <c r="H1813" s="459">
        <v>1806</v>
      </c>
      <c r="I1813" s="444">
        <f t="shared" ca="1" si="120"/>
        <v>-1588931721.6060183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-6620548.8400250766</v>
      </c>
      <c r="L1813" s="444">
        <f t="shared" ca="1" si="119"/>
        <v>-1595552270.4460435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25">
      <c r="G1814" s="459"/>
      <c r="H1814" s="459">
        <v>1807</v>
      </c>
      <c r="I1814" s="444">
        <f t="shared" ca="1" si="120"/>
        <v>-1595552270.4460435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-6648134.4601918478</v>
      </c>
      <c r="L1814" s="444">
        <f t="shared" ca="1" si="119"/>
        <v>-1602200404.9062355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25">
      <c r="G1815" s="459"/>
      <c r="H1815" s="459">
        <v>1808</v>
      </c>
      <c r="I1815" s="444">
        <f t="shared" ca="1" si="120"/>
        <v>-1602200404.9062355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-6675835.0204426479</v>
      </c>
      <c r="L1815" s="444">
        <f t="shared" ca="1" si="119"/>
        <v>-1608876239.9266782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25">
      <c r="G1816" s="459"/>
      <c r="H1816" s="459">
        <v>1809</v>
      </c>
      <c r="I1816" s="444">
        <f t="shared" ca="1" si="120"/>
        <v>-1608876239.9266782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-6703650.9996944927</v>
      </c>
      <c r="L1816" s="444">
        <f t="shared" ca="1" si="119"/>
        <v>-1615579890.9263728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25">
      <c r="G1817" s="459"/>
      <c r="H1817" s="459">
        <v>1810</v>
      </c>
      <c r="I1817" s="444">
        <f t="shared" ca="1" si="120"/>
        <v>-1615579890.9263728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-6731582.878859886</v>
      </c>
      <c r="L1817" s="444">
        <f t="shared" ca="1" si="119"/>
        <v>-1622311473.8052328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25">
      <c r="G1818" s="459"/>
      <c r="H1818" s="459">
        <v>1811</v>
      </c>
      <c r="I1818" s="444">
        <f t="shared" ca="1" si="120"/>
        <v>-1622311473.8052328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-6759631.1408551363</v>
      </c>
      <c r="L1818" s="444">
        <f t="shared" ca="1" si="119"/>
        <v>-1629071104.9460878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25">
      <c r="G1819" s="459"/>
      <c r="H1819" s="459">
        <v>1812</v>
      </c>
      <c r="I1819" s="444">
        <f t="shared" ca="1" si="120"/>
        <v>-1629071104.9460878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-6787796.2706086989</v>
      </c>
      <c r="L1819" s="444">
        <f t="shared" ca="1" si="119"/>
        <v>-1635858901.2166965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25">
      <c r="G1820" s="459"/>
      <c r="H1820" s="459">
        <v>1813</v>
      </c>
      <c r="I1820" s="444">
        <f t="shared" ca="1" si="120"/>
        <v>-1635858901.2166965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-6816078.7550695688</v>
      </c>
      <c r="L1820" s="444">
        <f t="shared" ca="1" si="119"/>
        <v>-1642674979.971766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25">
      <c r="G1821" s="459"/>
      <c r="H1821" s="459">
        <v>1814</v>
      </c>
      <c r="I1821" s="444">
        <f t="shared" ca="1" si="120"/>
        <v>-1642674979.971766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-6844479.0832156911</v>
      </c>
      <c r="L1821" s="444">
        <f t="shared" ca="1" si="119"/>
        <v>-1649519459.0549817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25">
      <c r="G1822" s="459"/>
      <c r="H1822" s="459">
        <v>1815</v>
      </c>
      <c r="I1822" s="444">
        <f t="shared" ca="1" si="120"/>
        <v>-1649519459.0549817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-6872997.746062424</v>
      </c>
      <c r="L1822" s="444">
        <f t="shared" ca="1" si="119"/>
        <v>-1656392456.8010442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25">
      <c r="G1823" s="459"/>
      <c r="H1823" s="459">
        <v>1816</v>
      </c>
      <c r="I1823" s="444">
        <f t="shared" ca="1" si="120"/>
        <v>-1656392456.8010442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-6901635.2366710175</v>
      </c>
      <c r="L1823" s="444">
        <f t="shared" ca="1" si="119"/>
        <v>-1663294092.0377152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25">
      <c r="G1824" s="459"/>
      <c r="H1824" s="459">
        <v>1817</v>
      </c>
      <c r="I1824" s="444">
        <f t="shared" ca="1" si="120"/>
        <v>-1663294092.0377152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-6930392.0501571465</v>
      </c>
      <c r="L1824" s="444">
        <f t="shared" ca="1" si="119"/>
        <v>-1670224484.0878723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25">
      <c r="G1825" s="459"/>
      <c r="H1825" s="459">
        <v>1818</v>
      </c>
      <c r="I1825" s="444">
        <f t="shared" ca="1" si="120"/>
        <v>-1670224484.0878723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-6959268.6836994672</v>
      </c>
      <c r="L1825" s="444">
        <f t="shared" ca="1" si="119"/>
        <v>-1677183752.7715716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25">
      <c r="G1826" s="459"/>
      <c r="H1826" s="459">
        <v>1819</v>
      </c>
      <c r="I1826" s="444">
        <f t="shared" ca="1" si="120"/>
        <v>-1677183752.7715716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-6988265.6365482146</v>
      </c>
      <c r="L1826" s="444">
        <f t="shared" ca="1" si="119"/>
        <v>-1684172018.4081199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25">
      <c r="G1827" s="459"/>
      <c r="H1827" s="459">
        <v>1820</v>
      </c>
      <c r="I1827" s="444">
        <f t="shared" ca="1" si="120"/>
        <v>-1684172018.4081199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-7017383.4100338332</v>
      </c>
      <c r="L1827" s="444">
        <f t="shared" ca="1" si="119"/>
        <v>-1691189401.8181539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25">
      <c r="G1828" s="459"/>
      <c r="H1828" s="459">
        <v>1821</v>
      </c>
      <c r="I1828" s="444">
        <f t="shared" ca="1" si="120"/>
        <v>-1691189401.8181539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-7046622.5075756414</v>
      </c>
      <c r="L1828" s="444">
        <f t="shared" ca="1" si="119"/>
        <v>-1698236024.3257296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25">
      <c r="G1829" s="459"/>
      <c r="H1829" s="459">
        <v>1822</v>
      </c>
      <c r="I1829" s="444">
        <f t="shared" ca="1" si="120"/>
        <v>-1698236024.3257296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-7075983.4346905397</v>
      </c>
      <c r="L1829" s="444">
        <f t="shared" ca="1" si="119"/>
        <v>-1705312007.7604201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25">
      <c r="G1830" s="459"/>
      <c r="H1830" s="459">
        <v>1823</v>
      </c>
      <c r="I1830" s="444">
        <f t="shared" ca="1" si="120"/>
        <v>-1705312007.7604201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-7105466.69900175</v>
      </c>
      <c r="L1830" s="444">
        <f t="shared" ca="1" si="119"/>
        <v>-1712417474.4594219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25">
      <c r="G1831" s="459"/>
      <c r="H1831" s="459">
        <v>1824</v>
      </c>
      <c r="I1831" s="444">
        <f t="shared" ca="1" si="120"/>
        <v>-1712417474.4594219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-7135072.8102475917</v>
      </c>
      <c r="L1831" s="444">
        <f t="shared" ca="1" si="119"/>
        <v>-1719552547.2696695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25">
      <c r="G1832" s="459"/>
      <c r="H1832" s="459">
        <v>1825</v>
      </c>
      <c r="I1832" s="444">
        <f t="shared" ca="1" si="120"/>
        <v>-1719552547.2696695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-7164802.2802902889</v>
      </c>
      <c r="L1832" s="444">
        <f t="shared" ca="1" si="119"/>
        <v>-1726717349.5499599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25">
      <c r="G1833" s="459"/>
      <c r="H1833" s="459">
        <v>1826</v>
      </c>
      <c r="I1833" s="444">
        <f t="shared" ca="1" si="120"/>
        <v>-1726717349.5499599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-7194655.6231248314</v>
      </c>
      <c r="L1833" s="444">
        <f t="shared" ca="1" si="119"/>
        <v>-1733912005.1730847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25">
      <c r="G1834" s="459"/>
      <c r="H1834" s="459">
        <v>1827</v>
      </c>
      <c r="I1834" s="444">
        <f t="shared" ca="1" si="120"/>
        <v>-1733912005.1730847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-7224633.3548878543</v>
      </c>
      <c r="L1834" s="444">
        <f t="shared" ca="1" si="119"/>
        <v>-1741136638.5279727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25">
      <c r="G1835" s="459"/>
      <c r="H1835" s="459">
        <v>1828</v>
      </c>
      <c r="I1835" s="444">
        <f t="shared" ca="1" si="120"/>
        <v>-1741136638.5279727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-7254735.9938665517</v>
      </c>
      <c r="L1835" s="444">
        <f t="shared" ca="1" si="119"/>
        <v>-1748391374.5218391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25">
      <c r="G1836" s="459"/>
      <c r="H1836" s="459">
        <v>1829</v>
      </c>
      <c r="I1836" s="444">
        <f t="shared" ca="1" si="120"/>
        <v>-1748391374.5218391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-7284964.0605076635</v>
      </c>
      <c r="L1836" s="444">
        <f t="shared" ca="1" si="119"/>
        <v>-1755676338.5823469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25">
      <c r="G1837" s="459"/>
      <c r="H1837" s="459">
        <v>1830</v>
      </c>
      <c r="I1837" s="444">
        <f t="shared" ca="1" si="120"/>
        <v>-1755676338.5823469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-7315318.0774264466</v>
      </c>
      <c r="L1837" s="444">
        <f t="shared" ca="1" si="119"/>
        <v>-1762991656.6597733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25">
      <c r="G1838" s="459"/>
      <c r="H1838" s="459">
        <v>1831</v>
      </c>
      <c r="I1838" s="444">
        <f t="shared" ca="1" si="120"/>
        <v>-1762991656.6597733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-7345798.569415722</v>
      </c>
      <c r="L1838" s="444">
        <f t="shared" ca="1" si="119"/>
        <v>-1770337455.2291892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25">
      <c r="G1839" s="459"/>
      <c r="H1839" s="459">
        <v>1832</v>
      </c>
      <c r="I1839" s="444">
        <f t="shared" ca="1" si="120"/>
        <v>-1770337455.2291892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-7376406.0634549549</v>
      </c>
      <c r="L1839" s="444">
        <f t="shared" ca="1" si="119"/>
        <v>-1777713861.292644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25">
      <c r="G1840" s="459"/>
      <c r="H1840" s="459">
        <v>1833</v>
      </c>
      <c r="I1840" s="444">
        <f t="shared" ca="1" si="120"/>
        <v>-1777713861.292644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-7407141.0887193494</v>
      </c>
      <c r="L1840" s="444">
        <f t="shared" ca="1" si="119"/>
        <v>-1785121002.3813634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25">
      <c r="G1841" s="459"/>
      <c r="H1841" s="459">
        <v>1834</v>
      </c>
      <c r="I1841" s="444">
        <f t="shared" ca="1" si="120"/>
        <v>-1785121002.3813634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-7438004.1765890149</v>
      </c>
      <c r="L1841" s="444">
        <f t="shared" ca="1" si="119"/>
        <v>-1792559006.5579524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25">
      <c r="G1842" s="459"/>
      <c r="H1842" s="459">
        <v>1835</v>
      </c>
      <c r="I1842" s="444">
        <f t="shared" ca="1" si="120"/>
        <v>-1792559006.5579524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-7468995.8606581353</v>
      </c>
      <c r="L1842" s="444">
        <f t="shared" ca="1" si="119"/>
        <v>-1800028002.4186106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25">
      <c r="G1843" s="459"/>
      <c r="H1843" s="459">
        <v>1836</v>
      </c>
      <c r="I1843" s="444">
        <f t="shared" ca="1" si="120"/>
        <v>-1800028002.4186106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-7500116.6767442115</v>
      </c>
      <c r="L1843" s="444">
        <f t="shared" ca="1" si="119"/>
        <v>-1807528119.0953548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25">
      <c r="G1844" s="459"/>
      <c r="H1844" s="459">
        <v>1837</v>
      </c>
      <c r="I1844" s="444">
        <f t="shared" ca="1" si="120"/>
        <v>-1807528119.0953548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-7531367.1628973102</v>
      </c>
      <c r="L1844" s="444">
        <f t="shared" ca="1" si="119"/>
        <v>-1815059486.2582521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25">
      <c r="G1845" s="459"/>
      <c r="H1845" s="459">
        <v>1838</v>
      </c>
      <c r="I1845" s="444">
        <f t="shared" ca="1" si="120"/>
        <v>-1815059486.2582521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-7562747.8594093844</v>
      </c>
      <c r="L1845" s="444">
        <f t="shared" ca="1" si="119"/>
        <v>-1822622234.1176615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25">
      <c r="G1846" s="459"/>
      <c r="H1846" s="459">
        <v>1839</v>
      </c>
      <c r="I1846" s="444">
        <f t="shared" ca="1" si="120"/>
        <v>-1822622234.1176615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-7594259.3088235892</v>
      </c>
      <c r="L1846" s="444">
        <f t="shared" ca="1" si="119"/>
        <v>-1830216493.4264851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25">
      <c r="G1847" s="459"/>
      <c r="H1847" s="459">
        <v>1840</v>
      </c>
      <c r="I1847" s="444">
        <f t="shared" ca="1" si="120"/>
        <v>-1830216493.4264851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-7625902.0559436874</v>
      </c>
      <c r="L1847" s="444">
        <f t="shared" ca="1" si="119"/>
        <v>-1837842395.4824288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25">
      <c r="G1848" s="459"/>
      <c r="H1848" s="459">
        <v>1841</v>
      </c>
      <c r="I1848" s="444">
        <f t="shared" ca="1" si="120"/>
        <v>-1837842395.4824288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-7657676.6478434531</v>
      </c>
      <c r="L1848" s="444">
        <f t="shared" ca="1" si="119"/>
        <v>-1845500072.1302722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25">
      <c r="G1849" s="459"/>
      <c r="H1849" s="459">
        <v>1842</v>
      </c>
      <c r="I1849" s="444">
        <f t="shared" ca="1" si="120"/>
        <v>-1845500072.1302722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-7689583.6338761346</v>
      </c>
      <c r="L1849" s="444">
        <f t="shared" ca="1" si="119"/>
        <v>-1853189655.7641482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25">
      <c r="G1850" s="459"/>
      <c r="H1850" s="459">
        <v>1843</v>
      </c>
      <c r="I1850" s="444">
        <f t="shared" ca="1" si="120"/>
        <v>-1853189655.7641482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-7721623.5656839516</v>
      </c>
      <c r="L1850" s="444">
        <f t="shared" ca="1" si="119"/>
        <v>-1860911279.3298321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25">
      <c r="G1851" s="459"/>
      <c r="H1851" s="459">
        <v>1844</v>
      </c>
      <c r="I1851" s="444">
        <f t="shared" ca="1" si="120"/>
        <v>-1860911279.3298321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-7753796.9972076332</v>
      </c>
      <c r="L1851" s="444">
        <f t="shared" ca="1" si="119"/>
        <v>-1868665076.3270397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25">
      <c r="G1852" s="459"/>
      <c r="H1852" s="459">
        <v>1845</v>
      </c>
      <c r="I1852" s="444">
        <f t="shared" ca="1" si="120"/>
        <v>-1868665076.3270397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-7786104.484695999</v>
      </c>
      <c r="L1852" s="444">
        <f t="shared" ca="1" si="119"/>
        <v>-1876451180.8117356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25">
      <c r="G1853" s="459"/>
      <c r="H1853" s="459">
        <v>1846</v>
      </c>
      <c r="I1853" s="444">
        <f t="shared" ca="1" si="120"/>
        <v>-1876451180.8117356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-7818546.5867155651</v>
      </c>
      <c r="L1853" s="444">
        <f t="shared" ca="1" si="119"/>
        <v>-1884269727.3984511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25">
      <c r="G1854" s="459"/>
      <c r="H1854" s="459">
        <v>1847</v>
      </c>
      <c r="I1854" s="444">
        <f t="shared" ca="1" si="120"/>
        <v>-1884269727.3984511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-7851123.8641602127</v>
      </c>
      <c r="L1854" s="444">
        <f t="shared" ca="1" si="119"/>
        <v>-1892120851.2626114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25">
      <c r="G1855" s="459"/>
      <c r="H1855" s="459">
        <v>1848</v>
      </c>
      <c r="I1855" s="444">
        <f t="shared" ca="1" si="120"/>
        <v>-1892120851.2626114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-7883836.880260881</v>
      </c>
      <c r="L1855" s="444">
        <f t="shared" ca="1" si="119"/>
        <v>-1900004688.1428723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25">
      <c r="G1856" s="459"/>
      <c r="H1856" s="459">
        <v>1849</v>
      </c>
      <c r="I1856" s="444">
        <f t="shared" ca="1" si="120"/>
        <v>-1900004688.1428723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-7916686.2005953006</v>
      </c>
      <c r="L1856" s="444">
        <f t="shared" ca="1" si="119"/>
        <v>-1907921374.3434677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25">
      <c r="G1857" s="459"/>
      <c r="H1857" s="459">
        <v>1850</v>
      </c>
      <c r="I1857" s="444">
        <f t="shared" ca="1" si="120"/>
        <v>-1907921374.3434677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-7949672.3930977816</v>
      </c>
      <c r="L1857" s="444">
        <f t="shared" ca="1" si="119"/>
        <v>-1915871046.7365656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25">
      <c r="G1858" s="459"/>
      <c r="H1858" s="459">
        <v>1851</v>
      </c>
      <c r="I1858" s="444">
        <f t="shared" ca="1" si="120"/>
        <v>-1915871046.7365656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-7982796.028069023</v>
      </c>
      <c r="L1858" s="444">
        <f t="shared" ca="1" si="119"/>
        <v>-1923853842.7646346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25">
      <c r="G1859" s="459"/>
      <c r="H1859" s="459">
        <v>1852</v>
      </c>
      <c r="I1859" s="444">
        <f t="shared" ca="1" si="120"/>
        <v>-1923853842.7646346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-8016057.678185977</v>
      </c>
      <c r="L1859" s="444">
        <f t="shared" ca="1" si="119"/>
        <v>-1931869900.4428205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25">
      <c r="G1860" s="459"/>
      <c r="H1860" s="459">
        <v>1853</v>
      </c>
      <c r="I1860" s="444">
        <f t="shared" ca="1" si="120"/>
        <v>-1931869900.4428205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-8049457.918511752</v>
      </c>
      <c r="L1860" s="444">
        <f t="shared" ca="1" si="119"/>
        <v>-1939919358.3613324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25">
      <c r="G1861" s="459"/>
      <c r="H1861" s="459">
        <v>1854</v>
      </c>
      <c r="I1861" s="444">
        <f t="shared" ca="1" si="120"/>
        <v>-1939919358.3613324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-8082997.326505552</v>
      </c>
      <c r="L1861" s="444">
        <f t="shared" ca="1" si="119"/>
        <v>-1948002355.6878381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25">
      <c r="G1862" s="459"/>
      <c r="H1862" s="459">
        <v>1855</v>
      </c>
      <c r="I1862" s="444">
        <f t="shared" ca="1" si="120"/>
        <v>-1948002355.6878381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-8116676.4820326576</v>
      </c>
      <c r="L1862" s="444">
        <f t="shared" ca="1" si="119"/>
        <v>-1956119032.1698709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25">
      <c r="G1863" s="459"/>
      <c r="H1863" s="459">
        <v>1856</v>
      </c>
      <c r="I1863" s="444">
        <f t="shared" ca="1" si="120"/>
        <v>-1956119032.1698709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-8150495.9673744626</v>
      </c>
      <c r="L1863" s="444">
        <f t="shared" ca="1" si="119"/>
        <v>-1964269528.1372454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25">
      <c r="G1864" s="459"/>
      <c r="H1864" s="459">
        <v>1857</v>
      </c>
      <c r="I1864" s="444">
        <f t="shared" ca="1" si="120"/>
        <v>-1964269528.1372454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-8184456.3672385225</v>
      </c>
      <c r="L1864" s="444">
        <f t="shared" ca="1" si="119"/>
        <v>-1972453984.5044839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25">
      <c r="G1865" s="459"/>
      <c r="H1865" s="459">
        <v>1858</v>
      </c>
      <c r="I1865" s="444">
        <f t="shared" ca="1" si="120"/>
        <v>-1972453984.5044839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-8218558.2687686831</v>
      </c>
      <c r="L1865" s="444">
        <f t="shared" ca="1" si="119"/>
        <v>-1980672542.7732527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25">
      <c r="G1866" s="459"/>
      <c r="H1866" s="459">
        <v>1859</v>
      </c>
      <c r="I1866" s="444">
        <f t="shared" ca="1" si="120"/>
        <v>-1980672542.7732527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-8252802.26155522</v>
      </c>
      <c r="L1866" s="444">
        <f t="shared" ca="1" si="119"/>
        <v>-1988925345.0348079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25">
      <c r="G1867" s="459"/>
      <c r="H1867" s="459">
        <v>1860</v>
      </c>
      <c r="I1867" s="444">
        <f t="shared" ca="1" si="120"/>
        <v>-1988925345.0348079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-8287188.937645033</v>
      </c>
      <c r="L1867" s="444">
        <f t="shared" ca="1" si="119"/>
        <v>-1997212533.9724529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25">
      <c r="G1868" s="459"/>
      <c r="H1868" s="459">
        <v>1861</v>
      </c>
      <c r="I1868" s="444">
        <f t="shared" ca="1" si="120"/>
        <v>-1997212533.9724529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-8321718.8915518867</v>
      </c>
      <c r="L1868" s="444">
        <f t="shared" ca="1" si="119"/>
        <v>-2005534252.8640049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25">
      <c r="G1869" s="459"/>
      <c r="H1869" s="459">
        <v>1862</v>
      </c>
      <c r="I1869" s="444">
        <f t="shared" ca="1" si="120"/>
        <v>-2005534252.8640049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-8356392.7202666858</v>
      </c>
      <c r="L1869" s="444">
        <f t="shared" ca="1" si="119"/>
        <v>-2013890645.5842714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25">
      <c r="G1870" s="459"/>
      <c r="H1870" s="459">
        <v>1863</v>
      </c>
      <c r="I1870" s="444">
        <f t="shared" ca="1" si="120"/>
        <v>-2013890645.5842714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-8391211.0232677981</v>
      </c>
      <c r="L1870" s="444">
        <f t="shared" ca="1" si="119"/>
        <v>-2022281856.6075392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25">
      <c r="G1871" s="459"/>
      <c r="H1871" s="459">
        <v>1864</v>
      </c>
      <c r="I1871" s="444">
        <f t="shared" ca="1" si="120"/>
        <v>-2022281856.6075392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-8426174.4025314134</v>
      </c>
      <c r="L1871" s="444">
        <f t="shared" ca="1" si="119"/>
        <v>-2030708031.0100706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25">
      <c r="G1872" s="459"/>
      <c r="H1872" s="459">
        <v>1865</v>
      </c>
      <c r="I1872" s="444">
        <f t="shared" ca="1" si="120"/>
        <v>-2030708031.0100706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-8461283.4625419602</v>
      </c>
      <c r="L1872" s="444">
        <f t="shared" ca="1" si="119"/>
        <v>-2039169314.4726126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25">
      <c r="G1873" s="459"/>
      <c r="H1873" s="459">
        <v>1866</v>
      </c>
      <c r="I1873" s="444">
        <f t="shared" ca="1" si="120"/>
        <v>-2039169314.4726126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-8496538.8103025518</v>
      </c>
      <c r="L1873" s="444">
        <f t="shared" ca="1" si="119"/>
        <v>-2047665853.2829151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25">
      <c r="G1874" s="459"/>
      <c r="H1874" s="459">
        <v>1867</v>
      </c>
      <c r="I1874" s="444">
        <f t="shared" ca="1" si="120"/>
        <v>-2047665853.2829151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-8531941.0553454794</v>
      </c>
      <c r="L1874" s="444">
        <f t="shared" ca="1" si="119"/>
        <v>-2056197794.3382607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25">
      <c r="G1875" s="459"/>
      <c r="H1875" s="459">
        <v>1868</v>
      </c>
      <c r="I1875" s="444">
        <f t="shared" ca="1" si="120"/>
        <v>-2056197794.3382607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-8567490.8097427525</v>
      </c>
      <c r="L1875" s="444">
        <f t="shared" ca="1" si="119"/>
        <v>-2064765285.1480033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25">
      <c r="G1876" s="459"/>
      <c r="H1876" s="459">
        <v>1869</v>
      </c>
      <c r="I1876" s="444">
        <f t="shared" ca="1" si="120"/>
        <v>-2064765285.1480033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-8603188.6881166808</v>
      </c>
      <c r="L1876" s="444">
        <f t="shared" ca="1" si="119"/>
        <v>-2073368473.8361201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25">
      <c r="G1877" s="459"/>
      <c r="H1877" s="459">
        <v>1870</v>
      </c>
      <c r="I1877" s="444">
        <f t="shared" ca="1" si="120"/>
        <v>-2073368473.8361201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-8639035.3076505009</v>
      </c>
      <c r="L1877" s="444">
        <f t="shared" ca="1" si="119"/>
        <v>-2082007509.1437707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25">
      <c r="G1878" s="459"/>
      <c r="H1878" s="459">
        <v>1871</v>
      </c>
      <c r="I1878" s="444">
        <f t="shared" ca="1" si="120"/>
        <v>-2082007509.1437707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-8675031.2880990431</v>
      </c>
      <c r="L1878" s="444">
        <f t="shared" ca="1" si="119"/>
        <v>-2090682540.4318697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25">
      <c r="G1879" s="459"/>
      <c r="H1879" s="459">
        <v>1872</v>
      </c>
      <c r="I1879" s="444">
        <f t="shared" ca="1" si="120"/>
        <v>-2090682540.4318697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-8711177.2517994568</v>
      </c>
      <c r="L1879" s="444">
        <f t="shared" ca="1" si="119"/>
        <v>-2099393717.6836691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25">
      <c r="G1880" s="459"/>
      <c r="H1880" s="459">
        <v>1873</v>
      </c>
      <c r="I1880" s="444">
        <f t="shared" ca="1" si="120"/>
        <v>-2099393717.6836691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-8747473.8236819543</v>
      </c>
      <c r="L1880" s="444">
        <f t="shared" ca="1" si="119"/>
        <v>-2108141191.5073512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25">
      <c r="G1881" s="459"/>
      <c r="H1881" s="459">
        <v>1874</v>
      </c>
      <c r="I1881" s="444">
        <f t="shared" ca="1" si="120"/>
        <v>-2108141191.5073512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-8783921.631280629</v>
      </c>
      <c r="L1881" s="444">
        <f t="shared" ca="1" si="119"/>
        <v>-2116925113.1386318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25">
      <c r="G1882" s="459"/>
      <c r="H1882" s="459">
        <v>1875</v>
      </c>
      <c r="I1882" s="444">
        <f t="shared" ca="1" si="120"/>
        <v>-2116925113.1386318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-8820521.3047442995</v>
      </c>
      <c r="L1882" s="444">
        <f t="shared" ca="1" si="119"/>
        <v>-2125745634.4433761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25">
      <c r="G1883" s="459"/>
      <c r="H1883" s="459">
        <v>1876</v>
      </c>
      <c r="I1883" s="444">
        <f t="shared" ca="1" si="120"/>
        <v>-2125745634.4433761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-8857273.4768474009</v>
      </c>
      <c r="L1883" s="444">
        <f t="shared" ca="1" si="119"/>
        <v>-2134602907.9202235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25">
      <c r="G1884" s="459"/>
      <c r="H1884" s="459">
        <v>1877</v>
      </c>
      <c r="I1884" s="444">
        <f t="shared" ca="1" si="120"/>
        <v>-2134602907.9202235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-8894178.7830009311</v>
      </c>
      <c r="L1884" s="444">
        <f t="shared" ca="1" si="119"/>
        <v>-2143497086.7032244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25">
      <c r="G1885" s="459"/>
      <c r="H1885" s="459">
        <v>1878</v>
      </c>
      <c r="I1885" s="444">
        <f t="shared" ca="1" si="120"/>
        <v>-2143497086.7032244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-8931237.8612634353</v>
      </c>
      <c r="L1885" s="444">
        <f t="shared" ca="1" si="119"/>
        <v>-2152428324.5644879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25">
      <c r="G1886" s="459"/>
      <c r="H1886" s="459">
        <v>1879</v>
      </c>
      <c r="I1886" s="444">
        <f t="shared" ca="1" si="120"/>
        <v>-2152428324.5644879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-8968451.3523520324</v>
      </c>
      <c r="L1886" s="444">
        <f t="shared" ca="1" si="119"/>
        <v>-2161396775.9168401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25">
      <c r="G1887" s="459"/>
      <c r="H1887" s="459">
        <v>1880</v>
      </c>
      <c r="I1887" s="444">
        <f t="shared" ca="1" si="120"/>
        <v>-2161396775.9168401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-9005819.8996534999</v>
      </c>
      <c r="L1887" s="444">
        <f t="shared" ca="1" si="119"/>
        <v>-2170402595.8164935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25">
      <c r="G1888" s="459"/>
      <c r="H1888" s="459">
        <v>1881</v>
      </c>
      <c r="I1888" s="444">
        <f t="shared" ca="1" si="120"/>
        <v>-2170402595.8164935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-9043344.1492353901</v>
      </c>
      <c r="L1888" s="444">
        <f t="shared" ca="1" si="119"/>
        <v>-2179445939.9657288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25">
      <c r="G1889" s="459"/>
      <c r="H1889" s="459">
        <v>1882</v>
      </c>
      <c r="I1889" s="444">
        <f t="shared" ca="1" si="120"/>
        <v>-2179445939.9657288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-9081024.7498572022</v>
      </c>
      <c r="L1889" s="444">
        <f t="shared" ca="1" si="119"/>
        <v>-2188526964.7155862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25">
      <c r="G1890" s="459"/>
      <c r="H1890" s="459">
        <v>1883</v>
      </c>
      <c r="I1890" s="444">
        <f t="shared" ca="1" si="120"/>
        <v>-2188526964.7155862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-9118862.3529816084</v>
      </c>
      <c r="L1890" s="444">
        <f t="shared" ca="1" si="119"/>
        <v>-2197645827.0685678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25">
      <c r="G1891" s="459"/>
      <c r="H1891" s="459">
        <v>1884</v>
      </c>
      <c r="I1891" s="444">
        <f t="shared" ca="1" si="120"/>
        <v>-2197645827.0685678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-9156857.6127856988</v>
      </c>
      <c r="L1891" s="444">
        <f t="shared" ca="1" si="119"/>
        <v>-2206802684.6813536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25">
      <c r="G1892" s="459"/>
      <c r="H1892" s="459">
        <v>1885</v>
      </c>
      <c r="I1892" s="444">
        <f t="shared" ca="1" si="120"/>
        <v>-2206802684.6813536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-9195011.1861723065</v>
      </c>
      <c r="L1892" s="444">
        <f t="shared" ca="1" si="119"/>
        <v>-2215997695.8675261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25">
      <c r="G1893" s="459"/>
      <c r="H1893" s="459">
        <v>1886</v>
      </c>
      <c r="I1893" s="444">
        <f t="shared" ca="1" si="120"/>
        <v>-2215997695.8675261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-9233323.7327813581</v>
      </c>
      <c r="L1893" s="444">
        <f t="shared" ca="1" si="119"/>
        <v>-2225231019.6003075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25">
      <c r="G1894" s="459"/>
      <c r="H1894" s="459">
        <v>1887</v>
      </c>
      <c r="I1894" s="444">
        <f t="shared" ca="1" si="120"/>
        <v>-2225231019.6003075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-9271795.9150012806</v>
      </c>
      <c r="L1894" s="444">
        <f t="shared" ca="1" si="119"/>
        <v>-2234502815.5153089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25">
      <c r="G1895" s="459"/>
      <c r="H1895" s="459">
        <v>1888</v>
      </c>
      <c r="I1895" s="444">
        <f t="shared" ca="1" si="120"/>
        <v>-2234502815.5153089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-9310428.3979804534</v>
      </c>
      <c r="L1895" s="444">
        <f t="shared" ca="1" si="119"/>
        <v>-2243813243.9132895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25">
      <c r="G1896" s="459"/>
      <c r="H1896" s="459">
        <v>1889</v>
      </c>
      <c r="I1896" s="444">
        <f t="shared" ca="1" si="120"/>
        <v>-2243813243.9132895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-9349221.8496387061</v>
      </c>
      <c r="L1896" s="444">
        <f t="shared" ca="1" si="119"/>
        <v>-2253162465.7629285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25">
      <c r="G1897" s="459"/>
      <c r="H1897" s="459">
        <v>1890</v>
      </c>
      <c r="I1897" s="444">
        <f t="shared" ca="1" si="120"/>
        <v>-2253162465.7629285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-9388176.9406788684</v>
      </c>
      <c r="L1897" s="444">
        <f t="shared" ca="1" si="119"/>
        <v>-2262550642.7036076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25">
      <c r="G1898" s="459"/>
      <c r="H1898" s="459">
        <v>1891</v>
      </c>
      <c r="I1898" s="444">
        <f t="shared" ca="1" si="120"/>
        <v>-2262550642.7036076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-9427294.3445983641</v>
      </c>
      <c r="L1898" s="444">
        <f t="shared" ca="1" si="119"/>
        <v>-2271977937.0482059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25">
      <c r="G1899" s="459"/>
      <c r="H1899" s="459">
        <v>1892</v>
      </c>
      <c r="I1899" s="444">
        <f t="shared" ca="1" si="120"/>
        <v>-2271977937.0482059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-9466574.7377008572</v>
      </c>
      <c r="L1899" s="444">
        <f t="shared" ca="1" si="119"/>
        <v>-2281444511.7859068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25">
      <c r="G1900" s="459"/>
      <c r="H1900" s="459">
        <v>1893</v>
      </c>
      <c r="I1900" s="444">
        <f t="shared" ca="1" si="120"/>
        <v>-2281444511.7859068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-9506018.7991079446</v>
      </c>
      <c r="L1900" s="444">
        <f t="shared" ca="1" si="119"/>
        <v>-2290950530.5850148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25">
      <c r="G1901" s="459"/>
      <c r="H1901" s="459">
        <v>1894</v>
      </c>
      <c r="I1901" s="444">
        <f t="shared" ca="1" si="120"/>
        <v>-2290950530.5850148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-9545627.2107708957</v>
      </c>
      <c r="L1901" s="444">
        <f t="shared" ca="1" si="119"/>
        <v>-2300496157.7957859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25">
      <c r="G1902" s="459"/>
      <c r="H1902" s="459">
        <v>1895</v>
      </c>
      <c r="I1902" s="444">
        <f t="shared" ca="1" si="120"/>
        <v>-2300496157.7957859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-9585400.6574824415</v>
      </c>
      <c r="L1902" s="444">
        <f t="shared" ca="1" si="119"/>
        <v>-2310081558.4532685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25">
      <c r="G1903" s="459"/>
      <c r="H1903" s="459">
        <v>1896</v>
      </c>
      <c r="I1903" s="444">
        <f t="shared" ca="1" si="120"/>
        <v>-2310081558.4532685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-9625339.826888619</v>
      </c>
      <c r="L1903" s="444">
        <f t="shared" ca="1" si="119"/>
        <v>-2319706898.2801571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25">
      <c r="G1904" s="459"/>
      <c r="H1904" s="459">
        <v>1897</v>
      </c>
      <c r="I1904" s="444">
        <f t="shared" ca="1" si="120"/>
        <v>-2319706898.2801571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-9665445.4095006548</v>
      </c>
      <c r="L1904" s="444">
        <f t="shared" ca="1" si="119"/>
        <v>-2329372343.6896577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25">
      <c r="G1905" s="459"/>
      <c r="H1905" s="459">
        <v>1898</v>
      </c>
      <c r="I1905" s="444">
        <f t="shared" ca="1" si="120"/>
        <v>-2329372343.6896577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-9705718.0987069067</v>
      </c>
      <c r="L1905" s="444">
        <f t="shared" ca="1" si="119"/>
        <v>-2339078061.7883644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25">
      <c r="G1906" s="459"/>
      <c r="H1906" s="459">
        <v>1899</v>
      </c>
      <c r="I1906" s="444">
        <f t="shared" ca="1" si="120"/>
        <v>-2339078061.7883644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-9746158.5907848515</v>
      </c>
      <c r="L1906" s="444">
        <f t="shared" ca="1" si="119"/>
        <v>-2348824220.3791494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25">
      <c r="G1907" s="459"/>
      <c r="H1907" s="459">
        <v>1900</v>
      </c>
      <c r="I1907" s="444">
        <f t="shared" ca="1" si="120"/>
        <v>-2348824220.3791494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-9786767.5849131234</v>
      </c>
      <c r="L1907" s="444">
        <f t="shared" ca="1" si="119"/>
        <v>-2358610987.9640627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25">
      <c r="G1908" s="459"/>
      <c r="H1908" s="459">
        <v>1901</v>
      </c>
      <c r="I1908" s="444">
        <f t="shared" ca="1" si="120"/>
        <v>-2358610987.9640627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-9827545.7831835952</v>
      </c>
      <c r="L1908" s="444">
        <f t="shared" ca="1" si="119"/>
        <v>-2368438533.7472463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25">
      <c r="G1909" s="459"/>
      <c r="H1909" s="459">
        <v>1902</v>
      </c>
      <c r="I1909" s="444">
        <f t="shared" ca="1" si="120"/>
        <v>-2368438533.7472463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-9868493.8906135261</v>
      </c>
      <c r="L1909" s="444">
        <f t="shared" ca="1" si="119"/>
        <v>-2378307027.6378598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25">
      <c r="G1910" s="459"/>
      <c r="H1910" s="459">
        <v>1903</v>
      </c>
      <c r="I1910" s="444">
        <f t="shared" ca="1" si="120"/>
        <v>-2378307027.6378598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-9909612.6151577495</v>
      </c>
      <c r="L1910" s="444">
        <f t="shared" ca="1" si="119"/>
        <v>-2388216640.2530174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25">
      <c r="G1911" s="459"/>
      <c r="H1911" s="459">
        <v>1904</v>
      </c>
      <c r="I1911" s="444">
        <f t="shared" ca="1" si="120"/>
        <v>-2388216640.2530174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-9950902.6677209064</v>
      </c>
      <c r="L1911" s="444">
        <f t="shared" ca="1" si="119"/>
        <v>-2398167542.9207382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25">
      <c r="G1912" s="459"/>
      <c r="H1912" s="459">
        <v>1905</v>
      </c>
      <c r="I1912" s="444">
        <f t="shared" ca="1" si="120"/>
        <v>-2398167542.9207382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-9992364.762169743</v>
      </c>
      <c r="L1912" s="444">
        <f t="shared" ca="1" si="119"/>
        <v>-2408159907.6829081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25">
      <c r="G1913" s="459"/>
      <c r="H1913" s="459">
        <v>1906</v>
      </c>
      <c r="I1913" s="444">
        <f t="shared" ca="1" si="120"/>
        <v>-2408159907.6829081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-10033999.61534545</v>
      </c>
      <c r="L1913" s="444">
        <f t="shared" ca="1" si="119"/>
        <v>-2418193907.2982535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25">
      <c r="G1914" s="459"/>
      <c r="H1914" s="459">
        <v>1907</v>
      </c>
      <c r="I1914" s="444">
        <f t="shared" ca="1" si="120"/>
        <v>-2418193907.2982535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-10075807.947076056</v>
      </c>
      <c r="L1914" s="444">
        <f t="shared" ca="1" si="119"/>
        <v>-2428269715.2453294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25">
      <c r="G1915" s="459"/>
      <c r="H1915" s="459">
        <v>1908</v>
      </c>
      <c r="I1915" s="444">
        <f t="shared" ca="1" si="120"/>
        <v>-2428269715.2453294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-10117790.480188873</v>
      </c>
      <c r="L1915" s="444">
        <f t="shared" ca="1" si="119"/>
        <v>-2438387505.7255182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25">
      <c r="G1916" s="459"/>
      <c r="H1916" s="459">
        <v>1909</v>
      </c>
      <c r="I1916" s="444">
        <f t="shared" ca="1" si="120"/>
        <v>-2438387505.7255182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-10159947.940522993</v>
      </c>
      <c r="L1916" s="444">
        <f t="shared" ca="1" si="119"/>
        <v>-2448547453.6660414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25">
      <c r="G1917" s="459"/>
      <c r="H1917" s="459">
        <v>1910</v>
      </c>
      <c r="I1917" s="444">
        <f t="shared" ca="1" si="120"/>
        <v>-2448547453.6660414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-10202281.056941839</v>
      </c>
      <c r="L1917" s="444">
        <f t="shared" ca="1" si="119"/>
        <v>-2458749734.7229834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25">
      <c r="G1918" s="459"/>
      <c r="H1918" s="459">
        <v>1911</v>
      </c>
      <c r="I1918" s="444">
        <f t="shared" ca="1" si="120"/>
        <v>-2458749734.7229834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-10244790.561345764</v>
      </c>
      <c r="L1918" s="444">
        <f t="shared" ca="1" si="119"/>
        <v>-2468994525.2843289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25">
      <c r="G1919" s="459"/>
      <c r="H1919" s="459">
        <v>1912</v>
      </c>
      <c r="I1919" s="444">
        <f t="shared" ca="1" si="120"/>
        <v>-2468994525.2843289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-10287477.188684704</v>
      </c>
      <c r="L1919" s="444">
        <f t="shared" ca="1" si="119"/>
        <v>-2479282002.4730139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25">
      <c r="G1920" s="459"/>
      <c r="H1920" s="459">
        <v>1913</v>
      </c>
      <c r="I1920" s="444">
        <f t="shared" ca="1" si="120"/>
        <v>-2479282002.4730139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-10330341.676970892</v>
      </c>
      <c r="L1920" s="444">
        <f t="shared" ca="1" si="119"/>
        <v>-2489612344.1499848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25">
      <c r="G1921" s="459"/>
      <c r="H1921" s="459">
        <v>1914</v>
      </c>
      <c r="I1921" s="444">
        <f t="shared" ca="1" si="120"/>
        <v>-2489612344.1499848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-10373384.767291604</v>
      </c>
      <c r="L1921" s="444">
        <f t="shared" ca="1" si="119"/>
        <v>-2499985728.9172764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25">
      <c r="G1922" s="459"/>
      <c r="H1922" s="459">
        <v>1915</v>
      </c>
      <c r="I1922" s="444">
        <f t="shared" ca="1" si="120"/>
        <v>-2499985728.9172764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-10416607.203821985</v>
      </c>
      <c r="L1922" s="444">
        <f t="shared" ca="1" si="119"/>
        <v>-2510402336.1210985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25">
      <c r="G1923" s="459"/>
      <c r="H1923" s="459">
        <v>1916</v>
      </c>
      <c r="I1923" s="444">
        <f t="shared" ca="1" si="120"/>
        <v>-2510402336.1210985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-10460009.73383791</v>
      </c>
      <c r="L1923" s="444">
        <f t="shared" ca="1" si="119"/>
        <v>-2520862345.8549366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25">
      <c r="G1924" s="459"/>
      <c r="H1924" s="459">
        <v>1917</v>
      </c>
      <c r="I1924" s="444">
        <f t="shared" ca="1" si="120"/>
        <v>-2520862345.8549366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-10503593.107728902</v>
      </c>
      <c r="L1924" s="444">
        <f t="shared" ca="1" si="119"/>
        <v>-2531365938.9626656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25">
      <c r="G1925" s="459"/>
      <c r="H1925" s="459">
        <v>1918</v>
      </c>
      <c r="I1925" s="444">
        <f t="shared" ca="1" si="120"/>
        <v>-2531365938.9626656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-10547358.079011107</v>
      </c>
      <c r="L1925" s="444">
        <f t="shared" ca="1" si="119"/>
        <v>-2541913297.0416765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25">
      <c r="G1926" s="459"/>
      <c r="H1926" s="459">
        <v>1919</v>
      </c>
      <c r="I1926" s="444">
        <f t="shared" ca="1" si="120"/>
        <v>-2541913297.0416765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-10591305.404340319</v>
      </c>
      <c r="L1926" s="444">
        <f t="shared" ca="1" si="119"/>
        <v>-2552504602.4460168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25">
      <c r="G1927" s="459"/>
      <c r="H1927" s="459">
        <v>1920</v>
      </c>
      <c r="I1927" s="444">
        <f t="shared" ca="1" si="120"/>
        <v>-2552504602.4460168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-10635435.843525071</v>
      </c>
      <c r="L1927" s="444">
        <f t="shared" ca="1" si="119"/>
        <v>-2563140038.2895417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25">
      <c r="G1928" s="459"/>
      <c r="H1928" s="459">
        <v>1921</v>
      </c>
      <c r="I1928" s="444">
        <f t="shared" ca="1" si="120"/>
        <v>-2563140038.2895417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-10679750.159539757</v>
      </c>
      <c r="L1928" s="444">
        <f t="shared" ca="1" si="119"/>
        <v>-2573819788.4490814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25">
      <c r="G1929" s="459"/>
      <c r="H1929" s="459">
        <v>1922</v>
      </c>
      <c r="I1929" s="444">
        <f t="shared" ca="1" si="120"/>
        <v>-2573819788.4490814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-10724249.11853784</v>
      </c>
      <c r="L1929" s="444">
        <f t="shared" ca="1" si="119"/>
        <v>-2584544037.5676193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25">
      <c r="G1930" s="459"/>
      <c r="H1930" s="459">
        <v>1923</v>
      </c>
      <c r="I1930" s="444">
        <f t="shared" ca="1" si="120"/>
        <v>-2584544037.5676193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-10768933.48986508</v>
      </c>
      <c r="L1930" s="444">
        <f t="shared" ca="1" si="119"/>
        <v>-2595312971.0574846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25">
      <c r="G1931" s="459"/>
      <c r="H1931" s="459">
        <v>1924</v>
      </c>
      <c r="I1931" s="444">
        <f t="shared" ca="1" si="120"/>
        <v>-2595312971.0574846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-10813804.046072852</v>
      </c>
      <c r="L1931" s="444">
        <f t="shared" ca="1" si="119"/>
        <v>-2606126775.1035576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25">
      <c r="G1932" s="459"/>
      <c r="H1932" s="459">
        <v>1925</v>
      </c>
      <c r="I1932" s="444">
        <f t="shared" ca="1" si="120"/>
        <v>-2606126775.1035576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-10858861.562931489</v>
      </c>
      <c r="L1932" s="444">
        <f t="shared" ca="1" si="119"/>
        <v>-2616985636.6664891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25">
      <c r="G1933" s="459"/>
      <c r="H1933" s="459">
        <v>1926</v>
      </c>
      <c r="I1933" s="444">
        <f t="shared" ca="1" si="120"/>
        <v>-2616985636.6664891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-10904106.819443705</v>
      </c>
      <c r="L1933" s="444">
        <f t="shared" ca="1" si="119"/>
        <v>-2627889743.4859328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25">
      <c r="G1934" s="459"/>
      <c r="H1934" s="459">
        <v>1927</v>
      </c>
      <c r="I1934" s="444">
        <f t="shared" ca="1" si="120"/>
        <v>-2627889743.4859328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-10949540.597858053</v>
      </c>
      <c r="L1934" s="444">
        <f t="shared" ca="1" si="119"/>
        <v>-2638839284.0837908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25">
      <c r="G1935" s="459"/>
      <c r="H1935" s="459">
        <v>1928</v>
      </c>
      <c r="I1935" s="444">
        <f t="shared" ca="1" si="120"/>
        <v>-2638839284.0837908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-10995163.683682462</v>
      </c>
      <c r="L1935" s="444">
        <f t="shared" ca="1" si="119"/>
        <v>-2649834447.7674732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25">
      <c r="G1936" s="459"/>
      <c r="H1936" s="459">
        <v>1929</v>
      </c>
      <c r="I1936" s="444">
        <f t="shared" ca="1" si="120"/>
        <v>-2649834447.7674732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-11040976.865697805</v>
      </c>
      <c r="L1936" s="444">
        <f t="shared" ca="1" si="119"/>
        <v>-2660875424.6331711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25">
      <c r="G1937" s="459"/>
      <c r="H1937" s="459">
        <v>1930</v>
      </c>
      <c r="I1937" s="444">
        <f t="shared" ca="1" si="120"/>
        <v>-2660875424.6331711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-11086980.935971547</v>
      </c>
      <c r="L1937" s="444">
        <f t="shared" ca="1" si="119"/>
        <v>-2671962405.5691428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25">
      <c r="G1938" s="459"/>
      <c r="H1938" s="459">
        <v>1931</v>
      </c>
      <c r="I1938" s="444">
        <f t="shared" ca="1" si="120"/>
        <v>-2671962405.5691428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-11133176.689871429</v>
      </c>
      <c r="L1938" s="444">
        <f t="shared" ca="1" si="119"/>
        <v>-2683095582.2590141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25">
      <c r="G1939" s="459"/>
      <c r="H1939" s="459">
        <v>1932</v>
      </c>
      <c r="I1939" s="444">
        <f t="shared" ca="1" si="120"/>
        <v>-2683095582.2590141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-11179564.926079225</v>
      </c>
      <c r="L1939" s="444">
        <f t="shared" ca="1" si="119"/>
        <v>-2694275147.1850934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25">
      <c r="G1940" s="459"/>
      <c r="H1940" s="459">
        <v>1933</v>
      </c>
      <c r="I1940" s="444">
        <f t="shared" ca="1" si="120"/>
        <v>-2694275147.1850934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-11226146.446604555</v>
      </c>
      <c r="L1940" s="444">
        <f t="shared" ca="1" si="119"/>
        <v>-2705501293.6316981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25">
      <c r="G1941" s="459"/>
      <c r="H1941" s="459">
        <v>1934</v>
      </c>
      <c r="I1941" s="444">
        <f t="shared" ca="1" si="120"/>
        <v>-2705501293.6316981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-11272922.056798741</v>
      </c>
      <c r="L1941" s="444">
        <f t="shared" ca="1" si="119"/>
        <v>-2716774215.6884971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25">
      <c r="G1942" s="459"/>
      <c r="H1942" s="459">
        <v>1935</v>
      </c>
      <c r="I1942" s="444">
        <f t="shared" ca="1" si="120"/>
        <v>-2716774215.6884971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-11319892.565368738</v>
      </c>
      <c r="L1942" s="444">
        <f t="shared" ca="1" si="119"/>
        <v>-2728094108.2538657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25">
      <c r="G1943" s="459"/>
      <c r="H1943" s="459">
        <v>1936</v>
      </c>
      <c r="I1943" s="444">
        <f t="shared" ca="1" si="120"/>
        <v>-2728094108.2538657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-11367058.784391107</v>
      </c>
      <c r="L1943" s="444">
        <f t="shared" ca="1" si="119"/>
        <v>-2739461167.0382566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25">
      <c r="G1944" s="459"/>
      <c r="H1944" s="459">
        <v>1937</v>
      </c>
      <c r="I1944" s="444">
        <f t="shared" ca="1" si="120"/>
        <v>-2739461167.0382566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-11414421.52932607</v>
      </c>
      <c r="L1944" s="444">
        <f t="shared" ca="1" si="119"/>
        <v>-2750875588.5675826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25">
      <c r="G1945" s="459"/>
      <c r="H1945" s="459">
        <v>1938</v>
      </c>
      <c r="I1945" s="444">
        <f t="shared" ca="1" si="120"/>
        <v>-2750875588.5675826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-11461981.619031593</v>
      </c>
      <c r="L1945" s="444">
        <f t="shared" ca="1" si="119"/>
        <v>-2762337570.186614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25">
      <c r="G1946" s="459"/>
      <c r="H1946" s="459">
        <v>1939</v>
      </c>
      <c r="I1946" s="444">
        <f t="shared" ca="1" si="120"/>
        <v>-2762337570.186614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-11509739.875777557</v>
      </c>
      <c r="L1946" s="444">
        <f t="shared" ca="1" si="119"/>
        <v>-2773847310.0623918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25">
      <c r="G1947" s="459"/>
      <c r="H1947" s="459">
        <v>1940</v>
      </c>
      <c r="I1947" s="444">
        <f t="shared" ca="1" si="120"/>
        <v>-2773847310.0623918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-11557697.125259966</v>
      </c>
      <c r="L1947" s="444">
        <f t="shared" ca="1" si="119"/>
        <v>-2785405007.1876516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25">
      <c r="G1948" s="459"/>
      <c r="H1948" s="459">
        <v>1941</v>
      </c>
      <c r="I1948" s="444">
        <f t="shared" ca="1" si="120"/>
        <v>-2785405007.1876516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-11605854.196615215</v>
      </c>
      <c r="L1948" s="444">
        <f t="shared" ca="1" si="119"/>
        <v>-2797010861.3842669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25">
      <c r="G1949" s="459"/>
      <c r="H1949" s="459">
        <v>1942</v>
      </c>
      <c r="I1949" s="444">
        <f t="shared" ca="1" si="120"/>
        <v>-2797010861.3842669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-11654211.922434445</v>
      </c>
      <c r="L1949" s="444">
        <f t="shared" ca="1" si="119"/>
        <v>-2808665073.3067012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25">
      <c r="G1950" s="459"/>
      <c r="H1950" s="459">
        <v>1943</v>
      </c>
      <c r="I1950" s="444">
        <f t="shared" ca="1" si="120"/>
        <v>-2808665073.3067012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-11702771.138777921</v>
      </c>
      <c r="L1950" s="444">
        <f t="shared" ca="1" si="119"/>
        <v>-2820367844.4454789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25">
      <c r="G1951" s="459"/>
      <c r="H1951" s="459">
        <v>1944</v>
      </c>
      <c r="I1951" s="444">
        <f t="shared" ca="1" si="120"/>
        <v>-2820367844.4454789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-11751532.685189495</v>
      </c>
      <c r="L1951" s="444">
        <f t="shared" ca="1" si="119"/>
        <v>-2832119377.1306686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25">
      <c r="G1952" s="459"/>
      <c r="H1952" s="459">
        <v>1945</v>
      </c>
      <c r="I1952" s="444">
        <f t="shared" ca="1" si="120"/>
        <v>-2832119377.1306686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-11800497.40471112</v>
      </c>
      <c r="L1952" s="444">
        <f t="shared" ca="1" si="119"/>
        <v>-2843919874.5353799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25">
      <c r="G1953" s="459"/>
      <c r="H1953" s="459">
        <v>1946</v>
      </c>
      <c r="I1953" s="444">
        <f t="shared" ca="1" si="120"/>
        <v>-2843919874.5353799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-11849666.143897416</v>
      </c>
      <c r="L1953" s="444">
        <f t="shared" ca="1" si="119"/>
        <v>-2855769540.6792774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25">
      <c r="G1954" s="459"/>
      <c r="H1954" s="459">
        <v>1947</v>
      </c>
      <c r="I1954" s="444">
        <f t="shared" ca="1" si="120"/>
        <v>-2855769540.6792774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-11899039.752830323</v>
      </c>
      <c r="L1954" s="444">
        <f t="shared" ca="1" si="119"/>
        <v>-2867668580.4321079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25">
      <c r="G1955" s="459"/>
      <c r="H1955" s="459">
        <v>1948</v>
      </c>
      <c r="I1955" s="444">
        <f t="shared" ca="1" si="120"/>
        <v>-2867668580.4321079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-11948619.085133784</v>
      </c>
      <c r="L1955" s="444">
        <f t="shared" ca="1" si="119"/>
        <v>-2879617199.5172415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25">
      <c r="G1956" s="459"/>
      <c r="H1956" s="459">
        <v>1949</v>
      </c>
      <c r="I1956" s="444">
        <f t="shared" ca="1" si="120"/>
        <v>-2879617199.5172415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-11998404.997988505</v>
      </c>
      <c r="L1956" s="444">
        <f t="shared" ca="1" si="119"/>
        <v>-2891615604.5152302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25">
      <c r="G1957" s="459"/>
      <c r="H1957" s="459">
        <v>1950</v>
      </c>
      <c r="I1957" s="444">
        <f t="shared" ca="1" si="120"/>
        <v>-2891615604.5152302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-12048398.352146793</v>
      </c>
      <c r="L1957" s="444">
        <f t="shared" ca="1" si="119"/>
        <v>-2903664002.8673768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25">
      <c r="G1958" s="459"/>
      <c r="H1958" s="459">
        <v>1951</v>
      </c>
      <c r="I1958" s="444">
        <f t="shared" ca="1" si="120"/>
        <v>-2903664002.8673768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-12098600.011947403</v>
      </c>
      <c r="L1958" s="444">
        <f t="shared" ca="1" si="119"/>
        <v>-2915762602.8793244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25">
      <c r="G1959" s="459"/>
      <c r="H1959" s="459">
        <v>1952</v>
      </c>
      <c r="I1959" s="444">
        <f t="shared" ca="1" si="120"/>
        <v>-2915762602.8793244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-12149010.845330518</v>
      </c>
      <c r="L1959" s="444">
        <f t="shared" ca="1" si="119"/>
        <v>-2927911613.7246552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25">
      <c r="G1960" s="459"/>
      <c r="H1960" s="459">
        <v>1953</v>
      </c>
      <c r="I1960" s="444">
        <f t="shared" ca="1" si="120"/>
        <v>-2927911613.7246552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-12199631.723852729</v>
      </c>
      <c r="L1960" s="444">
        <f t="shared" ca="1" si="119"/>
        <v>-2940111245.4485078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25">
      <c r="G1961" s="459"/>
      <c r="H1961" s="459">
        <v>1954</v>
      </c>
      <c r="I1961" s="444">
        <f t="shared" ca="1" si="120"/>
        <v>-2940111245.4485078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-12250463.522702117</v>
      </c>
      <c r="L1961" s="444">
        <f t="shared" ca="1" si="119"/>
        <v>-2952361708.97121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25">
      <c r="G1962" s="459"/>
      <c r="H1962" s="459">
        <v>1955</v>
      </c>
      <c r="I1962" s="444">
        <f t="shared" ca="1" si="120"/>
        <v>-2952361708.97121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-12301507.120713376</v>
      </c>
      <c r="L1962" s="444">
        <f t="shared" ca="1" si="119"/>
        <v>-2964663216.0919232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25">
      <c r="G1963" s="459"/>
      <c r="H1963" s="459">
        <v>1956</v>
      </c>
      <c r="I1963" s="444">
        <f t="shared" ca="1" si="120"/>
        <v>-2964663216.0919232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-12352763.400383014</v>
      </c>
      <c r="L1963" s="444">
        <f t="shared" ca="1" si="119"/>
        <v>-2977015979.4923062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25">
      <c r="G1964" s="459"/>
      <c r="H1964" s="459">
        <v>1957</v>
      </c>
      <c r="I1964" s="444">
        <f t="shared" ca="1" si="120"/>
        <v>-2977015979.4923062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-12404233.247884609</v>
      </c>
      <c r="L1964" s="444">
        <f t="shared" ca="1" si="119"/>
        <v>-2989420212.740191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25">
      <c r="G1965" s="459"/>
      <c r="H1965" s="459">
        <v>1958</v>
      </c>
      <c r="I1965" s="444">
        <f t="shared" ca="1" si="120"/>
        <v>-2989420212.740191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-12455917.553084129</v>
      </c>
      <c r="L1965" s="444">
        <f t="shared" ca="1" si="119"/>
        <v>-3001876130.2932749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25">
      <c r="G1966" s="459"/>
      <c r="H1966" s="459">
        <v>1959</v>
      </c>
      <c r="I1966" s="444">
        <f t="shared" ca="1" si="120"/>
        <v>-3001876130.2932749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-12507817.209555311</v>
      </c>
      <c r="L1966" s="444">
        <f t="shared" ca="1" si="119"/>
        <v>-3014383947.50283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25">
      <c r="G1967" s="459"/>
      <c r="H1967" s="459">
        <v>1960</v>
      </c>
      <c r="I1967" s="444">
        <f t="shared" ca="1" si="120"/>
        <v>-3014383947.50283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-12559933.114595124</v>
      </c>
      <c r="L1967" s="444">
        <f t="shared" ca="1" si="119"/>
        <v>-3026943880.617425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25">
      <c r="G1968" s="459"/>
      <c r="H1968" s="459">
        <v>1961</v>
      </c>
      <c r="I1968" s="444">
        <f t="shared" ca="1" si="120"/>
        <v>-3026943880.617425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-12612266.169239271</v>
      </c>
      <c r="L1968" s="444">
        <f t="shared" ca="1" si="119"/>
        <v>-3039556146.786664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25">
      <c r="G1969" s="459"/>
      <c r="H1969" s="459">
        <v>1962</v>
      </c>
      <c r="I1969" s="444">
        <f t="shared" ca="1" si="120"/>
        <v>-3039556146.786664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-12664817.278277766</v>
      </c>
      <c r="L1969" s="444">
        <f t="shared" ca="1" si="119"/>
        <v>-3052220964.0649419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25">
      <c r="G1970" s="459"/>
      <c r="H1970" s="459">
        <v>1963</v>
      </c>
      <c r="I1970" s="444">
        <f t="shared" ca="1" si="120"/>
        <v>-3052220964.0649419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-12717587.350270592</v>
      </c>
      <c r="L1970" s="444">
        <f t="shared" ca="1" si="119"/>
        <v>-3064938551.4152126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25">
      <c r="G1971" s="459"/>
      <c r="H1971" s="459">
        <v>1964</v>
      </c>
      <c r="I1971" s="444">
        <f t="shared" ca="1" si="120"/>
        <v>-3064938551.4152126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-12770577.297563385</v>
      </c>
      <c r="L1971" s="444">
        <f t="shared" ca="1" si="119"/>
        <v>-3077709128.7127762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25">
      <c r="G1972" s="459"/>
      <c r="H1972" s="459">
        <v>1965</v>
      </c>
      <c r="I1972" s="444">
        <f t="shared" ca="1" si="120"/>
        <v>-3077709128.7127762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-12823788.036303233</v>
      </c>
      <c r="L1972" s="444">
        <f t="shared" ca="1" si="119"/>
        <v>-3090532916.7490792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25">
      <c r="G1973" s="459"/>
      <c r="H1973" s="459">
        <v>1966</v>
      </c>
      <c r="I1973" s="444">
        <f t="shared" ca="1" si="120"/>
        <v>-3090532916.7490792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-12877220.486454496</v>
      </c>
      <c r="L1973" s="444">
        <f t="shared" ca="1" si="119"/>
        <v>-3103410137.2355337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25">
      <c r="G1974" s="459"/>
      <c r="H1974" s="459">
        <v>1967</v>
      </c>
      <c r="I1974" s="444">
        <f t="shared" ca="1" si="120"/>
        <v>-3103410137.2355337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-12930875.571814723</v>
      </c>
      <c r="L1974" s="444">
        <f t="shared" ca="1" si="119"/>
        <v>-3116341012.8073483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25">
      <c r="G1975" s="459"/>
      <c r="H1975" s="459">
        <v>1968</v>
      </c>
      <c r="I1975" s="444">
        <f t="shared" ca="1" si="120"/>
        <v>-3116341012.8073483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-12984754.220030617</v>
      </c>
      <c r="L1975" s="444">
        <f t="shared" ca="1" si="119"/>
        <v>-3129325767.027379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25">
      <c r="G1976" s="459"/>
      <c r="H1976" s="459">
        <v>1969</v>
      </c>
      <c r="I1976" s="444">
        <f t="shared" ca="1" si="120"/>
        <v>-3129325767.027379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-13038857.362614078</v>
      </c>
      <c r="L1976" s="444">
        <f t="shared" ca="1" si="119"/>
        <v>-3142364624.3899932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25">
      <c r="G1977" s="459"/>
      <c r="H1977" s="459">
        <v>1970</v>
      </c>
      <c r="I1977" s="444">
        <f t="shared" ca="1" si="120"/>
        <v>-3142364624.3899932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-13093185.934958305</v>
      </c>
      <c r="L1977" s="444">
        <f t="shared" ca="1" si="119"/>
        <v>-3155457810.3249516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25">
      <c r="G1978" s="459"/>
      <c r="H1978" s="459">
        <v>1971</v>
      </c>
      <c r="I1978" s="444">
        <f t="shared" ca="1" si="120"/>
        <v>-3155457810.3249516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-13147740.876353964</v>
      </c>
      <c r="L1978" s="444">
        <f t="shared" ca="1" si="119"/>
        <v>-3168605551.2013054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25">
      <c r="G1979" s="459"/>
      <c r="H1979" s="459">
        <v>1972</v>
      </c>
      <c r="I1979" s="444">
        <f t="shared" ca="1" si="120"/>
        <v>-3168605551.2013054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-13202523.13000544</v>
      </c>
      <c r="L1979" s="444">
        <f t="shared" ca="1" si="119"/>
        <v>-3181808074.3313107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25">
      <c r="G1980" s="459"/>
      <c r="H1980" s="459">
        <v>1973</v>
      </c>
      <c r="I1980" s="444">
        <f t="shared" ca="1" si="120"/>
        <v>-3181808074.3313107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-13257533.643047128</v>
      </c>
      <c r="L1980" s="444">
        <f t="shared" ca="1" si="119"/>
        <v>-3195065607.9743581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25">
      <c r="G1981" s="459"/>
      <c r="H1981" s="459">
        <v>1974</v>
      </c>
      <c r="I1981" s="444">
        <f t="shared" ca="1" si="120"/>
        <v>-3195065607.9743581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-13312773.366559826</v>
      </c>
      <c r="L1981" s="444">
        <f t="shared" ca="1" si="119"/>
        <v>-3208378381.3409181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25">
      <c r="G1982" s="459"/>
      <c r="H1982" s="459">
        <v>1975</v>
      </c>
      <c r="I1982" s="444">
        <f t="shared" ca="1" si="120"/>
        <v>-3208378381.3409181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-13368243.255587159</v>
      </c>
      <c r="L1982" s="444">
        <f t="shared" ca="1" si="119"/>
        <v>-3221746624.5965052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25">
      <c r="G1983" s="459"/>
      <c r="H1983" s="459">
        <v>1976</v>
      </c>
      <c r="I1983" s="444">
        <f t="shared" ca="1" si="120"/>
        <v>-3221746624.5965052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-13423944.269152105</v>
      </c>
      <c r="L1983" s="444">
        <f t="shared" ca="1" si="119"/>
        <v>-3235170568.8656573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25">
      <c r="G1984" s="459"/>
      <c r="H1984" s="459">
        <v>1977</v>
      </c>
      <c r="I1984" s="444">
        <f t="shared" ca="1" si="120"/>
        <v>-3235170568.8656573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-13479877.370273571</v>
      </c>
      <c r="L1984" s="444">
        <f t="shared" ca="1" si="119"/>
        <v>-3248650446.2359309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25">
      <c r="G1985" s="459"/>
      <c r="H1985" s="459">
        <v>1978</v>
      </c>
      <c r="I1985" s="444">
        <f t="shared" ca="1" si="120"/>
        <v>-3248650446.2359309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-13536043.525983045</v>
      </c>
      <c r="L1985" s="444">
        <f t="shared" ca="1" si="119"/>
        <v>-3262186489.7619138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25">
      <c r="G1986" s="459"/>
      <c r="H1986" s="459">
        <v>1979</v>
      </c>
      <c r="I1986" s="444">
        <f t="shared" ca="1" si="120"/>
        <v>-3262186489.7619138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-13592443.707341308</v>
      </c>
      <c r="L1986" s="444">
        <f t="shared" ca="1" si="119"/>
        <v>-3275778933.469255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25">
      <c r="G1987" s="459"/>
      <c r="H1987" s="459">
        <v>1980</v>
      </c>
      <c r="I1987" s="444">
        <f t="shared" ca="1" si="120"/>
        <v>-3275778933.469255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-13649078.889455229</v>
      </c>
      <c r="L1987" s="444">
        <f t="shared" ca="1" si="119"/>
        <v>-3289428012.3587103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25">
      <c r="G1988" s="459"/>
      <c r="H1988" s="459">
        <v>1981</v>
      </c>
      <c r="I1988" s="444">
        <f t="shared" ca="1" si="120"/>
        <v>-3289428012.3587103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-13705950.051494626</v>
      </c>
      <c r="L1988" s="444">
        <f t="shared" ca="1" si="119"/>
        <v>-3303133962.4102049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25">
      <c r="G1989" s="459"/>
      <c r="H1989" s="459">
        <v>1982</v>
      </c>
      <c r="I1989" s="444">
        <f t="shared" ca="1" si="120"/>
        <v>-3303133962.4102049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-13763058.176709186</v>
      </c>
      <c r="L1989" s="444">
        <f t="shared" ca="1" si="119"/>
        <v>-3316897020.5869141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25">
      <c r="G1990" s="459"/>
      <c r="H1990" s="459">
        <v>1983</v>
      </c>
      <c r="I1990" s="444">
        <f t="shared" ca="1" si="120"/>
        <v>-3316897020.5869141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-13820404.252445474</v>
      </c>
      <c r="L1990" s="444">
        <f t="shared" ca="1" si="119"/>
        <v>-3330717424.8393598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25">
      <c r="G1991" s="459"/>
      <c r="H1991" s="459">
        <v>1984</v>
      </c>
      <c r="I1991" s="444">
        <f t="shared" ca="1" si="120"/>
        <v>-3330717424.8393598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-13877989.270163998</v>
      </c>
      <c r="L1991" s="444">
        <f t="shared" ca="1" si="119"/>
        <v>-3344595414.1095238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25">
      <c r="G1992" s="459"/>
      <c r="H1992" s="459">
        <v>1985</v>
      </c>
      <c r="I1992" s="444">
        <f t="shared" ca="1" si="120"/>
        <v>-3344595414.1095238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-13935814.22545635</v>
      </c>
      <c r="L1992" s="444">
        <f t="shared" ca="1" si="119"/>
        <v>-3358531228.33498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25">
      <c r="G1993" s="459"/>
      <c r="H1993" s="459">
        <v>1986</v>
      </c>
      <c r="I1993" s="444">
        <f t="shared" ca="1" si="120"/>
        <v>-3358531228.33498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-13993880.118062416</v>
      </c>
      <c r="L1993" s="444">
        <f t="shared" ca="1" si="119"/>
        <v>-3372525108.4530425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25">
      <c r="G1994" s="459"/>
      <c r="H1994" s="459">
        <v>1987</v>
      </c>
      <c r="I1994" s="444">
        <f t="shared" ca="1" si="120"/>
        <v>-3372525108.4530425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-14052187.951887676</v>
      </c>
      <c r="L1994" s="444">
        <f t="shared" ca="1" si="119"/>
        <v>-3386577296.4049301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25">
      <c r="G1995" s="459"/>
      <c r="H1995" s="459">
        <v>1988</v>
      </c>
      <c r="I1995" s="444">
        <f t="shared" ca="1" si="120"/>
        <v>-3386577296.4049301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-14110738.735020543</v>
      </c>
      <c r="L1995" s="444">
        <f t="shared" ca="1" si="119"/>
        <v>-3400688035.1399508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25">
      <c r="G1996" s="459"/>
      <c r="H1996" s="459">
        <v>1989</v>
      </c>
      <c r="I1996" s="444">
        <f t="shared" ca="1" si="120"/>
        <v>-3400688035.1399508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-14169533.479749793</v>
      </c>
      <c r="L1996" s="444">
        <f t="shared" ca="1" si="119"/>
        <v>-3414857568.6197004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25">
      <c r="G1997" s="459"/>
      <c r="H1997" s="459">
        <v>1990</v>
      </c>
      <c r="I1997" s="444">
        <f t="shared" ca="1" si="120"/>
        <v>-3414857568.6197004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-14228573.202582084</v>
      </c>
      <c r="L1997" s="444">
        <f t="shared" ca="1" si="119"/>
        <v>-3429086141.8222823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25">
      <c r="G1998" s="459"/>
      <c r="H1998" s="459">
        <v>1991</v>
      </c>
      <c r="I1998" s="444">
        <f t="shared" ca="1" si="120"/>
        <v>-3429086141.8222823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-14287858.924259508</v>
      </c>
      <c r="L1998" s="444">
        <f t="shared" ca="1" si="119"/>
        <v>-3443374000.746542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25">
      <c r="G1999" s="459"/>
      <c r="H1999" s="459">
        <v>1992</v>
      </c>
      <c r="I1999" s="444">
        <f t="shared" ca="1" si="120"/>
        <v>-3443374000.746542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-14347391.669777257</v>
      </c>
      <c r="L1999" s="444">
        <f t="shared" ca="1" si="119"/>
        <v>-3457721392.4163194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25">
      <c r="G2000" s="459"/>
      <c r="H2000" s="459">
        <v>1993</v>
      </c>
      <c r="I2000" s="444">
        <f t="shared" ca="1" si="120"/>
        <v>-3457721392.4163194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-14407172.468401328</v>
      </c>
      <c r="L2000" s="444">
        <f t="shared" ca="1" si="119"/>
        <v>-3472128564.8847208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25">
      <c r="G2001" s="459"/>
      <c r="H2001" s="459">
        <v>1994</v>
      </c>
      <c r="I2001" s="444">
        <f t="shared" ca="1" si="120"/>
        <v>-3472128564.8847208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-14467202.353686338</v>
      </c>
      <c r="L2001" s="444">
        <f t="shared" ca="1" si="119"/>
        <v>-3486595767.2384071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25">
      <c r="G2002" s="459"/>
      <c r="H2002" s="459">
        <v>1995</v>
      </c>
      <c r="I2002" s="444">
        <f t="shared" ca="1" si="120"/>
        <v>-3486595767.2384071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-14527482.363493362</v>
      </c>
      <c r="L2002" s="444">
        <f t="shared" ca="1" si="119"/>
        <v>-3501123249.6019006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25">
      <c r="G2003" s="459"/>
      <c r="H2003" s="459">
        <v>1996</v>
      </c>
      <c r="I2003" s="444">
        <f t="shared" ca="1" si="120"/>
        <v>-3501123249.6019006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-14588013.540007919</v>
      </c>
      <c r="L2003" s="444">
        <f t="shared" ca="1" si="119"/>
        <v>-3515711263.1419086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25">
      <c r="G2004" s="459"/>
      <c r="H2004" s="459">
        <v>1997</v>
      </c>
      <c r="I2004" s="444">
        <f t="shared" ca="1" si="120"/>
        <v>-3515711263.1419086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-14648796.929757955</v>
      </c>
      <c r="L2004" s="444">
        <f t="shared" ca="1" si="119"/>
        <v>-3530360060.0716667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25">
      <c r="G2005" s="459"/>
      <c r="H2005" s="459">
        <v>1998</v>
      </c>
      <c r="I2005" s="444">
        <f t="shared" ca="1" si="120"/>
        <v>-3530360060.0716667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-14709833.583631944</v>
      </c>
      <c r="L2005" s="444">
        <f t="shared" ca="1" si="119"/>
        <v>-3545069893.6552987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25">
      <c r="G2006" s="459"/>
      <c r="H2006" s="459">
        <v>1999</v>
      </c>
      <c r="I2006" s="444">
        <f t="shared" ca="1" si="120"/>
        <v>-3545069893.6552987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-14771124.556897076</v>
      </c>
      <c r="L2006" s="444">
        <f t="shared" ca="1" si="119"/>
        <v>-3559841018.2121959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25">
      <c r="G2007" s="459"/>
      <c r="H2007" s="459">
        <v>2000</v>
      </c>
      <c r="I2007" s="444">
        <f t="shared" ca="1" si="120"/>
        <v>-3559841018.2121959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-14832670.909217481</v>
      </c>
      <c r="L2007" s="444">
        <f t="shared" ca="1" si="119"/>
        <v>-3574673689.1214132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25">
      <c r="G2008" s="459"/>
      <c r="H2008" s="459">
        <v>2001</v>
      </c>
      <c r="I2008" s="444">
        <f t="shared" ca="1" si="120"/>
        <v>-3574673689.1214132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-14894473.704672555</v>
      </c>
      <c r="L2008" s="444">
        <f t="shared" ca="1" si="119"/>
        <v>-3589568162.8260856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25">
      <c r="G2009" s="459"/>
      <c r="H2009" s="459">
        <v>2002</v>
      </c>
      <c r="I2009" s="444">
        <f t="shared" ca="1" si="120"/>
        <v>-3589568162.8260856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-14956534.011775356</v>
      </c>
      <c r="L2009" s="444">
        <f t="shared" ca="1" si="119"/>
        <v>-3604524696.8378611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25">
      <c r="G2010" s="459"/>
      <c r="H2010" s="459">
        <v>2003</v>
      </c>
      <c r="I2010" s="444">
        <f t="shared" ca="1" si="120"/>
        <v>-3604524696.8378611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-15018852.903491085</v>
      </c>
      <c r="L2010" s="444">
        <f t="shared" ca="1" si="119"/>
        <v>-3619543549.7413521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25">
      <c r="G2011" s="459"/>
      <c r="H2011" s="459">
        <v>2004</v>
      </c>
      <c r="I2011" s="444">
        <f t="shared" ca="1" si="120"/>
        <v>-3619543549.7413521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-15081431.457255634</v>
      </c>
      <c r="L2011" s="444">
        <f t="shared" ca="1" si="119"/>
        <v>-3634624981.1986079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25">
      <c r="G2012" s="459"/>
      <c r="H2012" s="459">
        <v>2005</v>
      </c>
      <c r="I2012" s="444">
        <f t="shared" ca="1" si="120"/>
        <v>-3634624981.1986079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-15144270.754994199</v>
      </c>
      <c r="L2012" s="444">
        <f t="shared" ca="1" si="119"/>
        <v>-3649769251.9536023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25">
      <c r="G2013" s="459"/>
      <c r="H2013" s="459">
        <v>2006</v>
      </c>
      <c r="I2013" s="444">
        <f t="shared" ca="1" si="120"/>
        <v>-3649769251.9536023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-15207371.883140011</v>
      </c>
      <c r="L2013" s="444">
        <f t="shared" ca="1" si="119"/>
        <v>-3664976623.8367424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25">
      <c r="G2014" s="459"/>
      <c r="H2014" s="459">
        <v>2007</v>
      </c>
      <c r="I2014" s="444">
        <f t="shared" ca="1" si="120"/>
        <v>-3664976623.8367424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-15270735.932653094</v>
      </c>
      <c r="L2014" s="444">
        <f t="shared" ca="1" si="119"/>
        <v>-3680247359.7693954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25">
      <c r="G2015" s="459"/>
      <c r="H2015" s="459">
        <v>2008</v>
      </c>
      <c r="I2015" s="444">
        <f t="shared" ca="1" si="120"/>
        <v>-3680247359.7693954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-15334363.999039147</v>
      </c>
      <c r="L2015" s="444">
        <f t="shared" ca="1" si="119"/>
        <v>-3695581723.7684345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25">
      <c r="G2016" s="459"/>
      <c r="H2016" s="459">
        <v>2009</v>
      </c>
      <c r="I2016" s="444">
        <f t="shared" ca="1" si="120"/>
        <v>-3695581723.7684345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-15398257.182368478</v>
      </c>
      <c r="L2016" s="444">
        <f t="shared" ca="1" si="119"/>
        <v>-3710979980.9508028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25">
      <c r="G2017" s="459"/>
      <c r="H2017" s="459">
        <v>2010</v>
      </c>
      <c r="I2017" s="444">
        <f t="shared" ca="1" si="120"/>
        <v>-3710979980.9508028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-15462416.587295011</v>
      </c>
      <c r="L2017" s="444">
        <f t="shared" ca="1" si="119"/>
        <v>-3726442397.5380979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25">
      <c r="G2018" s="459"/>
      <c r="H2018" s="459">
        <v>2011</v>
      </c>
      <c r="I2018" s="444">
        <f t="shared" ca="1" si="120"/>
        <v>-3726442397.5380979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-15526843.323075408</v>
      </c>
      <c r="L2018" s="444">
        <f t="shared" ca="1" si="119"/>
        <v>-3741969240.8611732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25">
      <c r="G2019" s="459"/>
      <c r="H2019" s="459">
        <v>2012</v>
      </c>
      <c r="I2019" s="444">
        <f t="shared" ca="1" si="120"/>
        <v>-3741969240.8611732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-15591538.503588222</v>
      </c>
      <c r="L2019" s="444">
        <f t="shared" ca="1" si="119"/>
        <v>-3757560779.3647614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25">
      <c r="G2020" s="459"/>
      <c r="H2020" s="459">
        <v>2013</v>
      </c>
      <c r="I2020" s="444">
        <f t="shared" ca="1" si="120"/>
        <v>-3757560779.3647614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-15656503.247353172</v>
      </c>
      <c r="L2020" s="444">
        <f t="shared" ca="1" si="119"/>
        <v>-3773217282.6121144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25">
      <c r="G2021" s="459"/>
      <c r="H2021" s="459">
        <v>2014</v>
      </c>
      <c r="I2021" s="444">
        <f t="shared" ca="1" si="120"/>
        <v>-3773217282.6121144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-15721738.677550476</v>
      </c>
      <c r="L2021" s="444">
        <f t="shared" ca="1" si="119"/>
        <v>-3788939021.2896647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25">
      <c r="G2022" s="459"/>
      <c r="H2022" s="459">
        <v>2015</v>
      </c>
      <c r="I2022" s="444">
        <f t="shared" ca="1" si="120"/>
        <v>-3788939021.2896647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-15787245.922040271</v>
      </c>
      <c r="L2022" s="444">
        <f t="shared" ca="1" si="119"/>
        <v>-3804726267.2117052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25">
      <c r="G2023" s="459"/>
      <c r="H2023" s="459">
        <v>2016</v>
      </c>
      <c r="I2023" s="444">
        <f t="shared" ca="1" si="120"/>
        <v>-3804726267.2117052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-15853026.113382105</v>
      </c>
      <c r="L2023" s="444">
        <f t="shared" ca="1" si="119"/>
        <v>-3820579293.3250875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25">
      <c r="G2024" s="459"/>
      <c r="H2024" s="459">
        <v>2017</v>
      </c>
      <c r="I2024" s="444">
        <f t="shared" ca="1" si="120"/>
        <v>-3820579293.3250875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-15919080.388854532</v>
      </c>
      <c r="L2024" s="444">
        <f t="shared" ca="1" si="119"/>
        <v>-3836498373.7139421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25">
      <c r="G2025" s="459"/>
      <c r="H2025" s="459">
        <v>2018</v>
      </c>
      <c r="I2025" s="444">
        <f t="shared" ca="1" si="120"/>
        <v>-3836498373.7139421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-15985409.890474757</v>
      </c>
      <c r="L2025" s="444">
        <f t="shared" ca="1" si="119"/>
        <v>-3852483783.6044168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25">
      <c r="G2026" s="459"/>
      <c r="H2026" s="459">
        <v>2019</v>
      </c>
      <c r="I2026" s="444">
        <f t="shared" ca="1" si="120"/>
        <v>-3852483783.6044168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-16052015.765018404</v>
      </c>
      <c r="L2026" s="444">
        <f t="shared" ca="1" si="119"/>
        <v>-3868535799.3694353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25">
      <c r="G2027" s="459"/>
      <c r="H2027" s="459">
        <v>2020</v>
      </c>
      <c r="I2027" s="444">
        <f t="shared" ca="1" si="120"/>
        <v>-3868535799.3694353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-16118899.164039314</v>
      </c>
      <c r="L2027" s="444">
        <f t="shared" ca="1" si="119"/>
        <v>-3884654698.5334744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25">
      <c r="G2028" s="459"/>
      <c r="H2028" s="459">
        <v>2021</v>
      </c>
      <c r="I2028" s="444">
        <f t="shared" ca="1" si="120"/>
        <v>-3884654698.5334744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-16186061.243889477</v>
      </c>
      <c r="L2028" s="444">
        <f t="shared" ca="1" si="119"/>
        <v>-3900840759.7773638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25">
      <c r="G2029" s="459"/>
      <c r="H2029" s="459">
        <v>2022</v>
      </c>
      <c r="I2029" s="444">
        <f t="shared" ca="1" si="120"/>
        <v>-3900840759.7773638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-16253503.165739015</v>
      </c>
      <c r="L2029" s="444">
        <f t="shared" ca="1" si="119"/>
        <v>-3917094262.9431028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25">
      <c r="G2030" s="459"/>
      <c r="H2030" s="459">
        <v>2023</v>
      </c>
      <c r="I2030" s="444">
        <f t="shared" ca="1" si="120"/>
        <v>-3917094262.9431028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-16321226.095596261</v>
      </c>
      <c r="L2030" s="444">
        <f t="shared" ca="1" si="119"/>
        <v>-3933415489.0386992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25">
      <c r="G2031" s="459"/>
      <c r="H2031" s="459">
        <v>2024</v>
      </c>
      <c r="I2031" s="444">
        <f t="shared" ca="1" si="120"/>
        <v>-3933415489.0386992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-16389231.204327913</v>
      </c>
      <c r="L2031" s="444">
        <f t="shared" ca="1" si="119"/>
        <v>-3949804720.2430272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25">
      <c r="G2032" s="459"/>
      <c r="H2032" s="459">
        <v>2025</v>
      </c>
      <c r="I2032" s="444">
        <f t="shared" ca="1" si="120"/>
        <v>-3949804720.2430272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-16457519.66767928</v>
      </c>
      <c r="L2032" s="444">
        <f t="shared" ca="1" si="119"/>
        <v>-3966262239.9107065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25">
      <c r="G2033" s="459"/>
      <c r="H2033" s="459">
        <v>2026</v>
      </c>
      <c r="I2033" s="444">
        <f t="shared" ca="1" si="120"/>
        <v>-3966262239.9107065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-16526092.66629461</v>
      </c>
      <c r="L2033" s="444">
        <f t="shared" ca="1" si="119"/>
        <v>-3982788332.5770011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25">
      <c r="G2034" s="459"/>
      <c r="H2034" s="459">
        <v>2027</v>
      </c>
      <c r="I2034" s="444">
        <f t="shared" ca="1" si="120"/>
        <v>-3982788332.5770011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-16594951.385737507</v>
      </c>
      <c r="L2034" s="444">
        <f t="shared" ca="1" si="119"/>
        <v>-3999383283.9627385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25">
      <c r="G2035" s="459"/>
      <c r="H2035" s="459">
        <v>2028</v>
      </c>
      <c r="I2035" s="444">
        <f t="shared" ca="1" si="120"/>
        <v>-3999383283.9627385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-16664097.016511409</v>
      </c>
      <c r="L2035" s="444">
        <f t="shared" ca="1" si="119"/>
        <v>-4016047380.97925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25">
      <c r="G2036" s="459"/>
      <c r="H2036" s="459">
        <v>2029</v>
      </c>
      <c r="I2036" s="444">
        <f t="shared" ca="1" si="120"/>
        <v>-4016047380.97925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-16733530.754080208</v>
      </c>
      <c r="L2036" s="444">
        <f t="shared" ca="1" si="119"/>
        <v>-4032780911.7333302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25">
      <c r="G2037" s="459"/>
      <c r="H2037" s="459">
        <v>2030</v>
      </c>
      <c r="I2037" s="444">
        <f t="shared" ca="1" si="120"/>
        <v>-4032780911.7333302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-16803253.798888877</v>
      </c>
      <c r="L2037" s="444">
        <f t="shared" ca="1" si="119"/>
        <v>-4049584165.5322189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25">
      <c r="G2038" s="459"/>
      <c r="H2038" s="459">
        <v>2031</v>
      </c>
      <c r="I2038" s="444">
        <f t="shared" ca="1" si="120"/>
        <v>-4049584165.5322189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-16873267.356384244</v>
      </c>
      <c r="L2038" s="444">
        <f t="shared" ca="1" si="119"/>
        <v>-4066457432.8886032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25">
      <c r="G2039" s="459"/>
      <c r="H2039" s="459">
        <v>2032</v>
      </c>
      <c r="I2039" s="444">
        <f t="shared" ca="1" si="120"/>
        <v>-4066457432.8886032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-16943572.637035843</v>
      </c>
      <c r="L2039" s="444">
        <f t="shared" ca="1" si="119"/>
        <v>-4083401005.5256391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25">
      <c r="G2040" s="459"/>
      <c r="H2040" s="459">
        <v>2033</v>
      </c>
      <c r="I2040" s="444">
        <f t="shared" ca="1" si="120"/>
        <v>-4083401005.5256391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-17014170.856356829</v>
      </c>
      <c r="L2040" s="444">
        <f t="shared" ca="1" si="119"/>
        <v>-4100415176.3819957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25">
      <c r="G2041" s="459"/>
      <c r="H2041" s="459">
        <v>2034</v>
      </c>
      <c r="I2041" s="444">
        <f t="shared" ca="1" si="120"/>
        <v>-4100415176.3819957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-17085063.234924983</v>
      </c>
      <c r="L2041" s="444">
        <f t="shared" ca="1" si="119"/>
        <v>-4117500239.6169205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25">
      <c r="G2042" s="459"/>
      <c r="H2042" s="459">
        <v>2035</v>
      </c>
      <c r="I2042" s="444">
        <f t="shared" ca="1" si="120"/>
        <v>-4117500239.6169205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-17156250.998403836</v>
      </c>
      <c r="L2042" s="444">
        <f t="shared" ca="1" si="119"/>
        <v>-4134656490.6153245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25">
      <c r="G2043" s="459"/>
      <c r="H2043" s="459">
        <v>2036</v>
      </c>
      <c r="I2043" s="444">
        <f t="shared" ca="1" si="120"/>
        <v>-4134656490.6153245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-17227735.377563853</v>
      </c>
      <c r="L2043" s="444">
        <f t="shared" ca="1" si="119"/>
        <v>-4151884225.9928885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25">
      <c r="G2044" s="459"/>
      <c r="H2044" s="459">
        <v>2037</v>
      </c>
      <c r="I2044" s="444">
        <f t="shared" ca="1" si="120"/>
        <v>-4151884225.9928885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-17299517.608303703</v>
      </c>
      <c r="L2044" s="444">
        <f t="shared" ca="1" si="119"/>
        <v>-4169183743.601192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25">
      <c r="G2045" s="459"/>
      <c r="H2045" s="459">
        <v>2038</v>
      </c>
      <c r="I2045" s="444">
        <f t="shared" ca="1" si="120"/>
        <v>-4169183743.601192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-17371598.931671634</v>
      </c>
      <c r="L2045" s="444">
        <f t="shared" ca="1" si="119"/>
        <v>-4186555342.5328636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25">
      <c r="G2046" s="459"/>
      <c r="H2046" s="459">
        <v>2039</v>
      </c>
      <c r="I2046" s="444">
        <f t="shared" ca="1" si="120"/>
        <v>-4186555342.5328636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-17443980.59388693</v>
      </c>
      <c r="L2046" s="444">
        <f t="shared" ca="1" si="119"/>
        <v>-4203999323.1267505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25">
      <c r="G2047" s="459"/>
      <c r="H2047" s="459">
        <v>2040</v>
      </c>
      <c r="I2047" s="444">
        <f t="shared" ca="1" si="120"/>
        <v>-4203999323.1267505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-17516663.846361462</v>
      </c>
      <c r="L2047" s="444">
        <f t="shared" ca="1" si="119"/>
        <v>-4221515986.9731121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25">
      <c r="G2048" s="459"/>
      <c r="H2048" s="459">
        <v>2041</v>
      </c>
      <c r="I2048" s="444">
        <f t="shared" ca="1" si="120"/>
        <v>-4221515986.9731121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-17589649.945721298</v>
      </c>
      <c r="L2048" s="444">
        <f t="shared" ref="L2048:L2302" ca="1" si="124">I2048-J2048+K2048</f>
        <v>-4239105636.9188333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25">
      <c r="G2049" s="459"/>
      <c r="H2049" s="459">
        <v>2042</v>
      </c>
      <c r="I2049" s="444">
        <f t="shared" ref="I2049:I2303" ca="1" si="125">L2048</f>
        <v>-4239105636.9188333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-17662940.153828472</v>
      </c>
      <c r="L2049" s="444">
        <f t="shared" ca="1" si="124"/>
        <v>-4256768577.0726619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25">
      <c r="G2050" s="459"/>
      <c r="H2050" s="459">
        <v>2043</v>
      </c>
      <c r="I2050" s="444">
        <f t="shared" ca="1" si="125"/>
        <v>-4256768577.0726619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-17736535.737802759</v>
      </c>
      <c r="L2050" s="444">
        <f t="shared" ca="1" si="124"/>
        <v>-4274505112.8104649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25">
      <c r="G2051" s="459"/>
      <c r="H2051" s="459">
        <v>2044</v>
      </c>
      <c r="I2051" s="444">
        <f t="shared" ca="1" si="125"/>
        <v>-4274505112.8104649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-17810437.970043603</v>
      </c>
      <c r="L2051" s="444">
        <f t="shared" ca="1" si="124"/>
        <v>-4292315550.7805085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25">
      <c r="G2052" s="459"/>
      <c r="H2052" s="459">
        <v>2045</v>
      </c>
      <c r="I2052" s="444">
        <f t="shared" ca="1" si="125"/>
        <v>-4292315550.7805085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-17884648.128252119</v>
      </c>
      <c r="L2052" s="444">
        <f t="shared" ca="1" si="124"/>
        <v>-4310200198.908761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25">
      <c r="G2053" s="459"/>
      <c r="H2053" s="459">
        <v>2046</v>
      </c>
      <c r="I2053" s="444">
        <f t="shared" ca="1" si="125"/>
        <v>-4310200198.908761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-17959167.495453171</v>
      </c>
      <c r="L2053" s="444">
        <f t="shared" ca="1" si="124"/>
        <v>-4328159366.4042139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25">
      <c r="G2054" s="459"/>
      <c r="H2054" s="459">
        <v>2047</v>
      </c>
      <c r="I2054" s="444">
        <f t="shared" ca="1" si="125"/>
        <v>-4328159366.4042139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-18033997.360017557</v>
      </c>
      <c r="L2054" s="444">
        <f t="shared" ca="1" si="124"/>
        <v>-4346193363.7642317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25">
      <c r="G2055" s="459"/>
      <c r="H2055" s="459">
        <v>2048</v>
      </c>
      <c r="I2055" s="444">
        <f t="shared" ca="1" si="125"/>
        <v>-4346193363.7642317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-18109139.015684299</v>
      </c>
      <c r="L2055" s="444">
        <f t="shared" ca="1" si="124"/>
        <v>-4364302502.7799158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25">
      <c r="G2056" s="459"/>
      <c r="H2056" s="459">
        <v>2049</v>
      </c>
      <c r="I2056" s="444">
        <f t="shared" ca="1" si="125"/>
        <v>-4364302502.7799158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-18184593.761582982</v>
      </c>
      <c r="L2056" s="444">
        <f t="shared" ca="1" si="124"/>
        <v>-4382487096.5414991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25">
      <c r="G2057" s="459"/>
      <c r="H2057" s="459">
        <v>2050</v>
      </c>
      <c r="I2057" s="444">
        <f t="shared" ca="1" si="125"/>
        <v>-4382487096.5414991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-18260362.902256247</v>
      </c>
      <c r="L2057" s="444">
        <f t="shared" ca="1" si="124"/>
        <v>-4400747459.4437551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25">
      <c r="G2058" s="459"/>
      <c r="H2058" s="459">
        <v>2051</v>
      </c>
      <c r="I2058" s="444">
        <f t="shared" ca="1" si="125"/>
        <v>-4400747459.4437551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-18336447.747682314</v>
      </c>
      <c r="L2058" s="444">
        <f t="shared" ca="1" si="124"/>
        <v>-4419083907.1914377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25">
      <c r="G2059" s="459"/>
      <c r="H2059" s="459">
        <v>2052</v>
      </c>
      <c r="I2059" s="444">
        <f t="shared" ca="1" si="125"/>
        <v>-4419083907.1914377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-18412849.613297656</v>
      </c>
      <c r="L2059" s="444">
        <f t="shared" ca="1" si="124"/>
        <v>-4437496756.8047352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25">
      <c r="G2060" s="459"/>
      <c r="H2060" s="459">
        <v>2053</v>
      </c>
      <c r="I2060" s="444">
        <f t="shared" ca="1" si="125"/>
        <v>-4437496756.8047352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-18489569.820019729</v>
      </c>
      <c r="L2060" s="444">
        <f t="shared" ca="1" si="124"/>
        <v>-4455986326.6247549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25">
      <c r="G2061" s="459"/>
      <c r="H2061" s="459">
        <v>2054</v>
      </c>
      <c r="I2061" s="444">
        <f t="shared" ca="1" si="125"/>
        <v>-4455986326.6247549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-18566609.694269814</v>
      </c>
      <c r="L2061" s="444">
        <f t="shared" ca="1" si="124"/>
        <v>-4474552936.319025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25">
      <c r="G2062" s="459"/>
      <c r="H2062" s="459">
        <v>2055</v>
      </c>
      <c r="I2062" s="444">
        <f t="shared" ca="1" si="125"/>
        <v>-4474552936.319025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-18643970.567995936</v>
      </c>
      <c r="L2062" s="444">
        <f t="shared" ca="1" si="124"/>
        <v>-4493196906.8870211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25">
      <c r="G2063" s="459"/>
      <c r="H2063" s="459">
        <v>2056</v>
      </c>
      <c r="I2063" s="444">
        <f t="shared" ca="1" si="125"/>
        <v>-4493196906.8870211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-18721653.778695922</v>
      </c>
      <c r="L2063" s="444">
        <f t="shared" ca="1" si="124"/>
        <v>-4511918560.6657171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25">
      <c r="G2064" s="459"/>
      <c r="H2064" s="459">
        <v>2057</v>
      </c>
      <c r="I2064" s="444">
        <f t="shared" ca="1" si="125"/>
        <v>-4511918560.6657171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-18799660.669440489</v>
      </c>
      <c r="L2064" s="444">
        <f t="shared" ca="1" si="124"/>
        <v>-4530718221.3351574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25">
      <c r="G2065" s="459"/>
      <c r="H2065" s="459">
        <v>2058</v>
      </c>
      <c r="I2065" s="444">
        <f t="shared" ca="1" si="125"/>
        <v>-4530718221.3351574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-18877992.588896491</v>
      </c>
      <c r="L2065" s="444">
        <f t="shared" ca="1" si="124"/>
        <v>-4549596213.9240541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25">
      <c r="G2066" s="459"/>
      <c r="H2066" s="459">
        <v>2059</v>
      </c>
      <c r="I2066" s="444">
        <f t="shared" ca="1" si="125"/>
        <v>-4549596213.9240541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-18956650.891350225</v>
      </c>
      <c r="L2066" s="444">
        <f t="shared" ca="1" si="124"/>
        <v>-4568552864.8154039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25">
      <c r="G2067" s="459"/>
      <c r="H2067" s="459">
        <v>2060</v>
      </c>
      <c r="I2067" s="444">
        <f t="shared" ca="1" si="125"/>
        <v>-4568552864.8154039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-19035636.93673085</v>
      </c>
      <c r="L2067" s="444">
        <f t="shared" ca="1" si="124"/>
        <v>-4587588501.7521343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25">
      <c r="G2068" s="459"/>
      <c r="H2068" s="459">
        <v>2061</v>
      </c>
      <c r="I2068" s="444">
        <f t="shared" ca="1" si="125"/>
        <v>-4587588501.7521343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-19114952.090633892</v>
      </c>
      <c r="L2068" s="444">
        <f t="shared" ca="1" si="124"/>
        <v>-4606703453.8427687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25">
      <c r="G2069" s="459"/>
      <c r="H2069" s="459">
        <v>2062</v>
      </c>
      <c r="I2069" s="444">
        <f t="shared" ca="1" si="125"/>
        <v>-4606703453.8427687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-19194597.724344868</v>
      </c>
      <c r="L2069" s="444">
        <f t="shared" ca="1" si="124"/>
        <v>-4625898051.5671139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25">
      <c r="G2070" s="459"/>
      <c r="H2070" s="459">
        <v>2063</v>
      </c>
      <c r="I2070" s="444">
        <f t="shared" ca="1" si="125"/>
        <v>-4625898051.5671139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-19274575.214862972</v>
      </c>
      <c r="L2070" s="444">
        <f t="shared" ca="1" si="124"/>
        <v>-4645172626.7819767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25">
      <c r="G2071" s="459"/>
      <c r="H2071" s="459">
        <v>2064</v>
      </c>
      <c r="I2071" s="444">
        <f t="shared" ca="1" si="125"/>
        <v>-4645172626.7819767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-19354885.944924902</v>
      </c>
      <c r="L2071" s="444">
        <f t="shared" ca="1" si="124"/>
        <v>-4664527512.726902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25">
      <c r="G2072" s="459"/>
      <c r="H2072" s="459">
        <v>2065</v>
      </c>
      <c r="I2072" s="444">
        <f t="shared" ca="1" si="125"/>
        <v>-4664527512.726902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-19435531.303028759</v>
      </c>
      <c r="L2072" s="444">
        <f t="shared" ca="1" si="124"/>
        <v>-4683963044.0299311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25">
      <c r="G2073" s="459"/>
      <c r="H2073" s="459">
        <v>2066</v>
      </c>
      <c r="I2073" s="444">
        <f t="shared" ca="1" si="125"/>
        <v>-4683963044.0299311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-19516512.683458045</v>
      </c>
      <c r="L2073" s="444">
        <f t="shared" ca="1" si="124"/>
        <v>-4703479556.7133894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25">
      <c r="G2074" s="459"/>
      <c r="H2074" s="459">
        <v>2067</v>
      </c>
      <c r="I2074" s="444">
        <f t="shared" ca="1" si="125"/>
        <v>-4703479556.7133894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-19597831.486305788</v>
      </c>
      <c r="L2074" s="444">
        <f t="shared" ca="1" si="124"/>
        <v>-4723077388.1996956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25">
      <c r="G2075" s="459"/>
      <c r="H2075" s="459">
        <v>2068</v>
      </c>
      <c r="I2075" s="444">
        <f t="shared" ca="1" si="125"/>
        <v>-4723077388.1996956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-19679489.117498733</v>
      </c>
      <c r="L2075" s="444">
        <f t="shared" ca="1" si="124"/>
        <v>-4742756877.317194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25">
      <c r="G2076" s="459"/>
      <c r="H2076" s="459">
        <v>2069</v>
      </c>
      <c r="I2076" s="444">
        <f t="shared" ca="1" si="125"/>
        <v>-4742756877.317194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-19761486.988821641</v>
      </c>
      <c r="L2076" s="444">
        <f t="shared" ca="1" si="124"/>
        <v>-4762518364.306016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25">
      <c r="G2077" s="459"/>
      <c r="H2077" s="459">
        <v>2070</v>
      </c>
      <c r="I2077" s="444">
        <f t="shared" ca="1" si="125"/>
        <v>-4762518364.306016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-19843826.517941732</v>
      </c>
      <c r="L2077" s="444">
        <f t="shared" ca="1" si="124"/>
        <v>-4782362190.8239574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25">
      <c r="G2078" s="459"/>
      <c r="H2078" s="459">
        <v>2071</v>
      </c>
      <c r="I2078" s="444">
        <f t="shared" ca="1" si="125"/>
        <v>-4782362190.8239574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-19926509.128433157</v>
      </c>
      <c r="L2078" s="444">
        <f t="shared" ca="1" si="124"/>
        <v>-4802288699.9523907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25">
      <c r="G2079" s="459"/>
      <c r="H2079" s="459">
        <v>2072</v>
      </c>
      <c r="I2079" s="444">
        <f t="shared" ca="1" si="125"/>
        <v>-4802288699.9523907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-20009536.249801628</v>
      </c>
      <c r="L2079" s="444">
        <f t="shared" ca="1" si="124"/>
        <v>-4822298236.2021923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25">
      <c r="G2080" s="459"/>
      <c r="H2080" s="459">
        <v>2073</v>
      </c>
      <c r="I2080" s="444">
        <f t="shared" ca="1" si="125"/>
        <v>-4822298236.2021923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-20092909.317509133</v>
      </c>
      <c r="L2080" s="444">
        <f t="shared" ca="1" si="124"/>
        <v>-4842391145.519701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25">
      <c r="G2081" s="459"/>
      <c r="H2081" s="459">
        <v>2074</v>
      </c>
      <c r="I2081" s="444">
        <f t="shared" ca="1" si="125"/>
        <v>-4842391145.519701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-20176629.772998754</v>
      </c>
      <c r="L2081" s="444">
        <f t="shared" ca="1" si="124"/>
        <v>-4862567775.2926998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25">
      <c r="G2082" s="459"/>
      <c r="H2082" s="459">
        <v>2075</v>
      </c>
      <c r="I2082" s="444">
        <f t="shared" ca="1" si="125"/>
        <v>-4862567775.2926998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-20260699.063719582</v>
      </c>
      <c r="L2082" s="444">
        <f t="shared" ca="1" si="124"/>
        <v>-4882828474.3564196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25">
      <c r="G2083" s="459"/>
      <c r="H2083" s="459">
        <v>2076</v>
      </c>
      <c r="I2083" s="444">
        <f t="shared" ca="1" si="125"/>
        <v>-4882828474.3564196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-20345118.643151749</v>
      </c>
      <c r="L2083" s="444">
        <f t="shared" ca="1" si="124"/>
        <v>-4903173592.9995708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25">
      <c r="G2084" s="459"/>
      <c r="H2084" s="459">
        <v>2077</v>
      </c>
      <c r="I2084" s="444">
        <f t="shared" ca="1" si="125"/>
        <v>-4903173592.9995708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-20429889.970831543</v>
      </c>
      <c r="L2084" s="444">
        <f t="shared" ca="1" si="124"/>
        <v>-4923603482.9704027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25">
      <c r="G2085" s="459"/>
      <c r="H2085" s="459">
        <v>2078</v>
      </c>
      <c r="I2085" s="444">
        <f t="shared" ca="1" si="125"/>
        <v>-4923603482.9704027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-20515014.512376677</v>
      </c>
      <c r="L2085" s="444">
        <f t="shared" ca="1" si="124"/>
        <v>-4944118497.4827795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25">
      <c r="G2086" s="459"/>
      <c r="H2086" s="459">
        <v>2079</v>
      </c>
      <c r="I2086" s="444">
        <f t="shared" ca="1" si="125"/>
        <v>-4944118497.4827795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-20600493.739511579</v>
      </c>
      <c r="L2086" s="444">
        <f t="shared" ca="1" si="124"/>
        <v>-4964718991.222291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25">
      <c r="G2087" s="459"/>
      <c r="H2087" s="459">
        <v>2080</v>
      </c>
      <c r="I2087" s="444">
        <f t="shared" ca="1" si="125"/>
        <v>-4964718991.222291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-20686329.130092878</v>
      </c>
      <c r="L2087" s="444">
        <f t="shared" ca="1" si="124"/>
        <v>-4985405320.3523836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25">
      <c r="G2088" s="459"/>
      <c r="H2088" s="459">
        <v>2081</v>
      </c>
      <c r="I2088" s="444">
        <f t="shared" ca="1" si="125"/>
        <v>-4985405320.3523836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-20772522.168134931</v>
      </c>
      <c r="L2088" s="444">
        <f t="shared" ca="1" si="124"/>
        <v>-5006177842.5205183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25">
      <c r="G2089" s="459"/>
      <c r="H2089" s="459">
        <v>2082</v>
      </c>
      <c r="I2089" s="444">
        <f t="shared" ca="1" si="125"/>
        <v>-5006177842.5205183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-20859074.343835492</v>
      </c>
      <c r="L2089" s="444">
        <f t="shared" ca="1" si="124"/>
        <v>-5027036916.8643541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25">
      <c r="G2090" s="459"/>
      <c r="H2090" s="459">
        <v>2083</v>
      </c>
      <c r="I2090" s="444">
        <f t="shared" ca="1" si="125"/>
        <v>-5027036916.8643541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-20945987.153601475</v>
      </c>
      <c r="L2090" s="444">
        <f t="shared" ca="1" si="124"/>
        <v>-5047982904.0179558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25">
      <c r="G2091" s="459"/>
      <c r="H2091" s="459">
        <v>2084</v>
      </c>
      <c r="I2091" s="444">
        <f t="shared" ca="1" si="125"/>
        <v>-5047982904.0179558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-21033262.100074816</v>
      </c>
      <c r="L2091" s="444">
        <f t="shared" ca="1" si="124"/>
        <v>-5069016166.1180305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25">
      <c r="G2092" s="459"/>
      <c r="H2092" s="459">
        <v>2085</v>
      </c>
      <c r="I2092" s="444">
        <f t="shared" ca="1" si="125"/>
        <v>-5069016166.1180305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-21120900.692158461</v>
      </c>
      <c r="L2092" s="444">
        <f t="shared" ca="1" si="124"/>
        <v>-5090137066.8101892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25">
      <c r="G2093" s="459"/>
      <c r="H2093" s="459">
        <v>2086</v>
      </c>
      <c r="I2093" s="444">
        <f t="shared" ca="1" si="125"/>
        <v>-5090137066.8101892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-21208904.445042454</v>
      </c>
      <c r="L2093" s="444">
        <f t="shared" ca="1" si="124"/>
        <v>-5111345971.2552319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25">
      <c r="G2094" s="459"/>
      <c r="H2094" s="459">
        <v>2087</v>
      </c>
      <c r="I2094" s="444">
        <f t="shared" ca="1" si="125"/>
        <v>-5111345971.2552319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-21297274.880230132</v>
      </c>
      <c r="L2094" s="444">
        <f t="shared" ca="1" si="124"/>
        <v>-5132643246.1354618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25">
      <c r="G2095" s="459"/>
      <c r="H2095" s="459">
        <v>2088</v>
      </c>
      <c r="I2095" s="444">
        <f t="shared" ca="1" si="125"/>
        <v>-5132643246.1354618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-21386013.525564425</v>
      </c>
      <c r="L2095" s="444">
        <f t="shared" ca="1" si="124"/>
        <v>-5154029259.661026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25">
      <c r="G2096" s="459"/>
      <c r="H2096" s="459">
        <v>2089</v>
      </c>
      <c r="I2096" s="444">
        <f t="shared" ca="1" si="125"/>
        <v>-5154029259.661026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-21475121.915254276</v>
      </c>
      <c r="L2096" s="444">
        <f t="shared" ca="1" si="124"/>
        <v>-5175504381.5762806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25">
      <c r="G2097" s="459"/>
      <c r="H2097" s="459">
        <v>2090</v>
      </c>
      <c r="I2097" s="444">
        <f t="shared" ca="1" si="125"/>
        <v>-5175504381.5762806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-21564601.589901168</v>
      </c>
      <c r="L2097" s="444">
        <f t="shared" ca="1" si="124"/>
        <v>-5197068983.1661816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25">
      <c r="G2098" s="459"/>
      <c r="H2098" s="459">
        <v>2091</v>
      </c>
      <c r="I2098" s="444">
        <f t="shared" ca="1" si="125"/>
        <v>-5197068983.1661816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-21654454.096525755</v>
      </c>
      <c r="L2098" s="444">
        <f t="shared" ca="1" si="124"/>
        <v>-5218723437.2627077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25">
      <c r="G2099" s="459"/>
      <c r="H2099" s="459">
        <v>2092</v>
      </c>
      <c r="I2099" s="444">
        <f t="shared" ca="1" si="125"/>
        <v>-5218723437.2627077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-21744680.988594614</v>
      </c>
      <c r="L2099" s="444">
        <f t="shared" ca="1" si="124"/>
        <v>-5240468118.2513027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25">
      <c r="G2100" s="459"/>
      <c r="H2100" s="459">
        <v>2093</v>
      </c>
      <c r="I2100" s="444">
        <f t="shared" ca="1" si="125"/>
        <v>-5240468118.2513027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-21835283.826047093</v>
      </c>
      <c r="L2100" s="444">
        <f t="shared" ca="1" si="124"/>
        <v>-5262303402.0773497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25">
      <c r="G2101" s="459"/>
      <c r="H2101" s="459">
        <v>2094</v>
      </c>
      <c r="I2101" s="444">
        <f t="shared" ca="1" si="125"/>
        <v>-5262303402.0773497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-21926264.175322291</v>
      </c>
      <c r="L2101" s="444">
        <f t="shared" ca="1" si="124"/>
        <v>-5284229666.2526722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25">
      <c r="G2102" s="459"/>
      <c r="H2102" s="459">
        <v>2095</v>
      </c>
      <c r="I2102" s="444">
        <f t="shared" ca="1" si="125"/>
        <v>-5284229666.2526722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-22017623.609386135</v>
      </c>
      <c r="L2102" s="444">
        <f t="shared" ca="1" si="124"/>
        <v>-5306247289.8620586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25">
      <c r="G2103" s="459"/>
      <c r="H2103" s="459">
        <v>2096</v>
      </c>
      <c r="I2103" s="444">
        <f t="shared" ca="1" si="125"/>
        <v>-5306247289.8620586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-22109363.707758576</v>
      </c>
      <c r="L2103" s="444">
        <f t="shared" ca="1" si="124"/>
        <v>-5328356653.5698175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25">
      <c r="G2104" s="459"/>
      <c r="H2104" s="459">
        <v>2097</v>
      </c>
      <c r="I2104" s="444">
        <f t="shared" ca="1" si="125"/>
        <v>-5328356653.5698175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-22201486.056540906</v>
      </c>
      <c r="L2104" s="444">
        <f t="shared" ca="1" si="124"/>
        <v>-5350558139.626358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25">
      <c r="G2105" s="459"/>
      <c r="H2105" s="459">
        <v>2098</v>
      </c>
      <c r="I2105" s="444">
        <f t="shared" ca="1" si="125"/>
        <v>-5350558139.626358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-22293992.248443156</v>
      </c>
      <c r="L2105" s="444">
        <f t="shared" ca="1" si="124"/>
        <v>-5372852131.8748016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25">
      <c r="G2106" s="459"/>
      <c r="H2106" s="459">
        <v>2099</v>
      </c>
      <c r="I2106" s="444">
        <f t="shared" ca="1" si="125"/>
        <v>-5372852131.8748016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-22386883.882811673</v>
      </c>
      <c r="L2106" s="444">
        <f t="shared" ca="1" si="124"/>
        <v>-5395239015.7576132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25">
      <c r="G2107" s="459"/>
      <c r="H2107" s="459">
        <v>2100</v>
      </c>
      <c r="I2107" s="444">
        <f t="shared" ca="1" si="125"/>
        <v>-5395239015.7576132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-22480162.565656722</v>
      </c>
      <c r="L2107" s="444">
        <f t="shared" ca="1" si="124"/>
        <v>-5417719178.3232698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25">
      <c r="G2108" s="459"/>
      <c r="H2108" s="459">
        <v>2101</v>
      </c>
      <c r="I2108" s="444">
        <f t="shared" ca="1" si="125"/>
        <v>-5417719178.3232698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-22573829.909680292</v>
      </c>
      <c r="L2108" s="444">
        <f t="shared" ca="1" si="124"/>
        <v>-5440293008.2329502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25">
      <c r="G2109" s="459"/>
      <c r="H2109" s="459">
        <v>2102</v>
      </c>
      <c r="I2109" s="444">
        <f t="shared" ca="1" si="125"/>
        <v>-5440293008.2329502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-22667887.534303959</v>
      </c>
      <c r="L2109" s="444">
        <f t="shared" ca="1" si="124"/>
        <v>-5462960895.7672539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25">
      <c r="G2110" s="459"/>
      <c r="H2110" s="459">
        <v>2103</v>
      </c>
      <c r="I2110" s="444">
        <f t="shared" ca="1" si="125"/>
        <v>-5462960895.7672539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-22762337.065696891</v>
      </c>
      <c r="L2110" s="444">
        <f t="shared" ca="1" si="124"/>
        <v>-5485723232.8329506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25">
      <c r="G2111" s="459"/>
      <c r="H2111" s="459">
        <v>2104</v>
      </c>
      <c r="I2111" s="444">
        <f t="shared" ca="1" si="125"/>
        <v>-5485723232.8329506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-22857180.136803962</v>
      </c>
      <c r="L2111" s="444">
        <f t="shared" ca="1" si="124"/>
        <v>-5508580412.9697542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25">
      <c r="G2112" s="459"/>
      <c r="H2112" s="459">
        <v>2105</v>
      </c>
      <c r="I2112" s="444">
        <f t="shared" ca="1" si="125"/>
        <v>-5508580412.9697542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-22952418.387373976</v>
      </c>
      <c r="L2112" s="444">
        <f t="shared" ca="1" si="124"/>
        <v>-5531532831.3571281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25">
      <c r="G2113" s="459"/>
      <c r="H2113" s="459">
        <v>2106</v>
      </c>
      <c r="I2113" s="444">
        <f t="shared" ca="1" si="125"/>
        <v>-5531532831.3571281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-23048053.463988032</v>
      </c>
      <c r="L2113" s="444">
        <f t="shared" ca="1" si="124"/>
        <v>-5554580884.8211164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25">
      <c r="G2114" s="459"/>
      <c r="H2114" s="459">
        <v>2107</v>
      </c>
      <c r="I2114" s="444">
        <f t="shared" ca="1" si="125"/>
        <v>-5554580884.8211164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-23144087.020087983</v>
      </c>
      <c r="L2114" s="444">
        <f t="shared" ca="1" si="124"/>
        <v>-5577724971.8412046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25">
      <c r="G2115" s="459"/>
      <c r="H2115" s="459">
        <v>2108</v>
      </c>
      <c r="I2115" s="444">
        <f t="shared" ca="1" si="125"/>
        <v>-5577724971.8412046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-23240520.71600502</v>
      </c>
      <c r="L2115" s="444">
        <f t="shared" ca="1" si="124"/>
        <v>-5600965492.55721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25">
      <c r="G2116" s="459"/>
      <c r="H2116" s="459">
        <v>2109</v>
      </c>
      <c r="I2116" s="444">
        <f t="shared" ca="1" si="125"/>
        <v>-5600965492.55721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-23337356.218988374</v>
      </c>
      <c r="L2116" s="444">
        <f t="shared" ca="1" si="124"/>
        <v>-5624302848.7761984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25">
      <c r="G2117" s="459"/>
      <c r="H2117" s="459">
        <v>2110</v>
      </c>
      <c r="I2117" s="444">
        <f t="shared" ca="1" si="125"/>
        <v>-5624302848.7761984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-23434595.203234158</v>
      </c>
      <c r="L2117" s="444">
        <f t="shared" ca="1" si="124"/>
        <v>-5647737443.9794321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25">
      <c r="G2118" s="459"/>
      <c r="H2118" s="459">
        <v>2111</v>
      </c>
      <c r="I2118" s="444">
        <f t="shared" ca="1" si="125"/>
        <v>-5647737443.9794321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-23532239.349914301</v>
      </c>
      <c r="L2118" s="444">
        <f t="shared" ca="1" si="124"/>
        <v>-5671269683.3293467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25">
      <c r="G2119" s="459"/>
      <c r="H2119" s="459">
        <v>2112</v>
      </c>
      <c r="I2119" s="444">
        <f t="shared" ca="1" si="125"/>
        <v>-5671269683.3293467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-23630290.347205609</v>
      </c>
      <c r="L2119" s="444">
        <f t="shared" ca="1" si="124"/>
        <v>-5694899973.6765518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25">
      <c r="G2120" s="459"/>
      <c r="H2120" s="459">
        <v>2113</v>
      </c>
      <c r="I2120" s="444">
        <f t="shared" ca="1" si="125"/>
        <v>-5694899973.6765518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-23728749.890318967</v>
      </c>
      <c r="L2120" s="444">
        <f t="shared" ca="1" si="124"/>
        <v>-5718628723.5668707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25">
      <c r="G2121" s="459"/>
      <c r="H2121" s="459">
        <v>2114</v>
      </c>
      <c r="I2121" s="444">
        <f t="shared" ca="1" si="125"/>
        <v>-5718628723.5668707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-23827619.681528628</v>
      </c>
      <c r="L2121" s="444">
        <f t="shared" ca="1" si="124"/>
        <v>-5742456343.2483997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25">
      <c r="G2122" s="459"/>
      <c r="H2122" s="459">
        <v>2115</v>
      </c>
      <c r="I2122" s="444">
        <f t="shared" ca="1" si="125"/>
        <v>-5742456343.2483997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-23926901.430201665</v>
      </c>
      <c r="L2122" s="444">
        <f t="shared" ca="1" si="124"/>
        <v>-5766383244.6786013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25">
      <c r="G2123" s="459"/>
      <c r="H2123" s="459">
        <v>2116</v>
      </c>
      <c r="I2123" s="444">
        <f t="shared" ca="1" si="125"/>
        <v>-5766383244.6786013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-24026596.852827504</v>
      </c>
      <c r="L2123" s="444">
        <f t="shared" ca="1" si="124"/>
        <v>-5790409841.5314283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25">
      <c r="G2124" s="459"/>
      <c r="H2124" s="459">
        <v>2117</v>
      </c>
      <c r="I2124" s="444">
        <f t="shared" ca="1" si="125"/>
        <v>-5790409841.5314283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-24126707.673047617</v>
      </c>
      <c r="L2124" s="444">
        <f t="shared" ca="1" si="124"/>
        <v>-5814536549.2044764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25">
      <c r="G2125" s="459"/>
      <c r="H2125" s="459">
        <v>2118</v>
      </c>
      <c r="I2125" s="444">
        <f t="shared" ca="1" si="125"/>
        <v>-5814536549.2044764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-24227235.621685319</v>
      </c>
      <c r="L2125" s="444">
        <f t="shared" ca="1" si="124"/>
        <v>-5838763784.8261614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25">
      <c r="G2126" s="459"/>
      <c r="H2126" s="459">
        <v>2119</v>
      </c>
      <c r="I2126" s="444">
        <f t="shared" ca="1" si="125"/>
        <v>-5838763784.8261614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-24328182.436775673</v>
      </c>
      <c r="L2126" s="444">
        <f t="shared" ca="1" si="124"/>
        <v>-5863091967.2629366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25">
      <c r="G2127" s="459"/>
      <c r="H2127" s="459">
        <v>2120</v>
      </c>
      <c r="I2127" s="444">
        <f t="shared" ca="1" si="125"/>
        <v>-5863091967.2629366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-24429549.863595568</v>
      </c>
      <c r="L2127" s="444">
        <f t="shared" ca="1" si="124"/>
        <v>-5887521517.1265326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25">
      <c r="G2128" s="459"/>
      <c r="H2128" s="459">
        <v>2121</v>
      </c>
      <c r="I2128" s="444">
        <f t="shared" ca="1" si="125"/>
        <v>-5887521517.1265326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-24531339.654693887</v>
      </c>
      <c r="L2128" s="444">
        <f t="shared" ca="1" si="124"/>
        <v>-5912052856.7812262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25">
      <c r="G2129" s="459"/>
      <c r="H2129" s="459">
        <v>2122</v>
      </c>
      <c r="I2129" s="444">
        <f t="shared" ca="1" si="125"/>
        <v>-5912052856.7812262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-24633553.569921777</v>
      </c>
      <c r="L2129" s="444">
        <f t="shared" ca="1" si="124"/>
        <v>-5936686410.3511477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25">
      <c r="G2130" s="459"/>
      <c r="H2130" s="459">
        <v>2123</v>
      </c>
      <c r="I2130" s="444">
        <f t="shared" ca="1" si="125"/>
        <v>-5936686410.3511477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-24736193.376463115</v>
      </c>
      <c r="L2130" s="444">
        <f t="shared" ca="1" si="124"/>
        <v>-5961422603.7276106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25">
      <c r="G2131" s="459"/>
      <c r="H2131" s="459">
        <v>2124</v>
      </c>
      <c r="I2131" s="444">
        <f t="shared" ca="1" si="125"/>
        <v>-5961422603.7276106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-24839260.848865043</v>
      </c>
      <c r="L2131" s="444">
        <f t="shared" ca="1" si="124"/>
        <v>-5986261864.5764761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25">
      <c r="G2132" s="459"/>
      <c r="H2132" s="459">
        <v>2125</v>
      </c>
      <c r="I2132" s="444">
        <f t="shared" ca="1" si="125"/>
        <v>-5986261864.5764761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-24942757.769068651</v>
      </c>
      <c r="L2132" s="444">
        <f t="shared" ca="1" si="124"/>
        <v>-6011204622.3455448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25">
      <c r="G2133" s="459"/>
      <c r="H2133" s="459">
        <v>2126</v>
      </c>
      <c r="I2133" s="444">
        <f t="shared" ca="1" si="125"/>
        <v>-6011204622.3455448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-25046685.92643977</v>
      </c>
      <c r="L2133" s="444">
        <f t="shared" ca="1" si="124"/>
        <v>-6036251308.2719851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25">
      <c r="G2134" s="459"/>
      <c r="H2134" s="459">
        <v>2127</v>
      </c>
      <c r="I2134" s="444">
        <f t="shared" ca="1" si="125"/>
        <v>-6036251308.2719851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-25151047.117799938</v>
      </c>
      <c r="L2134" s="444">
        <f t="shared" ca="1" si="124"/>
        <v>-6061402355.3897848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25">
      <c r="G2135" s="459"/>
      <c r="H2135" s="459">
        <v>2128</v>
      </c>
      <c r="I2135" s="444">
        <f t="shared" ca="1" si="125"/>
        <v>-6061402355.3897848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-25255843.147457436</v>
      </c>
      <c r="L2135" s="444">
        <f t="shared" ca="1" si="124"/>
        <v>-6086658198.5372419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25">
      <c r="G2136" s="459"/>
      <c r="H2136" s="459">
        <v>2129</v>
      </c>
      <c r="I2136" s="444">
        <f t="shared" ca="1" si="125"/>
        <v>-6086658198.5372419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-25361075.827238508</v>
      </c>
      <c r="L2136" s="444">
        <f t="shared" ca="1" si="124"/>
        <v>-6112019274.36448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25">
      <c r="G2137" s="459"/>
      <c r="H2137" s="459">
        <v>2130</v>
      </c>
      <c r="I2137" s="444">
        <f t="shared" ca="1" si="125"/>
        <v>-6112019274.36448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-25466746.976518668</v>
      </c>
      <c r="L2137" s="444">
        <f t="shared" ca="1" si="124"/>
        <v>-6137486021.3409986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25">
      <c r="G2138" s="459"/>
      <c r="H2138" s="459">
        <v>2131</v>
      </c>
      <c r="I2138" s="444">
        <f t="shared" ca="1" si="125"/>
        <v>-6137486021.3409986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-25572858.42225416</v>
      </c>
      <c r="L2138" s="444">
        <f t="shared" ca="1" si="124"/>
        <v>-6163058879.7632532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25">
      <c r="G2139" s="459"/>
      <c r="H2139" s="459">
        <v>2132</v>
      </c>
      <c r="I2139" s="444">
        <f t="shared" ca="1" si="125"/>
        <v>-6163058879.7632532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-25679411.999013554</v>
      </c>
      <c r="L2139" s="444">
        <f t="shared" ca="1" si="124"/>
        <v>-6188738291.7622671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25">
      <c r="G2140" s="459"/>
      <c r="H2140" s="459">
        <v>2133</v>
      </c>
      <c r="I2140" s="444">
        <f t="shared" ca="1" si="125"/>
        <v>-6188738291.7622671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-25786409.549009446</v>
      </c>
      <c r="L2140" s="444">
        <f t="shared" ca="1" si="124"/>
        <v>-6214524701.3112764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25">
      <c r="G2141" s="459"/>
      <c r="H2141" s="459">
        <v>2134</v>
      </c>
      <c r="I2141" s="444">
        <f t="shared" ca="1" si="125"/>
        <v>-6214524701.3112764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-25893852.922130316</v>
      </c>
      <c r="L2141" s="444">
        <f t="shared" ca="1" si="124"/>
        <v>-6240418554.233407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25">
      <c r="G2142" s="459"/>
      <c r="H2142" s="459">
        <v>2135</v>
      </c>
      <c r="I2142" s="444">
        <f t="shared" ca="1" si="125"/>
        <v>-6240418554.233407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-26001743.97597253</v>
      </c>
      <c r="L2142" s="444">
        <f t="shared" ca="1" si="124"/>
        <v>-6266420298.2093792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25">
      <c r="G2143" s="459"/>
      <c r="H2143" s="459">
        <v>2136</v>
      </c>
      <c r="I2143" s="444">
        <f t="shared" ca="1" si="125"/>
        <v>-6266420298.2093792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-26110084.575872414</v>
      </c>
      <c r="L2143" s="444">
        <f t="shared" ca="1" si="124"/>
        <v>-6292530382.7852516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25">
      <c r="G2144" s="459"/>
      <c r="H2144" s="459">
        <v>2137</v>
      </c>
      <c r="I2144" s="444">
        <f t="shared" ca="1" si="125"/>
        <v>-6292530382.7852516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-26218876.594938546</v>
      </c>
      <c r="L2144" s="444">
        <f t="shared" ca="1" si="124"/>
        <v>-6318749259.3801899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25">
      <c r="G2145" s="459"/>
      <c r="H2145" s="459">
        <v>2138</v>
      </c>
      <c r="I2145" s="444">
        <f t="shared" ca="1" si="125"/>
        <v>-6318749259.3801899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-26328121.914084125</v>
      </c>
      <c r="L2145" s="444">
        <f t="shared" ca="1" si="124"/>
        <v>-6345077381.2942743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25">
      <c r="G2146" s="459"/>
      <c r="H2146" s="459">
        <v>2139</v>
      </c>
      <c r="I2146" s="444">
        <f t="shared" ca="1" si="125"/>
        <v>-6345077381.2942743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-26437822.422059476</v>
      </c>
      <c r="L2146" s="444">
        <f t="shared" ca="1" si="124"/>
        <v>-6371515203.7163334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25">
      <c r="G2147" s="459"/>
      <c r="H2147" s="459">
        <v>2140</v>
      </c>
      <c r="I2147" s="444">
        <f t="shared" ca="1" si="125"/>
        <v>-6371515203.7163334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-26547980.01548472</v>
      </c>
      <c r="L2147" s="444">
        <f t="shared" ca="1" si="124"/>
        <v>-6398063183.7318182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25">
      <c r="G2148" s="459"/>
      <c r="H2148" s="459">
        <v>2141</v>
      </c>
      <c r="I2148" s="444">
        <f t="shared" ca="1" si="125"/>
        <v>-6398063183.7318182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-26658596.598882575</v>
      </c>
      <c r="L2148" s="444">
        <f t="shared" ca="1" si="124"/>
        <v>-6424721780.3307009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25">
      <c r="G2149" s="459"/>
      <c r="H2149" s="459">
        <v>2142</v>
      </c>
      <c r="I2149" s="444">
        <f t="shared" ca="1" si="125"/>
        <v>-6424721780.3307009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-26769674.084711254</v>
      </c>
      <c r="L2149" s="444">
        <f t="shared" ca="1" si="124"/>
        <v>-6451491454.4154119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25">
      <c r="G2150" s="459"/>
      <c r="H2150" s="459">
        <v>2143</v>
      </c>
      <c r="I2150" s="444">
        <f t="shared" ca="1" si="125"/>
        <v>-6451491454.4154119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-26881214.393397551</v>
      </c>
      <c r="L2150" s="444">
        <f t="shared" ca="1" si="124"/>
        <v>-6478372668.8088093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25">
      <c r="G2151" s="459"/>
      <c r="H2151" s="459">
        <v>2144</v>
      </c>
      <c r="I2151" s="444">
        <f t="shared" ca="1" si="125"/>
        <v>-6478372668.8088093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-26993219.453370038</v>
      </c>
      <c r="L2151" s="444">
        <f t="shared" ca="1" si="124"/>
        <v>-6505365888.2621794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25">
      <c r="G2152" s="459"/>
      <c r="H2152" s="459">
        <v>2145</v>
      </c>
      <c r="I2152" s="444">
        <f t="shared" ca="1" si="125"/>
        <v>-6505365888.2621794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-27105691.201092415</v>
      </c>
      <c r="L2152" s="444">
        <f t="shared" ca="1" si="124"/>
        <v>-6532471579.4632721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25">
      <c r="G2153" s="459"/>
      <c r="H2153" s="459">
        <v>2146</v>
      </c>
      <c r="I2153" s="444">
        <f t="shared" ca="1" si="125"/>
        <v>-6532471579.4632721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-27218631.581096966</v>
      </c>
      <c r="L2153" s="444">
        <f t="shared" ca="1" si="124"/>
        <v>-6559690211.0443687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25">
      <c r="G2154" s="459"/>
      <c r="H2154" s="459">
        <v>2147</v>
      </c>
      <c r="I2154" s="444">
        <f t="shared" ca="1" si="125"/>
        <v>-6559690211.0443687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-27332042.546018202</v>
      </c>
      <c r="L2154" s="444">
        <f t="shared" ca="1" si="124"/>
        <v>-6587022253.5903873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25">
      <c r="G2155" s="459"/>
      <c r="H2155" s="459">
        <v>2148</v>
      </c>
      <c r="I2155" s="444">
        <f t="shared" ca="1" si="125"/>
        <v>-6587022253.5903873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-27445926.056626614</v>
      </c>
      <c r="L2155" s="444">
        <f t="shared" ca="1" si="124"/>
        <v>-6614468179.6470137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25">
      <c r="G2156" s="459"/>
      <c r="H2156" s="459">
        <v>2149</v>
      </c>
      <c r="I2156" s="444">
        <f t="shared" ca="1" si="125"/>
        <v>-6614468179.6470137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-27560284.081862558</v>
      </c>
      <c r="L2156" s="444">
        <f t="shared" ca="1" si="124"/>
        <v>-6642028463.7288761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25">
      <c r="G2157" s="459"/>
      <c r="H2157" s="459">
        <v>2150</v>
      </c>
      <c r="I2157" s="444">
        <f t="shared" ca="1" si="125"/>
        <v>-6642028463.7288761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-27675118.598870318</v>
      </c>
      <c r="L2157" s="444">
        <f t="shared" ca="1" si="124"/>
        <v>-6669703582.3277464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25">
      <c r="G2158" s="459"/>
      <c r="H2158" s="459">
        <v>2151</v>
      </c>
      <c r="I2158" s="444">
        <f t="shared" ca="1" si="125"/>
        <v>-6669703582.3277464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-27790431.593032274</v>
      </c>
      <c r="L2158" s="444">
        <f t="shared" ca="1" si="124"/>
        <v>-6697494013.9207783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25">
      <c r="G2159" s="459"/>
      <c r="H2159" s="459">
        <v>2152</v>
      </c>
      <c r="I2159" s="444">
        <f t="shared" ca="1" si="125"/>
        <v>-6697494013.9207783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-27906225.058003243</v>
      </c>
      <c r="L2159" s="444">
        <f t="shared" ca="1" si="124"/>
        <v>-6725400238.9787817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25">
      <c r="G2160" s="459"/>
      <c r="H2160" s="459">
        <v>2153</v>
      </c>
      <c r="I2160" s="444">
        <f t="shared" ca="1" si="125"/>
        <v>-6725400238.9787817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-28022500.995744929</v>
      </c>
      <c r="L2160" s="444">
        <f t="shared" ca="1" si="124"/>
        <v>-6753422739.9745264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25">
      <c r="G2161" s="459"/>
      <c r="H2161" s="459">
        <v>2154</v>
      </c>
      <c r="I2161" s="444">
        <f t="shared" ca="1" si="125"/>
        <v>-6753422739.9745264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-28139261.416560527</v>
      </c>
      <c r="L2161" s="444">
        <f t="shared" ca="1" si="124"/>
        <v>-6781562001.3910866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25">
      <c r="G2162" s="459"/>
      <c r="H2162" s="459">
        <v>2155</v>
      </c>
      <c r="I2162" s="444">
        <f t="shared" ca="1" si="125"/>
        <v>-6781562001.3910866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-28256508.339129526</v>
      </c>
      <c r="L2162" s="444">
        <f t="shared" ca="1" si="124"/>
        <v>-6809818509.730216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25">
      <c r="G2163" s="459"/>
      <c r="H2163" s="459">
        <v>2156</v>
      </c>
      <c r="I2163" s="444">
        <f t="shared" ca="1" si="125"/>
        <v>-6809818509.730216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-28374243.790542565</v>
      </c>
      <c r="L2163" s="444">
        <f t="shared" ca="1" si="124"/>
        <v>-6838192753.5207586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25">
      <c r="G2164" s="459"/>
      <c r="H2164" s="459">
        <v>2157</v>
      </c>
      <c r="I2164" s="444">
        <f t="shared" ca="1" si="125"/>
        <v>-6838192753.5207586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-28492469.806336489</v>
      </c>
      <c r="L2164" s="444">
        <f t="shared" ca="1" si="124"/>
        <v>-6866685223.327095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25">
      <c r="G2165" s="459"/>
      <c r="H2165" s="459">
        <v>2158</v>
      </c>
      <c r="I2165" s="444">
        <f t="shared" ca="1" si="125"/>
        <v>-6866685223.327095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-28611188.430529561</v>
      </c>
      <c r="L2165" s="444">
        <f t="shared" ca="1" si="124"/>
        <v>-6895296411.7576246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25">
      <c r="G2166" s="459"/>
      <c r="H2166" s="459">
        <v>2159</v>
      </c>
      <c r="I2166" s="444">
        <f t="shared" ca="1" si="125"/>
        <v>-6895296411.7576246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-28730401.715656772</v>
      </c>
      <c r="L2166" s="444">
        <f t="shared" ca="1" si="124"/>
        <v>-6924026813.4732819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25">
      <c r="G2167" s="459"/>
      <c r="H2167" s="459">
        <v>2160</v>
      </c>
      <c r="I2167" s="444">
        <f t="shared" ca="1" si="125"/>
        <v>-6924026813.4732819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-28850111.722805336</v>
      </c>
      <c r="L2167" s="444">
        <f t="shared" ca="1" si="124"/>
        <v>-6952876925.1960869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25">
      <c r="G2168" s="459"/>
      <c r="H2168" s="459">
        <v>2161</v>
      </c>
      <c r="I2168" s="444">
        <f t="shared" ca="1" si="125"/>
        <v>-6952876925.1960869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-28970320.521650363</v>
      </c>
      <c r="L2168" s="444">
        <f t="shared" ca="1" si="124"/>
        <v>-6981847245.7177372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25">
      <c r="G2169" s="459"/>
      <c r="H2169" s="459">
        <v>2162</v>
      </c>
      <c r="I2169" s="444">
        <f t="shared" ca="1" si="125"/>
        <v>-6981847245.7177372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-29091030.190490574</v>
      </c>
      <c r="L2169" s="444">
        <f t="shared" ca="1" si="124"/>
        <v>-7010938275.9082279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25">
      <c r="G2170" s="459"/>
      <c r="H2170" s="459">
        <v>2163</v>
      </c>
      <c r="I2170" s="444">
        <f t="shared" ca="1" si="125"/>
        <v>-7010938275.9082279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-29212242.816284284</v>
      </c>
      <c r="L2170" s="444">
        <f t="shared" ca="1" si="124"/>
        <v>-7040150518.7245121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25">
      <c r="G2171" s="459"/>
      <c r="H2171" s="459">
        <v>2164</v>
      </c>
      <c r="I2171" s="444">
        <f t="shared" ca="1" si="125"/>
        <v>-7040150518.7245121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-29333960.494685464</v>
      </c>
      <c r="L2171" s="444">
        <f t="shared" ca="1" si="124"/>
        <v>-7069484479.2191973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25">
      <c r="G2172" s="459"/>
      <c r="H2172" s="459">
        <v>2165</v>
      </c>
      <c r="I2172" s="444">
        <f t="shared" ca="1" si="125"/>
        <v>-7069484479.2191973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-29456185.330079991</v>
      </c>
      <c r="L2172" s="444">
        <f t="shared" ca="1" si="124"/>
        <v>-7098940664.5492773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25">
      <c r="G2173" s="459"/>
      <c r="H2173" s="459">
        <v>2166</v>
      </c>
      <c r="I2173" s="444">
        <f t="shared" ca="1" si="125"/>
        <v>-7098940664.5492773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-29578919.435621988</v>
      </c>
      <c r="L2173" s="444">
        <f t="shared" ca="1" si="124"/>
        <v>-7128519583.9848995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25">
      <c r="G2174" s="459"/>
      <c r="H2174" s="459">
        <v>2167</v>
      </c>
      <c r="I2174" s="444">
        <f t="shared" ca="1" si="125"/>
        <v>-7128519583.9848995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-29702164.93327041</v>
      </c>
      <c r="L2174" s="444">
        <f t="shared" ca="1" si="124"/>
        <v>-7158221748.91817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25">
      <c r="G2175" s="459"/>
      <c r="H2175" s="459">
        <v>2168</v>
      </c>
      <c r="I2175" s="444">
        <f t="shared" ca="1" si="125"/>
        <v>-7158221748.91817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-29825923.953825705</v>
      </c>
      <c r="L2175" s="444">
        <f t="shared" ca="1" si="124"/>
        <v>-7188047672.8719959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25">
      <c r="G2176" s="459"/>
      <c r="H2176" s="459">
        <v>2169</v>
      </c>
      <c r="I2176" s="444">
        <f t="shared" ca="1" si="125"/>
        <v>-7188047672.8719959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-29950198.636966649</v>
      </c>
      <c r="L2176" s="444">
        <f t="shared" ca="1" si="124"/>
        <v>-7217997871.5089626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25">
      <c r="G2177" s="459"/>
      <c r="H2177" s="459">
        <v>2170</v>
      </c>
      <c r="I2177" s="444">
        <f t="shared" ca="1" si="125"/>
        <v>-7217997871.5089626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-30074991.131287344</v>
      </c>
      <c r="L2177" s="444">
        <f t="shared" ca="1" si="124"/>
        <v>-7248072862.6402502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25">
      <c r="G2178" s="459"/>
      <c r="H2178" s="459">
        <v>2171</v>
      </c>
      <c r="I2178" s="444">
        <f t="shared" ca="1" si="125"/>
        <v>-7248072862.6402502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-30200303.594334375</v>
      </c>
      <c r="L2178" s="444">
        <f t="shared" ca="1" si="124"/>
        <v>-7278273166.2345848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25">
      <c r="G2179" s="459"/>
      <c r="H2179" s="459">
        <v>2172</v>
      </c>
      <c r="I2179" s="444">
        <f t="shared" ca="1" si="125"/>
        <v>-7278273166.2345848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-30326138.192644108</v>
      </c>
      <c r="L2179" s="444">
        <f t="shared" ca="1" si="124"/>
        <v>-7308599304.4272289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25">
      <c r="G2180" s="459"/>
      <c r="H2180" s="459">
        <v>2173</v>
      </c>
      <c r="I2180" s="444">
        <f t="shared" ca="1" si="125"/>
        <v>-7308599304.4272289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-30452497.10178012</v>
      </c>
      <c r="L2180" s="444">
        <f t="shared" ca="1" si="124"/>
        <v>-7339051801.5290089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25">
      <c r="G2181" s="459"/>
      <c r="H2181" s="459">
        <v>2174</v>
      </c>
      <c r="I2181" s="444">
        <f t="shared" ca="1" si="125"/>
        <v>-7339051801.5290089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-30579382.506370872</v>
      </c>
      <c r="L2181" s="444">
        <f t="shared" ca="1" si="124"/>
        <v>-7369631184.0353794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25">
      <c r="G2182" s="459"/>
      <c r="H2182" s="459">
        <v>2175</v>
      </c>
      <c r="I2182" s="444">
        <f t="shared" ca="1" si="125"/>
        <v>-7369631184.0353794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-30706796.600147415</v>
      </c>
      <c r="L2182" s="444">
        <f t="shared" ca="1" si="124"/>
        <v>-7400337980.6355267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25">
      <c r="G2183" s="459"/>
      <c r="H2183" s="459">
        <v>2176</v>
      </c>
      <c r="I2183" s="444">
        <f t="shared" ca="1" si="125"/>
        <v>-7400337980.6355267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-30834741.585981365</v>
      </c>
      <c r="L2183" s="444">
        <f t="shared" ca="1" si="124"/>
        <v>-7431172722.221508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25">
      <c r="G2184" s="459"/>
      <c r="H2184" s="459">
        <v>2177</v>
      </c>
      <c r="I2184" s="444">
        <f t="shared" ca="1" si="125"/>
        <v>-7431172722.221508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-30963219.675922945</v>
      </c>
      <c r="L2184" s="444">
        <f t="shared" ca="1" si="124"/>
        <v>-7462135941.8974314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25">
      <c r="G2185" s="459"/>
      <c r="H2185" s="459">
        <v>2178</v>
      </c>
      <c r="I2185" s="444">
        <f t="shared" ca="1" si="125"/>
        <v>-7462135941.8974314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-31092233.091239296</v>
      </c>
      <c r="L2185" s="444">
        <f t="shared" ca="1" si="124"/>
        <v>-7493228174.9886703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25">
      <c r="G2186" s="459"/>
      <c r="H2186" s="459">
        <v>2179</v>
      </c>
      <c r="I2186" s="444">
        <f t="shared" ca="1" si="125"/>
        <v>-7493228174.9886703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-31221784.062452789</v>
      </c>
      <c r="L2186" s="444">
        <f t="shared" ca="1" si="124"/>
        <v>-7524449959.0511227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25">
      <c r="G2187" s="459"/>
      <c r="H2187" s="459">
        <v>2180</v>
      </c>
      <c r="I2187" s="444">
        <f t="shared" ca="1" si="125"/>
        <v>-7524449959.0511227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-31351874.829379674</v>
      </c>
      <c r="L2187" s="444">
        <f t="shared" ca="1" si="124"/>
        <v>-7555801833.8805027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25">
      <c r="G2188" s="459"/>
      <c r="H2188" s="459">
        <v>2181</v>
      </c>
      <c r="I2188" s="444">
        <f t="shared" ca="1" si="125"/>
        <v>-7555801833.8805027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-31482507.641168766</v>
      </c>
      <c r="L2188" s="444">
        <f t="shared" ca="1" si="124"/>
        <v>-7587284341.5216713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25">
      <c r="G2189" s="459"/>
      <c r="H2189" s="459">
        <v>2182</v>
      </c>
      <c r="I2189" s="444">
        <f t="shared" ca="1" si="125"/>
        <v>-7587284341.5216713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-31613684.756340295</v>
      </c>
      <c r="L2189" s="444">
        <f t="shared" ca="1" si="124"/>
        <v>-7618898026.2780113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25">
      <c r="G2190" s="459"/>
      <c r="H2190" s="459">
        <v>2183</v>
      </c>
      <c r="I2190" s="444">
        <f t="shared" ca="1" si="125"/>
        <v>-7618898026.2780113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-31745408.442825045</v>
      </c>
      <c r="L2190" s="444">
        <f t="shared" ca="1" si="124"/>
        <v>-7650643434.7208366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25">
      <c r="G2191" s="459"/>
      <c r="H2191" s="459">
        <v>2184</v>
      </c>
      <c r="I2191" s="444">
        <f t="shared" ca="1" si="125"/>
        <v>-7650643434.7208366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-31877680.978003491</v>
      </c>
      <c r="L2191" s="444">
        <f t="shared" ca="1" si="124"/>
        <v>-7682521115.6988401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25">
      <c r="G2192" s="459"/>
      <c r="H2192" s="459">
        <v>2185</v>
      </c>
      <c r="I2192" s="444">
        <f t="shared" ca="1" si="125"/>
        <v>-7682521115.6988401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-32010504.648745168</v>
      </c>
      <c r="L2192" s="444">
        <f t="shared" ca="1" si="124"/>
        <v>-7714531620.3475857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25">
      <c r="G2193" s="459"/>
      <c r="H2193" s="459">
        <v>2186</v>
      </c>
      <c r="I2193" s="444">
        <f t="shared" ca="1" si="125"/>
        <v>-7714531620.3475857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-32143881.751448274</v>
      </c>
      <c r="L2193" s="444">
        <f t="shared" ca="1" si="124"/>
        <v>-7746675502.0990343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25">
      <c r="G2194" s="459"/>
      <c r="H2194" s="459">
        <v>2187</v>
      </c>
      <c r="I2194" s="444">
        <f t="shared" ca="1" si="125"/>
        <v>-7746675502.0990343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-32277814.592079308</v>
      </c>
      <c r="L2194" s="444">
        <f t="shared" ca="1" si="124"/>
        <v>-7778953316.6911135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25">
      <c r="G2195" s="459"/>
      <c r="H2195" s="459">
        <v>2188</v>
      </c>
      <c r="I2195" s="444">
        <f t="shared" ca="1" si="125"/>
        <v>-7778953316.6911135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-32412305.486212973</v>
      </c>
      <c r="L2195" s="444">
        <f t="shared" ca="1" si="124"/>
        <v>-7811365622.1773262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25">
      <c r="G2196" s="459"/>
      <c r="H2196" s="459">
        <v>2189</v>
      </c>
      <c r="I2196" s="444">
        <f t="shared" ca="1" si="125"/>
        <v>-7811365622.1773262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-32547356.759072192</v>
      </c>
      <c r="L2196" s="444">
        <f t="shared" ca="1" si="124"/>
        <v>-7843912978.9363985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25">
      <c r="G2197" s="459"/>
      <c r="H2197" s="459">
        <v>2190</v>
      </c>
      <c r="I2197" s="444">
        <f t="shared" ca="1" si="125"/>
        <v>-7843912978.9363985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-32682970.745568331</v>
      </c>
      <c r="L2197" s="444">
        <f t="shared" ca="1" si="124"/>
        <v>-7876595949.6819668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25">
      <c r="G2198" s="459"/>
      <c r="H2198" s="459">
        <v>2191</v>
      </c>
      <c r="I2198" s="444">
        <f t="shared" ca="1" si="125"/>
        <v>-7876595949.6819668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-32819149.790341526</v>
      </c>
      <c r="L2198" s="444">
        <f t="shared" ca="1" si="124"/>
        <v>-7909415099.4723082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25">
      <c r="G2199" s="459"/>
      <c r="H2199" s="459">
        <v>2192</v>
      </c>
      <c r="I2199" s="444">
        <f t="shared" ca="1" si="125"/>
        <v>-7909415099.4723082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-32955896.247801278</v>
      </c>
      <c r="L2199" s="444">
        <f t="shared" ca="1" si="124"/>
        <v>-7942370995.720109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25">
      <c r="G2200" s="459"/>
      <c r="H2200" s="459">
        <v>2193</v>
      </c>
      <c r="I2200" s="444">
        <f t="shared" ca="1" si="125"/>
        <v>-7942370995.720109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-33093212.482167121</v>
      </c>
      <c r="L2200" s="444">
        <f t="shared" ca="1" si="124"/>
        <v>-7975464208.2022762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25">
      <c r="G2201" s="459"/>
      <c r="H2201" s="459">
        <v>2194</v>
      </c>
      <c r="I2201" s="444">
        <f t="shared" ca="1" si="125"/>
        <v>-7975464208.2022762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-33231100.867509484</v>
      </c>
      <c r="L2201" s="444">
        <f t="shared" ca="1" si="124"/>
        <v>-8008695309.0697861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25">
      <c r="G2202" s="459"/>
      <c r="H2202" s="459">
        <v>2195</v>
      </c>
      <c r="I2202" s="444">
        <f t="shared" ca="1" si="125"/>
        <v>-8008695309.0697861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-33369563.787790775</v>
      </c>
      <c r="L2202" s="444">
        <f t="shared" ca="1" si="124"/>
        <v>-8042064872.8575764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25">
      <c r="G2203" s="459"/>
      <c r="H2203" s="459">
        <v>2196</v>
      </c>
      <c r="I2203" s="444">
        <f t="shared" ca="1" si="125"/>
        <v>-8042064872.8575764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-33508603.636906572</v>
      </c>
      <c r="L2203" s="444">
        <f t="shared" ca="1" si="124"/>
        <v>-8075573476.494483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25">
      <c r="G2204" s="459"/>
      <c r="H2204" s="459">
        <v>2197</v>
      </c>
      <c r="I2204" s="444">
        <f t="shared" ca="1" si="125"/>
        <v>-8075573476.494483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-33648222.818727009</v>
      </c>
      <c r="L2204" s="444">
        <f t="shared" ca="1" si="124"/>
        <v>-8109221699.3132095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25">
      <c r="G2205" s="459"/>
      <c r="H2205" s="459">
        <v>2198</v>
      </c>
      <c r="I2205" s="444">
        <f t="shared" ca="1" si="125"/>
        <v>-8109221699.3132095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-33788423.747138374</v>
      </c>
      <c r="L2205" s="444">
        <f t="shared" ca="1" si="124"/>
        <v>-8143010123.0603476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25">
      <c r="G2206" s="459"/>
      <c r="H2206" s="459">
        <v>2199</v>
      </c>
      <c r="I2206" s="444">
        <f t="shared" ca="1" si="125"/>
        <v>-8143010123.0603476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-33929208.846084788</v>
      </c>
      <c r="L2206" s="444">
        <f t="shared" ca="1" si="124"/>
        <v>-8176939331.9064322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25">
      <c r="G2207" s="459"/>
      <c r="H2207" s="459">
        <v>2200</v>
      </c>
      <c r="I2207" s="444">
        <f t="shared" ca="1" si="125"/>
        <v>-8176939331.9064322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-34070580.54961013</v>
      </c>
      <c r="L2207" s="444">
        <f t="shared" ca="1" si="124"/>
        <v>-8211009912.4560423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25">
      <c r="G2208" s="459"/>
      <c r="H2208" s="459">
        <v>2201</v>
      </c>
      <c r="I2208" s="444">
        <f t="shared" ca="1" si="125"/>
        <v>-8211009912.4560423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-34212541.301900178</v>
      </c>
      <c r="L2208" s="444">
        <f t="shared" ca="1" si="124"/>
        <v>-8245222453.7579422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25">
      <c r="G2209" s="459"/>
      <c r="H2209" s="459">
        <v>2202</v>
      </c>
      <c r="I2209" s="444">
        <f t="shared" ca="1" si="125"/>
        <v>-8245222453.7579422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-34355093.55732476</v>
      </c>
      <c r="L2209" s="444">
        <f t="shared" ca="1" si="124"/>
        <v>-8279577547.3152666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25">
      <c r="G2210" s="459"/>
      <c r="H2210" s="459">
        <v>2203</v>
      </c>
      <c r="I2210" s="444">
        <f t="shared" ca="1" si="125"/>
        <v>-8279577547.3152666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-34498239.780480281</v>
      </c>
      <c r="L2210" s="444">
        <f t="shared" ca="1" si="124"/>
        <v>-8314075787.095747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25">
      <c r="G2211" s="459"/>
      <c r="H2211" s="459">
        <v>2204</v>
      </c>
      <c r="I2211" s="444">
        <f t="shared" ca="1" si="125"/>
        <v>-8314075787.095747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-34641982.446232282</v>
      </c>
      <c r="L2211" s="444">
        <f t="shared" ca="1" si="124"/>
        <v>-8348717769.5419788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25">
      <c r="G2212" s="459"/>
      <c r="H2212" s="459">
        <v>2205</v>
      </c>
      <c r="I2212" s="444">
        <f t="shared" ca="1" si="125"/>
        <v>-8348717769.5419788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-34786324.039758243</v>
      </c>
      <c r="L2212" s="444">
        <f t="shared" ca="1" si="124"/>
        <v>-8383504093.5817375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25">
      <c r="G2213" s="459"/>
      <c r="H2213" s="459">
        <v>2206</v>
      </c>
      <c r="I2213" s="444">
        <f t="shared" ca="1" si="125"/>
        <v>-8383504093.5817375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-34931267.056590579</v>
      </c>
      <c r="L2213" s="444">
        <f t="shared" ca="1" si="124"/>
        <v>-8418435360.6383286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25">
      <c r="G2214" s="459"/>
      <c r="H2214" s="459">
        <v>2207</v>
      </c>
      <c r="I2214" s="444">
        <f t="shared" ca="1" si="125"/>
        <v>-8418435360.6383286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-35076814.002659701</v>
      </c>
      <c r="L2214" s="444">
        <f t="shared" ca="1" si="124"/>
        <v>-8453512174.6409883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25">
      <c r="G2215" s="459"/>
      <c r="H2215" s="459">
        <v>2208</v>
      </c>
      <c r="I2215" s="444">
        <f t="shared" ca="1" si="125"/>
        <v>-8453512174.6409883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-35222967.394337453</v>
      </c>
      <c r="L2215" s="444">
        <f t="shared" ca="1" si="124"/>
        <v>-8488735142.035326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25">
      <c r="G2216" s="459"/>
      <c r="H2216" s="459">
        <v>2209</v>
      </c>
      <c r="I2216" s="444">
        <f t="shared" ca="1" si="125"/>
        <v>-8488735142.035326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-35369729.758480527</v>
      </c>
      <c r="L2216" s="444">
        <f t="shared" ca="1" si="124"/>
        <v>-8524104871.7938061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25">
      <c r="G2217" s="459"/>
      <c r="H2217" s="459">
        <v>2210</v>
      </c>
      <c r="I2217" s="444">
        <f t="shared" ca="1" si="125"/>
        <v>-8524104871.7938061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-35517103.632474191</v>
      </c>
      <c r="L2217" s="444">
        <f t="shared" ca="1" si="124"/>
        <v>-8559621975.42628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25">
      <c r="G2218" s="459"/>
      <c r="H2218" s="459">
        <v>2211</v>
      </c>
      <c r="I2218" s="444">
        <f t="shared" ca="1" si="125"/>
        <v>-8559621975.42628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-35665091.564276174</v>
      </c>
      <c r="L2218" s="444">
        <f t="shared" ca="1" si="124"/>
        <v>-8595287066.9905567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25">
      <c r="G2219" s="459"/>
      <c r="H2219" s="459">
        <v>2212</v>
      </c>
      <c r="I2219" s="444">
        <f t="shared" ca="1" si="125"/>
        <v>-8595287066.9905567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-35813696.112460651</v>
      </c>
      <c r="L2219" s="444">
        <f t="shared" ca="1" si="124"/>
        <v>-8631100763.1030178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25">
      <c r="G2220" s="459"/>
      <c r="H2220" s="459">
        <v>2213</v>
      </c>
      <c r="I2220" s="444">
        <f t="shared" ca="1" si="125"/>
        <v>-8631100763.1030178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-35962919.846262574</v>
      </c>
      <c r="L2220" s="444">
        <f t="shared" ca="1" si="124"/>
        <v>-8667063682.9492798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25">
      <c r="G2221" s="459"/>
      <c r="H2221" s="459">
        <v>2214</v>
      </c>
      <c r="I2221" s="444">
        <f t="shared" ca="1" si="125"/>
        <v>-8667063682.9492798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-36112765.345621996</v>
      </c>
      <c r="L2221" s="444">
        <f t="shared" ca="1" si="124"/>
        <v>-8703176448.2949009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25">
      <c r="G2222" s="459"/>
      <c r="H2222" s="459">
        <v>2215</v>
      </c>
      <c r="I2222" s="444">
        <f t="shared" ca="1" si="125"/>
        <v>-8703176448.2949009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-36263235.201228753</v>
      </c>
      <c r="L2222" s="444">
        <f t="shared" ca="1" si="124"/>
        <v>-8739439683.49613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25">
      <c r="G2223" s="459"/>
      <c r="H2223" s="459">
        <v>2216</v>
      </c>
      <c r="I2223" s="444">
        <f t="shared" ca="1" si="125"/>
        <v>-8739439683.49613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-36414332.014567211</v>
      </c>
      <c r="L2223" s="444">
        <f t="shared" ca="1" si="124"/>
        <v>-8775854015.5106964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25">
      <c r="G2224" s="459"/>
      <c r="H2224" s="459">
        <v>2217</v>
      </c>
      <c r="I2224" s="444">
        <f t="shared" ca="1" si="125"/>
        <v>-8775854015.5106964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-36566058.397961237</v>
      </c>
      <c r="L2224" s="444">
        <f t="shared" ca="1" si="124"/>
        <v>-8812420073.9086571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25">
      <c r="G2225" s="459"/>
      <c r="H2225" s="459">
        <v>2218</v>
      </c>
      <c r="I2225" s="444">
        <f t="shared" ca="1" si="125"/>
        <v>-8812420073.9086571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-36718416.974619403</v>
      </c>
      <c r="L2225" s="444">
        <f t="shared" ca="1" si="124"/>
        <v>-8849138490.883276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25">
      <c r="G2226" s="459"/>
      <c r="H2226" s="459">
        <v>2219</v>
      </c>
      <c r="I2226" s="444">
        <f t="shared" ca="1" si="125"/>
        <v>-8849138490.883276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-36871410.378680319</v>
      </c>
      <c r="L2226" s="444">
        <f t="shared" ca="1" si="124"/>
        <v>-8886009901.2619572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25">
      <c r="G2227" s="459"/>
      <c r="H2227" s="459">
        <v>2220</v>
      </c>
      <c r="I2227" s="444">
        <f t="shared" ca="1" si="125"/>
        <v>-8886009901.2619572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-37025041.255258158</v>
      </c>
      <c r="L2227" s="444">
        <f t="shared" ca="1" si="124"/>
        <v>-8923034942.5172157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25">
      <c r="G2228" s="459"/>
      <c r="H2228" s="459">
        <v>2221</v>
      </c>
      <c r="I2228" s="444">
        <f t="shared" ca="1" si="125"/>
        <v>-8923034942.5172157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-37179312.260488398</v>
      </c>
      <c r="L2228" s="444">
        <f t="shared" ca="1" si="124"/>
        <v>-8960214254.7777042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25">
      <c r="G2229" s="459"/>
      <c r="H2229" s="459">
        <v>2222</v>
      </c>
      <c r="I2229" s="444">
        <f t="shared" ca="1" si="125"/>
        <v>-8960214254.7777042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-37334226.061573766</v>
      </c>
      <c r="L2229" s="444">
        <f t="shared" ca="1" si="124"/>
        <v>-8997548480.8392773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25">
      <c r="G2230" s="459"/>
      <c r="H2230" s="459">
        <v>2223</v>
      </c>
      <c r="I2230" s="444">
        <f t="shared" ca="1" si="125"/>
        <v>-8997548480.8392773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-37489785.336830318</v>
      </c>
      <c r="L2230" s="444">
        <f t="shared" ca="1" si="124"/>
        <v>-9035038266.1761074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25">
      <c r="G2231" s="459"/>
      <c r="H2231" s="459">
        <v>2224</v>
      </c>
      <c r="I2231" s="444">
        <f t="shared" ca="1" si="125"/>
        <v>-9035038266.1761074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-37645992.775733784</v>
      </c>
      <c r="L2231" s="444">
        <f t="shared" ca="1" si="124"/>
        <v>-9072684258.9518414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25">
      <c r="G2232" s="459"/>
      <c r="H2232" s="459">
        <v>2225</v>
      </c>
      <c r="I2232" s="444">
        <f t="shared" ca="1" si="125"/>
        <v>-9072684258.9518414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-37802851.078966007</v>
      </c>
      <c r="L2232" s="444">
        <f t="shared" ca="1" si="124"/>
        <v>-9110487110.0308075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25">
      <c r="G2233" s="459"/>
      <c r="H2233" s="459">
        <v>2226</v>
      </c>
      <c r="I2233" s="444">
        <f t="shared" ca="1" si="125"/>
        <v>-9110487110.0308075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-37960362.958461694</v>
      </c>
      <c r="L2233" s="444">
        <f t="shared" ca="1" si="124"/>
        <v>-9148447472.9892693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25">
      <c r="G2234" s="459"/>
      <c r="H2234" s="459">
        <v>2227</v>
      </c>
      <c r="I2234" s="444">
        <f t="shared" ca="1" si="125"/>
        <v>-9148447472.9892693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-38118531.137455285</v>
      </c>
      <c r="L2234" s="444">
        <f t="shared" ca="1" si="124"/>
        <v>-9186566004.1267242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25">
      <c r="G2235" s="459"/>
      <c r="H2235" s="459">
        <v>2228</v>
      </c>
      <c r="I2235" s="444">
        <f t="shared" ca="1" si="125"/>
        <v>-9186566004.1267242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-38277358.350528017</v>
      </c>
      <c r="L2235" s="444">
        <f t="shared" ca="1" si="124"/>
        <v>-9224843362.477253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25">
      <c r="G2236" s="459"/>
      <c r="H2236" s="459">
        <v>2229</v>
      </c>
      <c r="I2236" s="444">
        <f t="shared" ca="1" si="125"/>
        <v>-9224843362.477253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-38436847.343655221</v>
      </c>
      <c r="L2236" s="444">
        <f t="shared" ca="1" si="124"/>
        <v>-9263280209.8209076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25">
      <c r="G2237" s="459"/>
      <c r="H2237" s="459">
        <v>2230</v>
      </c>
      <c r="I2237" s="444">
        <f t="shared" ca="1" si="125"/>
        <v>-9263280209.8209076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-38597000.87425378</v>
      </c>
      <c r="L2237" s="444">
        <f t="shared" ca="1" si="124"/>
        <v>-9301877210.6951618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25">
      <c r="G2238" s="459"/>
      <c r="H2238" s="459">
        <v>2231</v>
      </c>
      <c r="I2238" s="444">
        <f t="shared" ca="1" si="125"/>
        <v>-9301877210.6951618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-38757821.711229838</v>
      </c>
      <c r="L2238" s="444">
        <f t="shared" ca="1" si="124"/>
        <v>-9340635032.4063911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25">
      <c r="G2239" s="459"/>
      <c r="H2239" s="459">
        <v>2232</v>
      </c>
      <c r="I2239" s="444">
        <f t="shared" ca="1" si="125"/>
        <v>-9340635032.4063911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-38919312.635026626</v>
      </c>
      <c r="L2239" s="444">
        <f t="shared" ca="1" si="124"/>
        <v>-9379554345.0414181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25">
      <c r="G2240" s="459"/>
      <c r="H2240" s="459">
        <v>2233</v>
      </c>
      <c r="I2240" s="444">
        <f t="shared" ca="1" si="125"/>
        <v>-9379554345.0414181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-39081476.437672578</v>
      </c>
      <c r="L2240" s="444">
        <f t="shared" ca="1" si="124"/>
        <v>-9418635821.4790897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25">
      <c r="G2241" s="459"/>
      <c r="H2241" s="459">
        <v>2234</v>
      </c>
      <c r="I2241" s="444">
        <f t="shared" ca="1" si="125"/>
        <v>-9418635821.4790897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-39244315.922829539</v>
      </c>
      <c r="L2241" s="444">
        <f t="shared" ca="1" si="124"/>
        <v>-9457880137.4019184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25">
      <c r="G2242" s="459"/>
      <c r="H2242" s="459">
        <v>2235</v>
      </c>
      <c r="I2242" s="444">
        <f t="shared" ca="1" si="125"/>
        <v>-9457880137.4019184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-39407833.905841328</v>
      </c>
      <c r="L2242" s="444">
        <f t="shared" ca="1" si="124"/>
        <v>-9497287971.3077602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25">
      <c r="G2243" s="459"/>
      <c r="H2243" s="459">
        <v>2236</v>
      </c>
      <c r="I2243" s="444">
        <f t="shared" ca="1" si="125"/>
        <v>-9497287971.3077602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-39572033.213782333</v>
      </c>
      <c r="L2243" s="444">
        <f t="shared" ca="1" si="124"/>
        <v>-9536860004.5215435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25">
      <c r="G2244" s="459"/>
      <c r="H2244" s="459">
        <v>2237</v>
      </c>
      <c r="I2244" s="444">
        <f t="shared" ca="1" si="125"/>
        <v>-9536860004.5215435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-39736916.685506433</v>
      </c>
      <c r="L2244" s="444">
        <f t="shared" ca="1" si="124"/>
        <v>-9576596921.2070503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25">
      <c r="G2245" s="459"/>
      <c r="H2245" s="459">
        <v>2238</v>
      </c>
      <c r="I2245" s="444">
        <f t="shared" ca="1" si="125"/>
        <v>-9576596921.2070503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-39902487.171696045</v>
      </c>
      <c r="L2245" s="444">
        <f t="shared" ca="1" si="124"/>
        <v>-9616499408.378746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25">
      <c r="G2246" s="459"/>
      <c r="H2246" s="459">
        <v>2239</v>
      </c>
      <c r="I2246" s="444">
        <f t="shared" ca="1" si="125"/>
        <v>-9616499408.378746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-40068747.534911439</v>
      </c>
      <c r="L2246" s="444">
        <f t="shared" ca="1" si="124"/>
        <v>-9656568155.9136581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25">
      <c r="G2247" s="459"/>
      <c r="H2247" s="459">
        <v>2240</v>
      </c>
      <c r="I2247" s="444">
        <f t="shared" ca="1" si="125"/>
        <v>-9656568155.9136581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-40235700.64964024</v>
      </c>
      <c r="L2247" s="444">
        <f t="shared" ca="1" si="124"/>
        <v>-9696803856.5632992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25">
      <c r="G2248" s="459"/>
      <c r="H2248" s="459">
        <v>2241</v>
      </c>
      <c r="I2248" s="444">
        <f t="shared" ca="1" si="125"/>
        <v>-9696803856.5632992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-40403349.40234708</v>
      </c>
      <c r="L2248" s="444">
        <f t="shared" ca="1" si="124"/>
        <v>-9737207205.9656467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25">
      <c r="G2249" s="459"/>
      <c r="H2249" s="459">
        <v>2242</v>
      </c>
      <c r="I2249" s="444">
        <f t="shared" ca="1" si="125"/>
        <v>-9737207205.9656467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-40571696.69152353</v>
      </c>
      <c r="L2249" s="444">
        <f t="shared" ca="1" si="124"/>
        <v>-9777778902.6571693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25">
      <c r="G2250" s="459"/>
      <c r="H2250" s="459">
        <v>2243</v>
      </c>
      <c r="I2250" s="444">
        <f t="shared" ca="1" si="125"/>
        <v>-9777778902.6571693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-40740745.427738205</v>
      </c>
      <c r="L2250" s="444">
        <f t="shared" ca="1" si="124"/>
        <v>-9818519648.0849075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25">
      <c r="G2251" s="459"/>
      <c r="H2251" s="459">
        <v>2244</v>
      </c>
      <c r="I2251" s="444">
        <f t="shared" ca="1" si="125"/>
        <v>-9818519648.0849075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-40910498.533687115</v>
      </c>
      <c r="L2251" s="444">
        <f t="shared" ca="1" si="124"/>
        <v>-9859430146.6185951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25">
      <c r="G2252" s="459"/>
      <c r="H2252" s="459">
        <v>2245</v>
      </c>
      <c r="I2252" s="444">
        <f t="shared" ca="1" si="125"/>
        <v>-9859430146.6185951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-41080958.944244146</v>
      </c>
      <c r="L2252" s="444">
        <f t="shared" ca="1" si="124"/>
        <v>-9900511105.5628395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25">
      <c r="G2253" s="459"/>
      <c r="H2253" s="459">
        <v>2246</v>
      </c>
      <c r="I2253" s="444">
        <f t="shared" ca="1" si="125"/>
        <v>-9900511105.5628395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-41252129.606511831</v>
      </c>
      <c r="L2253" s="444">
        <f t="shared" ca="1" si="124"/>
        <v>-9941763235.1693516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25">
      <c r="G2254" s="459"/>
      <c r="H2254" s="459">
        <v>2247</v>
      </c>
      <c r="I2254" s="444">
        <f t="shared" ca="1" si="125"/>
        <v>-9941763235.1693516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-41424013.479872301</v>
      </c>
      <c r="L2254" s="444">
        <f t="shared" ca="1" si="124"/>
        <v>-9983187248.6492233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25">
      <c r="G2255" s="459"/>
      <c r="H2255" s="459">
        <v>2248</v>
      </c>
      <c r="I2255" s="444">
        <f t="shared" ca="1" si="125"/>
        <v>-9983187248.6492233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-41596613.536038429</v>
      </c>
      <c r="L2255" s="444">
        <f t="shared" ca="1" si="124"/>
        <v>-10024783862.185263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25">
      <c r="G2256" s="459"/>
      <c r="H2256" s="459">
        <v>2249</v>
      </c>
      <c r="I2256" s="444">
        <f t="shared" ca="1" si="125"/>
        <v>-10024783862.185263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-41769932.759105258</v>
      </c>
      <c r="L2256" s="444">
        <f t="shared" ca="1" si="124"/>
        <v>-10066553794.944368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25">
      <c r="G2257" s="459"/>
      <c r="H2257" s="459">
        <v>2250</v>
      </c>
      <c r="I2257" s="444">
        <f t="shared" ca="1" si="125"/>
        <v>-10066553794.944368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-41943974.145601533</v>
      </c>
      <c r="L2257" s="444">
        <f t="shared" ca="1" si="124"/>
        <v>-10108497769.08997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25">
      <c r="G2258" s="459"/>
      <c r="H2258" s="459">
        <v>2251</v>
      </c>
      <c r="I2258" s="444">
        <f t="shared" ca="1" si="125"/>
        <v>-10108497769.08997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-42118740.704541542</v>
      </c>
      <c r="L2258" s="444">
        <f t="shared" ca="1" si="124"/>
        <v>-10150616509.794512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25">
      <c r="G2259" s="459"/>
      <c r="H2259" s="459">
        <v>2252</v>
      </c>
      <c r="I2259" s="444">
        <f t="shared" ca="1" si="125"/>
        <v>-10150616509.794512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-42294235.45747713</v>
      </c>
      <c r="L2259" s="444">
        <f t="shared" ca="1" si="124"/>
        <v>-10192910745.251989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25">
      <c r="G2260" s="459"/>
      <c r="H2260" s="459">
        <v>2253</v>
      </c>
      <c r="I2260" s="444">
        <f t="shared" ca="1" si="125"/>
        <v>-10192910745.251989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-42470461.438549958</v>
      </c>
      <c r="L2260" s="444">
        <f t="shared" ca="1" si="124"/>
        <v>-10235381206.690538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25">
      <c r="G2261" s="459"/>
      <c r="H2261" s="459">
        <v>2254</v>
      </c>
      <c r="I2261" s="444">
        <f t="shared" ca="1" si="125"/>
        <v>-10235381206.690538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-42647421.694543913</v>
      </c>
      <c r="L2261" s="444">
        <f t="shared" ca="1" si="124"/>
        <v>-10278028628.385082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25">
      <c r="G2262" s="459"/>
      <c r="H2262" s="459">
        <v>2255</v>
      </c>
      <c r="I2262" s="444">
        <f t="shared" ca="1" si="125"/>
        <v>-10278028628.385082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-42825119.284937844</v>
      </c>
      <c r="L2262" s="444">
        <f t="shared" ca="1" si="124"/>
        <v>-10320853747.670019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25">
      <c r="G2263" s="459"/>
      <c r="H2263" s="459">
        <v>2256</v>
      </c>
      <c r="I2263" s="444">
        <f t="shared" ca="1" si="125"/>
        <v>-10320853747.670019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-43003557.281958416</v>
      </c>
      <c r="L2263" s="444">
        <f t="shared" ca="1" si="124"/>
        <v>-10363857304.951977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25">
      <c r="G2264" s="459"/>
      <c r="H2264" s="459">
        <v>2257</v>
      </c>
      <c r="I2264" s="444">
        <f t="shared" ca="1" si="125"/>
        <v>-10363857304.951977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-43182738.770633236</v>
      </c>
      <c r="L2264" s="444">
        <f t="shared" ca="1" si="124"/>
        <v>-10407040043.72261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25">
      <c r="G2265" s="459"/>
      <c r="H2265" s="459">
        <v>2258</v>
      </c>
      <c r="I2265" s="444">
        <f t="shared" ca="1" si="125"/>
        <v>-10407040043.72261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-43362666.848844208</v>
      </c>
      <c r="L2265" s="444">
        <f t="shared" ca="1" si="124"/>
        <v>-10450402710.571455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25">
      <c r="G2266" s="459"/>
      <c r="H2266" s="459">
        <v>2259</v>
      </c>
      <c r="I2266" s="444">
        <f t="shared" ca="1" si="125"/>
        <v>-10450402710.571455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-43543344.627381064</v>
      </c>
      <c r="L2266" s="444">
        <f t="shared" ca="1" si="124"/>
        <v>-10493946055.198835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25">
      <c r="G2267" s="459"/>
      <c r="H2267" s="459">
        <v>2260</v>
      </c>
      <c r="I2267" s="444">
        <f t="shared" ca="1" si="125"/>
        <v>-10493946055.198835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-43724775.229995146</v>
      </c>
      <c r="L2267" s="444">
        <f t="shared" ca="1" si="124"/>
        <v>-10537670830.428831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25">
      <c r="G2268" s="459"/>
      <c r="H2268" s="459">
        <v>2261</v>
      </c>
      <c r="I2268" s="444">
        <f t="shared" ca="1" si="125"/>
        <v>-10537670830.428831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-43906961.793453462</v>
      </c>
      <c r="L2268" s="444">
        <f t="shared" ca="1" si="124"/>
        <v>-10581577792.222284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25">
      <c r="G2269" s="459"/>
      <c r="H2269" s="459">
        <v>2262</v>
      </c>
      <c r="I2269" s="444">
        <f t="shared" ca="1" si="125"/>
        <v>-10581577792.222284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-44089907.46759285</v>
      </c>
      <c r="L2269" s="444">
        <f t="shared" ca="1" si="124"/>
        <v>-10625667699.689877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25">
      <c r="G2270" s="459"/>
      <c r="H2270" s="459">
        <v>2263</v>
      </c>
      <c r="I2270" s="444">
        <f t="shared" ca="1" si="125"/>
        <v>-10625667699.689877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-44273615.415374488</v>
      </c>
      <c r="L2270" s="444">
        <f t="shared" ca="1" si="124"/>
        <v>-10669941315.105251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25">
      <c r="G2271" s="459"/>
      <c r="H2271" s="459">
        <v>2264</v>
      </c>
      <c r="I2271" s="444">
        <f t="shared" ca="1" si="125"/>
        <v>-10669941315.105251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-44458088.812938549</v>
      </c>
      <c r="L2271" s="444">
        <f t="shared" ca="1" si="124"/>
        <v>-10714399403.91819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25">
      <c r="G2272" s="459"/>
      <c r="H2272" s="459">
        <v>2265</v>
      </c>
      <c r="I2272" s="444">
        <f t="shared" ca="1" si="125"/>
        <v>-10714399403.91819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-44643330.849659123</v>
      </c>
      <c r="L2272" s="444">
        <f t="shared" ca="1" si="124"/>
        <v>-10759042734.767849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25">
      <c r="G2273" s="459"/>
      <c r="H2273" s="459">
        <v>2266</v>
      </c>
      <c r="I2273" s="444">
        <f t="shared" ca="1" si="125"/>
        <v>-10759042734.767849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-44829344.72819937</v>
      </c>
      <c r="L2273" s="444">
        <f t="shared" ca="1" si="124"/>
        <v>-10803872079.496048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25">
      <c r="G2274" s="459"/>
      <c r="H2274" s="459">
        <v>2267</v>
      </c>
      <c r="I2274" s="444">
        <f t="shared" ca="1" si="125"/>
        <v>-10803872079.496048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-45016133.664566867</v>
      </c>
      <c r="L2274" s="444">
        <f t="shared" ca="1" si="124"/>
        <v>-10848888213.160614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25">
      <c r="G2275" s="459"/>
      <c r="H2275" s="459">
        <v>2268</v>
      </c>
      <c r="I2275" s="444">
        <f t="shared" ca="1" si="125"/>
        <v>-10848888213.160614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-45203700.888169222</v>
      </c>
      <c r="L2275" s="444">
        <f t="shared" ca="1" si="124"/>
        <v>-10894091914.048782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25">
      <c r="G2276" s="459"/>
      <c r="H2276" s="459">
        <v>2269</v>
      </c>
      <c r="I2276" s="444">
        <f t="shared" ca="1" si="125"/>
        <v>-10894091914.048782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-45392049.641869925</v>
      </c>
      <c r="L2276" s="444">
        <f t="shared" ca="1" si="124"/>
        <v>-10939483963.690653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25">
      <c r="G2277" s="459"/>
      <c r="H2277" s="459">
        <v>2270</v>
      </c>
      <c r="I2277" s="444">
        <f t="shared" ca="1" si="125"/>
        <v>-10939483963.690653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-45581183.182044387</v>
      </c>
      <c r="L2277" s="444">
        <f t="shared" ca="1" si="124"/>
        <v>-10985065146.872698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25">
      <c r="G2278" s="459"/>
      <c r="H2278" s="459">
        <v>2271</v>
      </c>
      <c r="I2278" s="444">
        <f t="shared" ca="1" si="125"/>
        <v>-10985065146.872698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-45771104.778636239</v>
      </c>
      <c r="L2278" s="444">
        <f t="shared" ca="1" si="124"/>
        <v>-11030836251.651335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25">
      <c r="G2279" s="459"/>
      <c r="H2279" s="459">
        <v>2272</v>
      </c>
      <c r="I2279" s="444">
        <f t="shared" ca="1" si="125"/>
        <v>-11030836251.651335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-45961817.715213895</v>
      </c>
      <c r="L2279" s="444">
        <f t="shared" ca="1" si="124"/>
        <v>-11076798069.366549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25">
      <c r="G2280" s="459"/>
      <c r="H2280" s="459">
        <v>2273</v>
      </c>
      <c r="I2280" s="444">
        <f t="shared" ca="1" si="125"/>
        <v>-11076798069.366549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-46153325.289027289</v>
      </c>
      <c r="L2280" s="444">
        <f t="shared" ca="1" si="124"/>
        <v>-11122951394.655577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25">
      <c r="G2281" s="459"/>
      <c r="H2281" s="459">
        <v>2274</v>
      </c>
      <c r="I2281" s="444">
        <f t="shared" ca="1" si="125"/>
        <v>-11122951394.655577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-46345630.811064899</v>
      </c>
      <c r="L2281" s="444">
        <f t="shared" ca="1" si="124"/>
        <v>-11169297025.466642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25">
      <c r="G2282" s="459"/>
      <c r="H2282" s="459">
        <v>2275</v>
      </c>
      <c r="I2282" s="444">
        <f t="shared" ca="1" si="125"/>
        <v>-11169297025.466642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-46538737.606111012</v>
      </c>
      <c r="L2282" s="444">
        <f t="shared" ca="1" si="124"/>
        <v>-11215835763.072754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25">
      <c r="G2283" s="459"/>
      <c r="H2283" s="459">
        <v>2276</v>
      </c>
      <c r="I2283" s="444">
        <f t="shared" ca="1" si="125"/>
        <v>-11215835763.072754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-46732649.012803137</v>
      </c>
      <c r="L2283" s="444">
        <f t="shared" ca="1" si="124"/>
        <v>-11262568412.085558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25">
      <c r="G2284" s="459"/>
      <c r="H2284" s="459">
        <v>2277</v>
      </c>
      <c r="I2284" s="444">
        <f t="shared" ca="1" si="125"/>
        <v>-11262568412.085558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-46927368.383689821</v>
      </c>
      <c r="L2284" s="444">
        <f t="shared" ca="1" si="124"/>
        <v>-11309495780.469248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25">
      <c r="G2285" s="459"/>
      <c r="H2285" s="459">
        <v>2278</v>
      </c>
      <c r="I2285" s="444">
        <f t="shared" ca="1" si="125"/>
        <v>-11309495780.469248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-47122899.085288532</v>
      </c>
      <c r="L2285" s="444">
        <f t="shared" ca="1" si="124"/>
        <v>-11356618679.554537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25">
      <c r="G2286" s="459"/>
      <c r="H2286" s="459">
        <v>2279</v>
      </c>
      <c r="I2286" s="444">
        <f t="shared" ca="1" si="125"/>
        <v>-11356618679.554537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-47319244.498143904</v>
      </c>
      <c r="L2286" s="444">
        <f t="shared" ca="1" si="124"/>
        <v>-11403937924.052681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25">
      <c r="G2287" s="459"/>
      <c r="H2287" s="459">
        <v>2280</v>
      </c>
      <c r="I2287" s="444">
        <f t="shared" ca="1" si="125"/>
        <v>-11403937924.052681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-47516408.016886167</v>
      </c>
      <c r="L2287" s="444">
        <f t="shared" ca="1" si="124"/>
        <v>-11451454332.069567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25">
      <c r="G2288" s="459"/>
      <c r="H2288" s="459">
        <v>2281</v>
      </c>
      <c r="I2288" s="444">
        <f t="shared" ca="1" si="125"/>
        <v>-11451454332.069567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-47714393.050289862</v>
      </c>
      <c r="L2288" s="444">
        <f t="shared" ca="1" si="124"/>
        <v>-11499168725.119856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25">
      <c r="G2289" s="459"/>
      <c r="H2289" s="459">
        <v>2282</v>
      </c>
      <c r="I2289" s="444">
        <f t="shared" ca="1" si="125"/>
        <v>-11499168725.119856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-47913203.021332733</v>
      </c>
      <c r="L2289" s="444">
        <f t="shared" ca="1" si="124"/>
        <v>-11547081928.141188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25">
      <c r="G2290" s="459"/>
      <c r="H2290" s="459">
        <v>2283</v>
      </c>
      <c r="I2290" s="444">
        <f t="shared" ca="1" si="125"/>
        <v>-11547081928.141188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-48112841.36725495</v>
      </c>
      <c r="L2290" s="444">
        <f t="shared" ca="1" si="124"/>
        <v>-11595194769.508442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25">
      <c r="G2291" s="459"/>
      <c r="H2291" s="459">
        <v>2284</v>
      </c>
      <c r="I2291" s="444">
        <f t="shared" ca="1" si="125"/>
        <v>-11595194769.508442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-48313311.539618507</v>
      </c>
      <c r="L2291" s="444">
        <f t="shared" ca="1" si="124"/>
        <v>-11643508081.048061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25">
      <c r="G2292" s="459"/>
      <c r="H2292" s="459">
        <v>2285</v>
      </c>
      <c r="I2292" s="444">
        <f t="shared" ca="1" si="125"/>
        <v>-11643508081.048061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-48514617.004366919</v>
      </c>
      <c r="L2292" s="444">
        <f t="shared" ca="1" si="124"/>
        <v>-11692022698.052429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25">
      <c r="G2293" s="459"/>
      <c r="H2293" s="459">
        <v>2286</v>
      </c>
      <c r="I2293" s="444">
        <f t="shared" ca="1" si="125"/>
        <v>-11692022698.052429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-48716761.241885118</v>
      </c>
      <c r="L2293" s="444">
        <f t="shared" ca="1" si="124"/>
        <v>-11740739459.294313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25">
      <c r="G2294" s="459"/>
      <c r="H2294" s="459">
        <v>2287</v>
      </c>
      <c r="I2294" s="444">
        <f t="shared" ca="1" si="125"/>
        <v>-11740739459.294313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-48919747.747059636</v>
      </c>
      <c r="L2294" s="444">
        <f t="shared" ca="1" si="124"/>
        <v>-11789659207.041372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25">
      <c r="G2295" s="459"/>
      <c r="H2295" s="459">
        <v>2288</v>
      </c>
      <c r="I2295" s="444">
        <f t="shared" ca="1" si="125"/>
        <v>-11789659207.041372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-49123580.029339053</v>
      </c>
      <c r="L2295" s="444">
        <f t="shared" ca="1" si="124"/>
        <v>-11838782787.070711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25">
      <c r="G2296" s="459"/>
      <c r="H2296" s="459">
        <v>2289</v>
      </c>
      <c r="I2296" s="444">
        <f t="shared" ca="1" si="125"/>
        <v>-11838782787.070711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-49328261.61279463</v>
      </c>
      <c r="L2296" s="444">
        <f t="shared" ca="1" si="124"/>
        <v>-11888111048.683506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25">
      <c r="G2297" s="459"/>
      <c r="H2297" s="459">
        <v>2290</v>
      </c>
      <c r="I2297" s="444">
        <f t="shared" ca="1" si="125"/>
        <v>-11888111048.683506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-49533796.036181271</v>
      </c>
      <c r="L2297" s="444">
        <f t="shared" ca="1" si="124"/>
        <v>-11937644844.719687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25">
      <c r="G2298" s="459"/>
      <c r="H2298" s="459">
        <v>2291</v>
      </c>
      <c r="I2298" s="444">
        <f t="shared" ca="1" si="125"/>
        <v>-11937644844.719687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-49740186.852998696</v>
      </c>
      <c r="L2298" s="444">
        <f t="shared" ca="1" si="124"/>
        <v>-11987385031.572685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25">
      <c r="G2299" s="459"/>
      <c r="H2299" s="459">
        <v>2292</v>
      </c>
      <c r="I2299" s="444">
        <f t="shared" ca="1" si="125"/>
        <v>-11987385031.572685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-49947437.631552853</v>
      </c>
      <c r="L2299" s="444">
        <f t="shared" ca="1" si="124"/>
        <v>-12037332469.204239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25">
      <c r="G2300" s="459"/>
      <c r="H2300" s="459">
        <v>2293</v>
      </c>
      <c r="I2300" s="444">
        <f t="shared" ca="1" si="125"/>
        <v>-12037332469.204239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-50155551.955017664</v>
      </c>
      <c r="L2300" s="444">
        <f t="shared" ca="1" si="124"/>
        <v>-12087488021.159256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25">
      <c r="G2301" s="459"/>
      <c r="H2301" s="459">
        <v>2294</v>
      </c>
      <c r="I2301" s="444">
        <f t="shared" ca="1" si="125"/>
        <v>-12087488021.159256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-50364533.421496898</v>
      </c>
      <c r="L2301" s="444">
        <f t="shared" ca="1" si="124"/>
        <v>-12137852554.580753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25">
      <c r="G2302" s="459"/>
      <c r="H2302" s="459">
        <v>2295</v>
      </c>
      <c r="I2302" s="444">
        <f t="shared" ca="1" si="125"/>
        <v>-12137852554.580753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-50574385.644086473</v>
      </c>
      <c r="L2302" s="444">
        <f t="shared" ca="1" si="124"/>
        <v>-12188426940.22484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25">
      <c r="G2303" s="459"/>
      <c r="H2303" s="459">
        <v>2296</v>
      </c>
      <c r="I2303" s="444">
        <f t="shared" ca="1" si="125"/>
        <v>-12188426940.22484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-50785112.250936836</v>
      </c>
      <c r="L2303" s="444">
        <f t="shared" ref="L2303:L2557" ca="1" si="129">I2303-J2303+K2303</f>
        <v>-12239212052.475777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25">
      <c r="G2304" s="459"/>
      <c r="H2304" s="459">
        <v>2297</v>
      </c>
      <c r="I2304" s="444">
        <f t="shared" ref="I2304:I2558" ca="1" si="130">L2303</f>
        <v>-12239212052.475777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-50996716.885315739</v>
      </c>
      <c r="L2304" s="444">
        <f t="shared" ca="1" si="129"/>
        <v>-12290208769.361092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25">
      <c r="G2305" s="459"/>
      <c r="H2305" s="459">
        <v>2298</v>
      </c>
      <c r="I2305" s="444">
        <f t="shared" ca="1" si="130"/>
        <v>-12290208769.361092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-51209203.205671214</v>
      </c>
      <c r="L2305" s="444">
        <f t="shared" ca="1" si="129"/>
        <v>-12341417972.566763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25">
      <c r="G2306" s="459"/>
      <c r="H2306" s="459">
        <v>2299</v>
      </c>
      <c r="I2306" s="444">
        <f t="shared" ca="1" si="130"/>
        <v>-12341417972.566763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-51422574.885694847</v>
      </c>
      <c r="L2306" s="444">
        <f t="shared" ca="1" si="129"/>
        <v>-12392840547.452457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25">
      <c r="G2307" s="459"/>
      <c r="H2307" s="459">
        <v>2300</v>
      </c>
      <c r="I2307" s="444">
        <f t="shared" ca="1" si="130"/>
        <v>-12392840547.452457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-51636835.61438524</v>
      </c>
      <c r="L2307" s="444">
        <f t="shared" ca="1" si="129"/>
        <v>-12444477383.066843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25">
      <c r="G2308" s="459"/>
      <c r="H2308" s="459">
        <v>2301</v>
      </c>
      <c r="I2308" s="444">
        <f t="shared" ca="1" si="130"/>
        <v>-12444477383.066843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-51851989.096111849</v>
      </c>
      <c r="L2308" s="444">
        <f t="shared" ca="1" si="129"/>
        <v>-12496329372.162954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25">
      <c r="G2309" s="459"/>
      <c r="H2309" s="459">
        <v>2302</v>
      </c>
      <c r="I2309" s="444">
        <f t="shared" ca="1" si="130"/>
        <v>-12496329372.162954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-52068039.050678976</v>
      </c>
      <c r="L2309" s="444">
        <f t="shared" ca="1" si="129"/>
        <v>-12548397411.213633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25">
      <c r="G2310" s="459"/>
      <c r="H2310" s="459">
        <v>2303</v>
      </c>
      <c r="I2310" s="444">
        <f t="shared" ca="1" si="130"/>
        <v>-12548397411.213633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-52284989.213390134</v>
      </c>
      <c r="L2310" s="444">
        <f t="shared" ca="1" si="129"/>
        <v>-12600682400.427023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25">
      <c r="G2311" s="459"/>
      <c r="H2311" s="459">
        <v>2304</v>
      </c>
      <c r="I2311" s="444">
        <f t="shared" ca="1" si="130"/>
        <v>-12600682400.427023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-52502843.335112594</v>
      </c>
      <c r="L2311" s="444">
        <f t="shared" ca="1" si="129"/>
        <v>-12653185243.762136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25">
      <c r="G2312" s="459"/>
      <c r="H2312" s="459">
        <v>2305</v>
      </c>
      <c r="I2312" s="444">
        <f t="shared" ca="1" si="130"/>
        <v>-12653185243.762136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-52721605.182342231</v>
      </c>
      <c r="L2312" s="444">
        <f t="shared" ca="1" si="129"/>
        <v>-12705906848.944479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25">
      <c r="G2313" s="459"/>
      <c r="H2313" s="459">
        <v>2306</v>
      </c>
      <c r="I2313" s="444">
        <f t="shared" ca="1" si="130"/>
        <v>-12705906848.944479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-52941278.537268661</v>
      </c>
      <c r="L2313" s="444">
        <f t="shared" ca="1" si="129"/>
        <v>-12758848127.481749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25">
      <c r="G2314" s="459"/>
      <c r="H2314" s="459">
        <v>2307</v>
      </c>
      <c r="I2314" s="444">
        <f t="shared" ca="1" si="130"/>
        <v>-12758848127.481749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-53161867.197840616</v>
      </c>
      <c r="L2314" s="444">
        <f t="shared" ca="1" si="129"/>
        <v>-12812009994.679588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25">
      <c r="G2315" s="459"/>
      <c r="H2315" s="459">
        <v>2308</v>
      </c>
      <c r="I2315" s="444">
        <f t="shared" ca="1" si="130"/>
        <v>-12812009994.679588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-53383374.977831617</v>
      </c>
      <c r="L2315" s="444">
        <f t="shared" ca="1" si="129"/>
        <v>-12865393369.657419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25">
      <c r="G2316" s="459"/>
      <c r="H2316" s="459">
        <v>2309</v>
      </c>
      <c r="I2316" s="444">
        <f t="shared" ca="1" si="130"/>
        <v>-12865393369.657419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-53605805.706905916</v>
      </c>
      <c r="L2316" s="444">
        <f t="shared" ca="1" si="129"/>
        <v>-12918999175.364325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25">
      <c r="G2317" s="459"/>
      <c r="H2317" s="459">
        <v>2310</v>
      </c>
      <c r="I2317" s="444">
        <f t="shared" ca="1" si="130"/>
        <v>-12918999175.364325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-53829163.230684683</v>
      </c>
      <c r="L2317" s="444">
        <f t="shared" ca="1" si="129"/>
        <v>-12972828338.595009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25">
      <c r="G2318" s="459"/>
      <c r="H2318" s="459">
        <v>2311</v>
      </c>
      <c r="I2318" s="444">
        <f t="shared" ca="1" si="130"/>
        <v>-12972828338.595009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-54053451.410812534</v>
      </c>
      <c r="L2318" s="444">
        <f t="shared" ca="1" si="129"/>
        <v>-13026881790.005821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25">
      <c r="G2319" s="459"/>
      <c r="H2319" s="459">
        <v>2312</v>
      </c>
      <c r="I2319" s="444">
        <f t="shared" ca="1" si="130"/>
        <v>-13026881790.005821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-54278674.125024252</v>
      </c>
      <c r="L2319" s="444">
        <f t="shared" ca="1" si="129"/>
        <v>-13081160464.130846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25">
      <c r="G2320" s="459"/>
      <c r="H2320" s="459">
        <v>2313</v>
      </c>
      <c r="I2320" s="444">
        <f t="shared" ca="1" si="130"/>
        <v>-13081160464.130846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-54504835.267211854</v>
      </c>
      <c r="L2320" s="444">
        <f t="shared" ca="1" si="129"/>
        <v>-13135665299.398058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25">
      <c r="G2321" s="459"/>
      <c r="H2321" s="459">
        <v>2314</v>
      </c>
      <c r="I2321" s="444">
        <f t="shared" ca="1" si="130"/>
        <v>-13135665299.398058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-54731938.747491904</v>
      </c>
      <c r="L2321" s="444">
        <f t="shared" ca="1" si="129"/>
        <v>-13190397238.14555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25">
      <c r="G2322" s="459"/>
      <c r="H2322" s="459">
        <v>2315</v>
      </c>
      <c r="I2322" s="444">
        <f t="shared" ca="1" si="130"/>
        <v>-13190397238.14555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-54959988.492273122</v>
      </c>
      <c r="L2322" s="444">
        <f t="shared" ca="1" si="129"/>
        <v>-13245357226.637823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25">
      <c r="G2323" s="459"/>
      <c r="H2323" s="459">
        <v>2316</v>
      </c>
      <c r="I2323" s="444">
        <f t="shared" ca="1" si="130"/>
        <v>-13245357226.637823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-55188988.444324262</v>
      </c>
      <c r="L2323" s="444">
        <f t="shared" ca="1" si="129"/>
        <v>-13300546215.082148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25">
      <c r="G2324" s="459"/>
      <c r="H2324" s="459">
        <v>2317</v>
      </c>
      <c r="I2324" s="444">
        <f t="shared" ca="1" si="130"/>
        <v>-13300546215.082148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-55418942.56284228</v>
      </c>
      <c r="L2324" s="444">
        <f t="shared" ca="1" si="129"/>
        <v>-13355965157.644989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25">
      <c r="G2325" s="459"/>
      <c r="H2325" s="459">
        <v>2318</v>
      </c>
      <c r="I2325" s="444">
        <f t="shared" ca="1" si="130"/>
        <v>-13355965157.644989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-55649854.823520787</v>
      </c>
      <c r="L2325" s="444">
        <f t="shared" ca="1" si="129"/>
        <v>-13411615012.46851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25">
      <c r="G2326" s="459"/>
      <c r="H2326" s="459">
        <v>2319</v>
      </c>
      <c r="I2326" s="444">
        <f t="shared" ca="1" si="130"/>
        <v>-13411615012.46851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-55881729.218618788</v>
      </c>
      <c r="L2326" s="444">
        <f t="shared" ca="1" si="129"/>
        <v>-13467496741.687128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25">
      <c r="G2327" s="459"/>
      <c r="H2327" s="459">
        <v>2320</v>
      </c>
      <c r="I2327" s="444">
        <f t="shared" ca="1" si="130"/>
        <v>-13467496741.687128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-56114569.757029697</v>
      </c>
      <c r="L2327" s="444">
        <f t="shared" ca="1" si="129"/>
        <v>-13523611311.444159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25">
      <c r="G2328" s="459"/>
      <c r="H2328" s="459">
        <v>2321</v>
      </c>
      <c r="I2328" s="444">
        <f t="shared" ca="1" si="130"/>
        <v>-13523611311.444159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-56348380.464350663</v>
      </c>
      <c r="L2328" s="444">
        <f t="shared" ca="1" si="129"/>
        <v>-13579959691.908508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25">
      <c r="G2329" s="459"/>
      <c r="H2329" s="459">
        <v>2322</v>
      </c>
      <c r="I2329" s="444">
        <f t="shared" ca="1" si="130"/>
        <v>-13579959691.908508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-56583165.382952109</v>
      </c>
      <c r="L2329" s="444">
        <f t="shared" ca="1" si="129"/>
        <v>-13636542857.29146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25">
      <c r="G2330" s="459"/>
      <c r="H2330" s="459">
        <v>2323</v>
      </c>
      <c r="I2330" s="444">
        <f t="shared" ca="1" si="130"/>
        <v>-13636542857.29146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-56818928.572047748</v>
      </c>
      <c r="L2330" s="444">
        <f t="shared" ca="1" si="129"/>
        <v>-13693361785.863508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25">
      <c r="G2331" s="459"/>
      <c r="H2331" s="459">
        <v>2324</v>
      </c>
      <c r="I2331" s="444">
        <f t="shared" ca="1" si="130"/>
        <v>-13693361785.863508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-57055674.107764617</v>
      </c>
      <c r="L2331" s="444">
        <f t="shared" ca="1" si="129"/>
        <v>-13750417459.971273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25">
      <c r="G2332" s="459"/>
      <c r="H2332" s="459">
        <v>2325</v>
      </c>
      <c r="I2332" s="444">
        <f t="shared" ca="1" si="130"/>
        <v>-13750417459.971273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-57293406.083213635</v>
      </c>
      <c r="L2332" s="444">
        <f t="shared" ca="1" si="129"/>
        <v>-13807710866.054487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25">
      <c r="G2333" s="459"/>
      <c r="H2333" s="459">
        <v>2326</v>
      </c>
      <c r="I2333" s="444">
        <f t="shared" ca="1" si="130"/>
        <v>-13807710866.054487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-57532128.608560368</v>
      </c>
      <c r="L2333" s="444">
        <f t="shared" ca="1" si="129"/>
        <v>-13865242994.663048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25">
      <c r="G2334" s="459"/>
      <c r="H2334" s="459">
        <v>2327</v>
      </c>
      <c r="I2334" s="444">
        <f t="shared" ca="1" si="130"/>
        <v>-13865242994.663048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-57771845.811096035</v>
      </c>
      <c r="L2334" s="444">
        <f t="shared" ca="1" si="129"/>
        <v>-13923014840.474144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25">
      <c r="G2335" s="459"/>
      <c r="H2335" s="459">
        <v>2328</v>
      </c>
      <c r="I2335" s="444">
        <f t="shared" ca="1" si="130"/>
        <v>-13923014840.474144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-58012561.835308924</v>
      </c>
      <c r="L2335" s="444">
        <f t="shared" ca="1" si="129"/>
        <v>-13981027402.309452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25">
      <c r="G2336" s="459"/>
      <c r="H2336" s="459">
        <v>2329</v>
      </c>
      <c r="I2336" s="444">
        <f t="shared" ca="1" si="130"/>
        <v>-13981027402.309452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-58254280.842956059</v>
      </c>
      <c r="L2336" s="444">
        <f t="shared" ca="1" si="129"/>
        <v>-14039281683.152409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25">
      <c r="G2337" s="459"/>
      <c r="H2337" s="459">
        <v>2330</v>
      </c>
      <c r="I2337" s="444">
        <f t="shared" ca="1" si="130"/>
        <v>-14039281683.152409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-58497007.013135038</v>
      </c>
      <c r="L2337" s="444">
        <f t="shared" ca="1" si="129"/>
        <v>-14097778690.165545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25">
      <c r="G2338" s="459"/>
      <c r="H2338" s="459">
        <v>2331</v>
      </c>
      <c r="I2338" s="444">
        <f t="shared" ca="1" si="130"/>
        <v>-14097778690.165545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-58740744.542356431</v>
      </c>
      <c r="L2338" s="444">
        <f t="shared" ca="1" si="129"/>
        <v>-14156519434.707901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25">
      <c r="G2339" s="459"/>
      <c r="H2339" s="459">
        <v>2332</v>
      </c>
      <c r="I2339" s="444">
        <f t="shared" ca="1" si="130"/>
        <v>-14156519434.707901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-58985497.644616254</v>
      </c>
      <c r="L2339" s="444">
        <f t="shared" ca="1" si="129"/>
        <v>-14215504932.352518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25">
      <c r="G2340" s="459"/>
      <c r="H2340" s="459">
        <v>2333</v>
      </c>
      <c r="I2340" s="444">
        <f t="shared" ca="1" si="130"/>
        <v>-14215504932.352518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-59231270.551468827</v>
      </c>
      <c r="L2340" s="444">
        <f t="shared" ca="1" si="129"/>
        <v>-14274736202.903986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25">
      <c r="G2341" s="459"/>
      <c r="H2341" s="459">
        <v>2334</v>
      </c>
      <c r="I2341" s="444">
        <f t="shared" ca="1" si="130"/>
        <v>-14274736202.903986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-59478067.512099944</v>
      </c>
      <c r="L2341" s="444">
        <f t="shared" ca="1" si="129"/>
        <v>-14334214270.416086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25">
      <c r="G2342" s="459"/>
      <c r="H2342" s="459">
        <v>2335</v>
      </c>
      <c r="I2342" s="444">
        <f t="shared" ca="1" si="130"/>
        <v>-14334214270.416086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-59725892.793400355</v>
      </c>
      <c r="L2342" s="444">
        <f t="shared" ca="1" si="129"/>
        <v>-14393940163.209486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25">
      <c r="G2343" s="459"/>
      <c r="H2343" s="459">
        <v>2336</v>
      </c>
      <c r="I2343" s="444">
        <f t="shared" ca="1" si="130"/>
        <v>-14393940163.209486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-59974750.680039525</v>
      </c>
      <c r="L2343" s="444">
        <f t="shared" ca="1" si="129"/>
        <v>-14453914913.889526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25">
      <c r="G2344" s="459"/>
      <c r="H2344" s="459">
        <v>2337</v>
      </c>
      <c r="I2344" s="444">
        <f t="shared" ca="1" si="130"/>
        <v>-14453914913.889526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-60224645.474539682</v>
      </c>
      <c r="L2344" s="444">
        <f t="shared" ca="1" si="129"/>
        <v>-14514139559.364065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25">
      <c r="G2345" s="459"/>
      <c r="H2345" s="459">
        <v>2338</v>
      </c>
      <c r="I2345" s="444">
        <f t="shared" ca="1" si="130"/>
        <v>-14514139559.364065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-60475581.497350268</v>
      </c>
      <c r="L2345" s="444">
        <f t="shared" ca="1" si="129"/>
        <v>-14574615140.861416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25">
      <c r="G2346" s="459"/>
      <c r="H2346" s="459">
        <v>2339</v>
      </c>
      <c r="I2346" s="444">
        <f t="shared" ca="1" si="130"/>
        <v>-14574615140.861416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-60727563.086922571</v>
      </c>
      <c r="L2346" s="444">
        <f t="shared" ca="1" si="129"/>
        <v>-14635342703.948338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25">
      <c r="G2347" s="459"/>
      <c r="H2347" s="459">
        <v>2340</v>
      </c>
      <c r="I2347" s="444">
        <f t="shared" ca="1" si="130"/>
        <v>-14635342703.948338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-60980594.599784739</v>
      </c>
      <c r="L2347" s="444">
        <f t="shared" ca="1" si="129"/>
        <v>-14696323298.548122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25">
      <c r="G2348" s="459"/>
      <c r="H2348" s="459">
        <v>2341</v>
      </c>
      <c r="I2348" s="444">
        <f t="shared" ca="1" si="130"/>
        <v>-14696323298.548122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-61234680.410617173</v>
      </c>
      <c r="L2348" s="444">
        <f t="shared" ca="1" si="129"/>
        <v>-14757557978.95874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25">
      <c r="G2349" s="459"/>
      <c r="H2349" s="459">
        <v>2342</v>
      </c>
      <c r="I2349" s="444">
        <f t="shared" ca="1" si="130"/>
        <v>-14757557978.95874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-61489824.912328094</v>
      </c>
      <c r="L2349" s="444">
        <f t="shared" ca="1" si="129"/>
        <v>-14819047803.871069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25">
      <c r="G2350" s="459"/>
      <c r="H2350" s="459">
        <v>2343</v>
      </c>
      <c r="I2350" s="444">
        <f t="shared" ca="1" si="130"/>
        <v>-14819047803.871069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-61746032.516129464</v>
      </c>
      <c r="L2350" s="444">
        <f t="shared" ca="1" si="129"/>
        <v>-14880793836.387197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25">
      <c r="G2351" s="459"/>
      <c r="H2351" s="459">
        <v>2344</v>
      </c>
      <c r="I2351" s="444">
        <f t="shared" ca="1" si="130"/>
        <v>-14880793836.387197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-62003307.651613317</v>
      </c>
      <c r="L2351" s="444">
        <f t="shared" ca="1" si="129"/>
        <v>-14942797144.038811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25">
      <c r="G2352" s="459"/>
      <c r="H2352" s="459">
        <v>2345</v>
      </c>
      <c r="I2352" s="444">
        <f t="shared" ca="1" si="130"/>
        <v>-14942797144.038811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-62261654.766828388</v>
      </c>
      <c r="L2352" s="444">
        <f t="shared" ca="1" si="129"/>
        <v>-15005058798.805639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25">
      <c r="G2353" s="459"/>
      <c r="H2353" s="459">
        <v>2346</v>
      </c>
      <c r="I2353" s="444">
        <f t="shared" ca="1" si="130"/>
        <v>-15005058798.805639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-62521078.328356825</v>
      </c>
      <c r="L2353" s="444">
        <f t="shared" ca="1" si="129"/>
        <v>-15067579877.133997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25">
      <c r="G2354" s="459"/>
      <c r="H2354" s="459">
        <v>2347</v>
      </c>
      <c r="I2354" s="444">
        <f t="shared" ca="1" si="130"/>
        <v>-15067579877.133997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-62781582.82139165</v>
      </c>
      <c r="L2354" s="444">
        <f t="shared" ca="1" si="129"/>
        <v>-15130361459.955389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25">
      <c r="G2355" s="459"/>
      <c r="H2355" s="459">
        <v>2348</v>
      </c>
      <c r="I2355" s="444">
        <f t="shared" ca="1" si="130"/>
        <v>-15130361459.955389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-63043172.74981413</v>
      </c>
      <c r="L2355" s="444">
        <f t="shared" ca="1" si="129"/>
        <v>-15193404632.705204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25">
      <c r="G2356" s="459"/>
      <c r="H2356" s="459">
        <v>2349</v>
      </c>
      <c r="I2356" s="444">
        <f t="shared" ca="1" si="130"/>
        <v>-15193404632.705204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-63305852.636271685</v>
      </c>
      <c r="L2356" s="444">
        <f t="shared" ca="1" si="129"/>
        <v>-15256710485.341476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25">
      <c r="G2357" s="459"/>
      <c r="H2357" s="459">
        <v>2350</v>
      </c>
      <c r="I2357" s="444">
        <f t="shared" ca="1" si="130"/>
        <v>-15256710485.341476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-63569627.022256143</v>
      </c>
      <c r="L2357" s="444">
        <f t="shared" ca="1" si="129"/>
        <v>-15320280112.363733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25">
      <c r="G2358" s="459"/>
      <c r="H2358" s="459">
        <v>2351</v>
      </c>
      <c r="I2358" s="444">
        <f t="shared" ca="1" si="130"/>
        <v>-15320280112.363733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-63834500.468182221</v>
      </c>
      <c r="L2358" s="444">
        <f t="shared" ca="1" si="129"/>
        <v>-15384114612.831915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25">
      <c r="G2359" s="459"/>
      <c r="H2359" s="459">
        <v>2352</v>
      </c>
      <c r="I2359" s="444">
        <f t="shared" ca="1" si="130"/>
        <v>-15384114612.831915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-64100477.553466313</v>
      </c>
      <c r="L2359" s="444">
        <f t="shared" ca="1" si="129"/>
        <v>-15448215090.385382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25">
      <c r="G2360" s="459"/>
      <c r="H2360" s="459">
        <v>2353</v>
      </c>
      <c r="I2360" s="444">
        <f t="shared" ca="1" si="130"/>
        <v>-15448215090.385382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-64367562.876605764</v>
      </c>
      <c r="L2360" s="444">
        <f t="shared" ca="1" si="129"/>
        <v>-15512582653.261988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25">
      <c r="G2361" s="459"/>
      <c r="H2361" s="459">
        <v>2354</v>
      </c>
      <c r="I2361" s="444">
        <f t="shared" ca="1" si="130"/>
        <v>-15512582653.261988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-64635761.055258282</v>
      </c>
      <c r="L2361" s="444">
        <f t="shared" ca="1" si="129"/>
        <v>-15577218414.317245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25">
      <c r="G2362" s="459"/>
      <c r="H2362" s="459">
        <v>2355</v>
      </c>
      <c r="I2362" s="444">
        <f t="shared" ca="1" si="130"/>
        <v>-15577218414.317245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-64905076.726321854</v>
      </c>
      <c r="L2362" s="444">
        <f t="shared" ca="1" si="129"/>
        <v>-15642123491.043568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25">
      <c r="G2363" s="459"/>
      <c r="H2363" s="459">
        <v>2356</v>
      </c>
      <c r="I2363" s="444">
        <f t="shared" ca="1" si="130"/>
        <v>-15642123491.043568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-65175514.546014853</v>
      </c>
      <c r="L2363" s="444">
        <f t="shared" ca="1" si="129"/>
        <v>-15707299005.589582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25">
      <c r="G2364" s="459"/>
      <c r="H2364" s="459">
        <v>2357</v>
      </c>
      <c r="I2364" s="444">
        <f t="shared" ca="1" si="130"/>
        <v>-15707299005.589582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-65447079.189956598</v>
      </c>
      <c r="L2364" s="444">
        <f t="shared" ca="1" si="129"/>
        <v>-15772746084.779539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25">
      <c r="G2365" s="459"/>
      <c r="H2365" s="459">
        <v>2358</v>
      </c>
      <c r="I2365" s="444">
        <f t="shared" ca="1" si="130"/>
        <v>-15772746084.779539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-65719775.35324809</v>
      </c>
      <c r="L2365" s="444">
        <f t="shared" ca="1" si="129"/>
        <v>-15838465860.132788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25">
      <c r="G2366" s="459"/>
      <c r="H2366" s="459">
        <v>2359</v>
      </c>
      <c r="I2366" s="444">
        <f t="shared" ca="1" si="130"/>
        <v>-15838465860.132788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-65993607.750553273</v>
      </c>
      <c r="L2366" s="444">
        <f t="shared" ca="1" si="129"/>
        <v>-15904459467.883341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25">
      <c r="G2367" s="459"/>
      <c r="H2367" s="459">
        <v>2360</v>
      </c>
      <c r="I2367" s="444">
        <f t="shared" ca="1" si="130"/>
        <v>-15904459467.883341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-66268581.116180584</v>
      </c>
      <c r="L2367" s="444">
        <f t="shared" ca="1" si="129"/>
        <v>-15970728048.999521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25">
      <c r="G2368" s="459"/>
      <c r="H2368" s="459">
        <v>2361</v>
      </c>
      <c r="I2368" s="444">
        <f t="shared" ca="1" si="130"/>
        <v>-15970728048.999521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-66544700.204164669</v>
      </c>
      <c r="L2368" s="444">
        <f t="shared" ca="1" si="129"/>
        <v>-16037272749.203686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25">
      <c r="G2369" s="459"/>
      <c r="H2369" s="459">
        <v>2362</v>
      </c>
      <c r="I2369" s="444">
        <f t="shared" ca="1" si="130"/>
        <v>-16037272749.203686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-66821969.78834869</v>
      </c>
      <c r="L2369" s="444">
        <f t="shared" ca="1" si="129"/>
        <v>-16104094718.992035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25">
      <c r="G2370" s="459"/>
      <c r="H2370" s="459">
        <v>2363</v>
      </c>
      <c r="I2370" s="444">
        <f t="shared" ca="1" si="130"/>
        <v>-16104094718.992035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-67100394.662466809</v>
      </c>
      <c r="L2370" s="444">
        <f t="shared" ca="1" si="129"/>
        <v>-16171195113.654501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25">
      <c r="G2371" s="459"/>
      <c r="H2371" s="459">
        <v>2364</v>
      </c>
      <c r="I2371" s="444">
        <f t="shared" ca="1" si="130"/>
        <v>-16171195113.654501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-67379979.640227079</v>
      </c>
      <c r="L2371" s="444">
        <f t="shared" ca="1" si="129"/>
        <v>-16238575093.294727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25">
      <c r="G2372" s="459"/>
      <c r="H2372" s="459">
        <v>2365</v>
      </c>
      <c r="I2372" s="444">
        <f t="shared" ca="1" si="130"/>
        <v>-16238575093.294727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-67660729.555394694</v>
      </c>
      <c r="L2372" s="444">
        <f t="shared" ca="1" si="129"/>
        <v>-16306235822.850122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25">
      <c r="G2373" s="459"/>
      <c r="H2373" s="459">
        <v>2366</v>
      </c>
      <c r="I2373" s="444">
        <f t="shared" ca="1" si="130"/>
        <v>-16306235822.850122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-67942649.261875495</v>
      </c>
      <c r="L2373" s="444">
        <f t="shared" ca="1" si="129"/>
        <v>-16374178472.111998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25">
      <c r="G2374" s="459"/>
      <c r="H2374" s="459">
        <v>2367</v>
      </c>
      <c r="I2374" s="444">
        <f t="shared" ca="1" si="130"/>
        <v>-16374178472.111998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-68225743.633799985</v>
      </c>
      <c r="L2374" s="444">
        <f t="shared" ca="1" si="129"/>
        <v>-16442404215.745798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25">
      <c r="G2375" s="459"/>
      <c r="H2375" s="459">
        <v>2368</v>
      </c>
      <c r="I2375" s="444">
        <f t="shared" ca="1" si="130"/>
        <v>-16442404215.745798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-68510017.565607503</v>
      </c>
      <c r="L2375" s="444">
        <f t="shared" ca="1" si="129"/>
        <v>-16510914233.311405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25">
      <c r="G2376" s="459"/>
      <c r="H2376" s="459">
        <v>2369</v>
      </c>
      <c r="I2376" s="444">
        <f t="shared" ca="1" si="130"/>
        <v>-16510914233.311405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-68795475.97213085</v>
      </c>
      <c r="L2376" s="444">
        <f t="shared" ca="1" si="129"/>
        <v>-16579709709.283537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25">
      <c r="G2377" s="459"/>
      <c r="H2377" s="459">
        <v>2370</v>
      </c>
      <c r="I2377" s="444">
        <f t="shared" ca="1" si="130"/>
        <v>-16579709709.283537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-69082123.788681403</v>
      </c>
      <c r="L2377" s="444">
        <f t="shared" ca="1" si="129"/>
        <v>-16648791833.072218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25">
      <c r="G2378" s="459"/>
      <c r="H2378" s="459">
        <v>2371</v>
      </c>
      <c r="I2378" s="444">
        <f t="shared" ca="1" si="130"/>
        <v>-16648791833.072218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-69369965.97113423</v>
      </c>
      <c r="L2378" s="444">
        <f t="shared" ca="1" si="129"/>
        <v>-16718161799.043352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25">
      <c r="G2379" s="459"/>
      <c r="H2379" s="459">
        <v>2372</v>
      </c>
      <c r="I2379" s="444">
        <f t="shared" ca="1" si="130"/>
        <v>-16718161799.043352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-69659007.496013969</v>
      </c>
      <c r="L2379" s="444">
        <f t="shared" ca="1" si="129"/>
        <v>-16787820806.539366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25">
      <c r="G2380" s="459"/>
      <c r="H2380" s="459">
        <v>2373</v>
      </c>
      <c r="I2380" s="444">
        <f t="shared" ca="1" si="130"/>
        <v>-16787820806.539366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-69949253.360580683</v>
      </c>
      <c r="L2380" s="444">
        <f t="shared" ca="1" si="129"/>
        <v>-16857770059.899946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25">
      <c r="G2381" s="459"/>
      <c r="H2381" s="459">
        <v>2374</v>
      </c>
      <c r="I2381" s="444">
        <f t="shared" ca="1" si="130"/>
        <v>-16857770059.899946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-70240708.582916439</v>
      </c>
      <c r="L2381" s="444">
        <f t="shared" ca="1" si="129"/>
        <v>-16928010768.482862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25">
      <c r="G2382" s="459"/>
      <c r="H2382" s="459">
        <v>2375</v>
      </c>
      <c r="I2382" s="444">
        <f t="shared" ca="1" si="130"/>
        <v>-16928010768.482862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-70533378.202011928</v>
      </c>
      <c r="L2382" s="444">
        <f t="shared" ca="1" si="129"/>
        <v>-16998544146.684874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25">
      <c r="G2383" s="459"/>
      <c r="H2383" s="459">
        <v>2376</v>
      </c>
      <c r="I2383" s="444">
        <f t="shared" ca="1" si="130"/>
        <v>-16998544146.684874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-70827267.277853638</v>
      </c>
      <c r="L2383" s="444">
        <f t="shared" ca="1" si="129"/>
        <v>-17069371413.962727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25">
      <c r="G2384" s="459"/>
      <c r="H2384" s="459">
        <v>2377</v>
      </c>
      <c r="I2384" s="444">
        <f t="shared" ca="1" si="130"/>
        <v>-17069371413.962727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-71122380.891511366</v>
      </c>
      <c r="L2384" s="444">
        <f t="shared" ca="1" si="129"/>
        <v>-17140493794.854239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25">
      <c r="G2385" s="459"/>
      <c r="H2385" s="459">
        <v>2378</v>
      </c>
      <c r="I2385" s="444">
        <f t="shared" ca="1" si="130"/>
        <v>-17140493794.854239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-71418724.145225987</v>
      </c>
      <c r="L2385" s="444">
        <f t="shared" ca="1" si="129"/>
        <v>-17211912518.999466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25">
      <c r="G2386" s="459"/>
      <c r="H2386" s="459">
        <v>2379</v>
      </c>
      <c r="I2386" s="444">
        <f t="shared" ca="1" si="130"/>
        <v>-17211912518.999466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-71716302.162497774</v>
      </c>
      <c r="L2386" s="444">
        <f t="shared" ca="1" si="129"/>
        <v>-17283628821.161964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25">
      <c r="G2387" s="459"/>
      <c r="H2387" s="459">
        <v>2380</v>
      </c>
      <c r="I2387" s="444">
        <f t="shared" ca="1" si="130"/>
        <v>-17283628821.161964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-72015120.08817485</v>
      </c>
      <c r="L2387" s="444">
        <f t="shared" ca="1" si="129"/>
        <v>-17355643941.250141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25">
      <c r="G2388" s="459"/>
      <c r="H2388" s="459">
        <v>2381</v>
      </c>
      <c r="I2388" s="444">
        <f t="shared" ca="1" si="130"/>
        <v>-17355643941.250141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-72315183.088542253</v>
      </c>
      <c r="L2388" s="444">
        <f t="shared" ca="1" si="129"/>
        <v>-17427959124.338684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25">
      <c r="G2389" s="459"/>
      <c r="H2389" s="459">
        <v>2382</v>
      </c>
      <c r="I2389" s="444">
        <f t="shared" ca="1" si="130"/>
        <v>-17427959124.338684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-72616496.351411179</v>
      </c>
      <c r="L2389" s="444">
        <f t="shared" ca="1" si="129"/>
        <v>-17500575620.690094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25">
      <c r="G2390" s="459"/>
      <c r="H2390" s="459">
        <v>2383</v>
      </c>
      <c r="I2390" s="444">
        <f t="shared" ca="1" si="130"/>
        <v>-17500575620.690094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-72919065.086208731</v>
      </c>
      <c r="L2390" s="444">
        <f t="shared" ca="1" si="129"/>
        <v>-17573494685.776302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25">
      <c r="G2391" s="459"/>
      <c r="H2391" s="459">
        <v>2384</v>
      </c>
      <c r="I2391" s="444">
        <f t="shared" ca="1" si="130"/>
        <v>-17573494685.776302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-73222894.524067923</v>
      </c>
      <c r="L2391" s="444">
        <f t="shared" ca="1" si="129"/>
        <v>-17646717580.300369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25">
      <c r="G2392" s="459"/>
      <c r="H2392" s="459">
        <v>2385</v>
      </c>
      <c r="I2392" s="444">
        <f t="shared" ca="1" si="130"/>
        <v>-17646717580.300369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-73527989.917918205</v>
      </c>
      <c r="L2392" s="444">
        <f t="shared" ca="1" si="129"/>
        <v>-17720245570.218288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25">
      <c r="G2393" s="459"/>
      <c r="H2393" s="459">
        <v>2386</v>
      </c>
      <c r="I2393" s="444">
        <f t="shared" ca="1" si="130"/>
        <v>-17720245570.218288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-73834356.542576194</v>
      </c>
      <c r="L2393" s="444">
        <f t="shared" ca="1" si="129"/>
        <v>-17794079926.760864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25">
      <c r="G2394" s="459"/>
      <c r="H2394" s="459">
        <v>2387</v>
      </c>
      <c r="I2394" s="444">
        <f t="shared" ca="1" si="130"/>
        <v>-17794079926.760864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-74141999.694836929</v>
      </c>
      <c r="L2394" s="444">
        <f t="shared" ca="1" si="129"/>
        <v>-17868221926.4557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25">
      <c r="G2395" s="459"/>
      <c r="H2395" s="459">
        <v>2388</v>
      </c>
      <c r="I2395" s="444">
        <f t="shared" ca="1" si="130"/>
        <v>-17868221926.4557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-74450924.693565413</v>
      </c>
      <c r="L2395" s="444">
        <f t="shared" ca="1" si="129"/>
        <v>-17942672851.149265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25">
      <c r="G2396" s="459"/>
      <c r="H2396" s="459">
        <v>2389</v>
      </c>
      <c r="I2396" s="444">
        <f t="shared" ca="1" si="130"/>
        <v>-17942672851.149265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-74761136.879788607</v>
      </c>
      <c r="L2396" s="444">
        <f t="shared" ca="1" si="129"/>
        <v>-18017433988.029053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25">
      <c r="G2397" s="459"/>
      <c r="H2397" s="459">
        <v>2390</v>
      </c>
      <c r="I2397" s="444">
        <f t="shared" ca="1" si="130"/>
        <v>-18017433988.029053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-75072641.616787717</v>
      </c>
      <c r="L2397" s="444">
        <f t="shared" ca="1" si="129"/>
        <v>-18092506629.64584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25">
      <c r="G2398" s="459"/>
      <c r="H2398" s="459">
        <v>2391</v>
      </c>
      <c r="I2398" s="444">
        <f t="shared" ca="1" si="130"/>
        <v>-18092506629.64584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-75385444.290190995</v>
      </c>
      <c r="L2398" s="444">
        <f t="shared" ca="1" si="129"/>
        <v>-18167892073.936031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25">
      <c r="G2399" s="459"/>
      <c r="H2399" s="459">
        <v>2392</v>
      </c>
      <c r="I2399" s="444">
        <f t="shared" ca="1" si="130"/>
        <v>-18167892073.936031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-75699550.3080668</v>
      </c>
      <c r="L2399" s="444">
        <f t="shared" ca="1" si="129"/>
        <v>-18243591624.244099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25">
      <c r="G2400" s="459"/>
      <c r="H2400" s="459">
        <v>2393</v>
      </c>
      <c r="I2400" s="444">
        <f t="shared" ca="1" si="130"/>
        <v>-18243591624.244099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-76014965.101017073</v>
      </c>
      <c r="L2400" s="444">
        <f t="shared" ca="1" si="129"/>
        <v>-18319606589.345116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25">
      <c r="G2401" s="459"/>
      <c r="H2401" s="459">
        <v>2394</v>
      </c>
      <c r="I2401" s="444">
        <f t="shared" ca="1" si="130"/>
        <v>-18319606589.345116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-76331694.122271314</v>
      </c>
      <c r="L2401" s="444">
        <f t="shared" ca="1" si="129"/>
        <v>-18395938283.467388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25">
      <c r="G2402" s="459"/>
      <c r="H2402" s="459">
        <v>2395</v>
      </c>
      <c r="I2402" s="444">
        <f t="shared" ca="1" si="130"/>
        <v>-18395938283.467388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-76649742.847780779</v>
      </c>
      <c r="L2402" s="444">
        <f t="shared" ca="1" si="129"/>
        <v>-18472588026.31517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25">
      <c r="G2403" s="459"/>
      <c r="H2403" s="459">
        <v>2396</v>
      </c>
      <c r="I2403" s="444">
        <f t="shared" ca="1" si="130"/>
        <v>-18472588026.31517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-76969116.776313215</v>
      </c>
      <c r="L2403" s="444">
        <f t="shared" ca="1" si="129"/>
        <v>-18549557143.091484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25">
      <c r="G2404" s="459"/>
      <c r="H2404" s="459">
        <v>2397</v>
      </c>
      <c r="I2404" s="444">
        <f t="shared" ca="1" si="130"/>
        <v>-18549557143.091484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-77289821.429547846</v>
      </c>
      <c r="L2404" s="444">
        <f t="shared" ca="1" si="129"/>
        <v>-18626846964.52103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25">
      <c r="G2405" s="459"/>
      <c r="H2405" s="459">
        <v>2398</v>
      </c>
      <c r="I2405" s="444">
        <f t="shared" ca="1" si="130"/>
        <v>-18626846964.52103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-77611862.352170959</v>
      </c>
      <c r="L2405" s="444">
        <f t="shared" ca="1" si="129"/>
        <v>-18704458826.873203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25">
      <c r="G2406" s="459"/>
      <c r="H2406" s="459">
        <v>2399</v>
      </c>
      <c r="I2406" s="444">
        <f t="shared" ca="1" si="130"/>
        <v>-18704458826.873203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-77935245.111971676</v>
      </c>
      <c r="L2406" s="444">
        <f t="shared" ca="1" si="129"/>
        <v>-18782394071.985176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25">
      <c r="G2407" s="459"/>
      <c r="H2407" s="459">
        <v>2400</v>
      </c>
      <c r="I2407" s="444">
        <f t="shared" ca="1" si="130"/>
        <v>-18782394071.985176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-78259975.299938232</v>
      </c>
      <c r="L2407" s="444">
        <f t="shared" ca="1" si="129"/>
        <v>-18860654047.285114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25">
      <c r="G2408" s="459"/>
      <c r="H2408" s="459">
        <v>2401</v>
      </c>
      <c r="I2408" s="444">
        <f t="shared" ca="1" si="130"/>
        <v>-18860654047.285114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-78586058.530354649</v>
      </c>
      <c r="L2408" s="444">
        <f t="shared" ca="1" si="129"/>
        <v>-18939240105.815468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25">
      <c r="G2409" s="459"/>
      <c r="H2409" s="459">
        <v>2402</v>
      </c>
      <c r="I2409" s="444">
        <f t="shared" ca="1" si="130"/>
        <v>-18939240105.815468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-78913500.440897778</v>
      </c>
      <c r="L2409" s="444">
        <f t="shared" ca="1" si="129"/>
        <v>-19018153606.256367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25">
      <c r="G2410" s="459"/>
      <c r="H2410" s="459">
        <v>2403</v>
      </c>
      <c r="I2410" s="444">
        <f t="shared" ca="1" si="130"/>
        <v>-19018153606.256367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-79242306.692734867</v>
      </c>
      <c r="L2410" s="444">
        <f t="shared" ca="1" si="129"/>
        <v>-19097395912.9491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25">
      <c r="G2411" s="459"/>
      <c r="H2411" s="459">
        <v>2404</v>
      </c>
      <c r="I2411" s="444">
        <f t="shared" ca="1" si="130"/>
        <v>-19097395912.9491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-79572482.970621258</v>
      </c>
      <c r="L2411" s="444">
        <f t="shared" ca="1" si="129"/>
        <v>-19176968395.919724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25">
      <c r="G2412" s="459"/>
      <c r="H2412" s="459">
        <v>2405</v>
      </c>
      <c r="I2412" s="444">
        <f t="shared" ca="1" si="130"/>
        <v>-19176968395.919724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-79904034.982998848</v>
      </c>
      <c r="L2412" s="444">
        <f t="shared" ca="1" si="129"/>
        <v>-19256872430.902721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25">
      <c r="G2413" s="459"/>
      <c r="H2413" s="459">
        <v>2406</v>
      </c>
      <c r="I2413" s="444">
        <f t="shared" ca="1" si="130"/>
        <v>-19256872430.902721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-80236968.462094665</v>
      </c>
      <c r="L2413" s="444">
        <f t="shared" ca="1" si="129"/>
        <v>-19337109399.364815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25">
      <c r="G2414" s="459"/>
      <c r="H2414" s="459">
        <v>2407</v>
      </c>
      <c r="I2414" s="444">
        <f t="shared" ca="1" si="130"/>
        <v>-19337109399.364815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-80571289.164020061</v>
      </c>
      <c r="L2414" s="444">
        <f t="shared" ca="1" si="129"/>
        <v>-19417680688.528835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25">
      <c r="G2415" s="459"/>
      <c r="H2415" s="459">
        <v>2408</v>
      </c>
      <c r="I2415" s="444">
        <f t="shared" ca="1" si="130"/>
        <v>-19417680688.528835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-80907002.868870139</v>
      </c>
      <c r="L2415" s="444">
        <f t="shared" ca="1" si="129"/>
        <v>-19498587691.397705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25">
      <c r="G2416" s="459"/>
      <c r="H2416" s="459">
        <v>2409</v>
      </c>
      <c r="I2416" s="444">
        <f t="shared" ca="1" si="130"/>
        <v>-19498587691.397705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-81244115.380823776</v>
      </c>
      <c r="L2416" s="444">
        <f t="shared" ca="1" si="129"/>
        <v>-19579831806.77853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25">
      <c r="G2417" s="459"/>
      <c r="H2417" s="459">
        <v>2410</v>
      </c>
      <c r="I2417" s="444">
        <f t="shared" ca="1" si="130"/>
        <v>-19579831806.77853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-81582632.52824387</v>
      </c>
      <c r="L2417" s="444">
        <f t="shared" ca="1" si="129"/>
        <v>-19661414439.306774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25">
      <c r="G2418" s="459"/>
      <c r="H2418" s="459">
        <v>2411</v>
      </c>
      <c r="I2418" s="444">
        <f t="shared" ca="1" si="130"/>
        <v>-19661414439.306774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-81922560.163778231</v>
      </c>
      <c r="L2418" s="444">
        <f t="shared" ca="1" si="129"/>
        <v>-19743336999.470551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25">
      <c r="G2419" s="459"/>
      <c r="H2419" s="459">
        <v>2412</v>
      </c>
      <c r="I2419" s="444">
        <f t="shared" ca="1" si="130"/>
        <v>-19743336999.470551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-82263904.164460629</v>
      </c>
      <c r="L2419" s="444">
        <f t="shared" ca="1" si="129"/>
        <v>-19825600903.63501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25">
      <c r="G2420" s="459"/>
      <c r="H2420" s="459">
        <v>2413</v>
      </c>
      <c r="I2420" s="444">
        <f t="shared" ca="1" si="130"/>
        <v>-19825600903.63501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-82606670.43181254</v>
      </c>
      <c r="L2420" s="444">
        <f t="shared" ca="1" si="129"/>
        <v>-19908207574.066822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25">
      <c r="G2421" s="459"/>
      <c r="H2421" s="459">
        <v>2414</v>
      </c>
      <c r="I2421" s="444">
        <f t="shared" ca="1" si="130"/>
        <v>-19908207574.066822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-82950864.891945094</v>
      </c>
      <c r="L2421" s="444">
        <f t="shared" ca="1" si="129"/>
        <v>-19991158438.958767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25">
      <c r="G2422" s="459"/>
      <c r="H2422" s="459">
        <v>2415</v>
      </c>
      <c r="I2422" s="444">
        <f t="shared" ca="1" si="130"/>
        <v>-19991158438.958767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-83296493.495661527</v>
      </c>
      <c r="L2422" s="444">
        <f t="shared" ca="1" si="129"/>
        <v>-20074454932.45443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25">
      <c r="G2423" s="459"/>
      <c r="H2423" s="459">
        <v>2416</v>
      </c>
      <c r="I2423" s="444">
        <f t="shared" ca="1" si="130"/>
        <v>-20074454932.45443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-83643562.218560129</v>
      </c>
      <c r="L2423" s="444">
        <f t="shared" ca="1" si="129"/>
        <v>-20158098494.672989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25">
      <c r="G2424" s="459"/>
      <c r="H2424" s="459">
        <v>2417</v>
      </c>
      <c r="I2424" s="444">
        <f t="shared" ca="1" si="130"/>
        <v>-20158098494.672989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-83992077.061137453</v>
      </c>
      <c r="L2424" s="444">
        <f t="shared" ca="1" si="129"/>
        <v>-20242090571.734127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25">
      <c r="G2425" s="459"/>
      <c r="H2425" s="459">
        <v>2418</v>
      </c>
      <c r="I2425" s="444">
        <f t="shared" ca="1" si="130"/>
        <v>-20242090571.734127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-84342044.0488922</v>
      </c>
      <c r="L2425" s="444">
        <f t="shared" ca="1" si="129"/>
        <v>-20326432615.78302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25">
      <c r="G2426" s="459"/>
      <c r="H2426" s="459">
        <v>2419</v>
      </c>
      <c r="I2426" s="444">
        <f t="shared" ca="1" si="130"/>
        <v>-20326432615.78302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-84693469.232429251</v>
      </c>
      <c r="L2426" s="444">
        <f t="shared" ca="1" si="129"/>
        <v>-20411126085.01545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25">
      <c r="G2427" s="459"/>
      <c r="H2427" s="459">
        <v>2420</v>
      </c>
      <c r="I2427" s="444">
        <f t="shared" ca="1" si="130"/>
        <v>-20411126085.01545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-85046358.687564373</v>
      </c>
      <c r="L2427" s="444">
        <f t="shared" ca="1" si="129"/>
        <v>-20496172443.703014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25">
      <c r="G2428" s="459"/>
      <c r="H2428" s="459">
        <v>2421</v>
      </c>
      <c r="I2428" s="444">
        <f t="shared" ca="1" si="130"/>
        <v>-20496172443.703014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-85400718.515429229</v>
      </c>
      <c r="L2428" s="444">
        <f t="shared" ca="1" si="129"/>
        <v>-20581573162.218445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25">
      <c r="G2429" s="459"/>
      <c r="H2429" s="459">
        <v>2422</v>
      </c>
      <c r="I2429" s="444">
        <f t="shared" ca="1" si="130"/>
        <v>-20581573162.218445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-85756554.842576846</v>
      </c>
      <c r="L2429" s="444">
        <f t="shared" ca="1" si="129"/>
        <v>-20667329717.06102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25">
      <c r="G2430" s="459"/>
      <c r="H2430" s="459">
        <v>2423</v>
      </c>
      <c r="I2430" s="444">
        <f t="shared" ca="1" si="130"/>
        <v>-20667329717.06102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-86113873.821087584</v>
      </c>
      <c r="L2430" s="444">
        <f t="shared" ca="1" si="129"/>
        <v>-20753443590.882107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25">
      <c r="G2431" s="459"/>
      <c r="H2431" s="459">
        <v>2424</v>
      </c>
      <c r="I2431" s="444">
        <f t="shared" ca="1" si="130"/>
        <v>-20753443590.882107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-86472681.628675446</v>
      </c>
      <c r="L2431" s="444">
        <f t="shared" ca="1" si="129"/>
        <v>-20839916272.51078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25">
      <c r="G2432" s="459"/>
      <c r="H2432" s="459">
        <v>2425</v>
      </c>
      <c r="I2432" s="444">
        <f t="shared" ca="1" si="130"/>
        <v>-20839916272.51078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-86832984.468794912</v>
      </c>
      <c r="L2432" s="444">
        <f t="shared" ca="1" si="129"/>
        <v>-20926749256.979576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25">
      <c r="G2433" s="459"/>
      <c r="H2433" s="459">
        <v>2426</v>
      </c>
      <c r="I2433" s="444">
        <f t="shared" ca="1" si="130"/>
        <v>-20926749256.979576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-87194788.57074824</v>
      </c>
      <c r="L2433" s="444">
        <f t="shared" ca="1" si="129"/>
        <v>-21013944045.550323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25">
      <c r="G2434" s="459"/>
      <c r="H2434" s="459">
        <v>2427</v>
      </c>
      <c r="I2434" s="444">
        <f t="shared" ca="1" si="130"/>
        <v>-21013944045.550323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-87558100.18979302</v>
      </c>
      <c r="L2434" s="444">
        <f t="shared" ca="1" si="129"/>
        <v>-21101502145.740116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25">
      <c r="G2435" s="459"/>
      <c r="H2435" s="459">
        <v>2428</v>
      </c>
      <c r="I2435" s="444">
        <f t="shared" ca="1" si="130"/>
        <v>-21101502145.740116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-87922925.607250482</v>
      </c>
      <c r="L2435" s="444">
        <f t="shared" ca="1" si="129"/>
        <v>-21189425071.347366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25">
      <c r="G2436" s="459"/>
      <c r="H2436" s="459">
        <v>2429</v>
      </c>
      <c r="I2436" s="444">
        <f t="shared" ca="1" si="130"/>
        <v>-21189425071.347366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-88289271.130614027</v>
      </c>
      <c r="L2436" s="444">
        <f t="shared" ca="1" si="129"/>
        <v>-21277714342.477982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25">
      <c r="G2437" s="459"/>
      <c r="H2437" s="459">
        <v>2430</v>
      </c>
      <c r="I2437" s="444">
        <f t="shared" ca="1" si="130"/>
        <v>-21277714342.477982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-88657143.093658254</v>
      </c>
      <c r="L2437" s="444">
        <f t="shared" ca="1" si="129"/>
        <v>-21366371485.57164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25">
      <c r="G2438" s="459"/>
      <c r="H2438" s="459">
        <v>2431</v>
      </c>
      <c r="I2438" s="444">
        <f t="shared" ca="1" si="130"/>
        <v>-21366371485.57164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-89026547.856548503</v>
      </c>
      <c r="L2438" s="444">
        <f t="shared" ca="1" si="129"/>
        <v>-21455398033.428188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25">
      <c r="G2439" s="459"/>
      <c r="H2439" s="459">
        <v>2432</v>
      </c>
      <c r="I2439" s="444">
        <f t="shared" ca="1" si="130"/>
        <v>-21455398033.428188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-89397491.805950791</v>
      </c>
      <c r="L2439" s="444">
        <f t="shared" ca="1" si="129"/>
        <v>-21544795525.234138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25">
      <c r="G2440" s="459"/>
      <c r="H2440" s="459">
        <v>2433</v>
      </c>
      <c r="I2440" s="444">
        <f t="shared" ca="1" si="130"/>
        <v>-21544795525.234138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-89769981.355142236</v>
      </c>
      <c r="L2440" s="444">
        <f t="shared" ca="1" si="129"/>
        <v>-21634565506.589279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25">
      <c r="G2441" s="459"/>
      <c r="H2441" s="459">
        <v>2434</v>
      </c>
      <c r="I2441" s="444">
        <f t="shared" ca="1" si="130"/>
        <v>-21634565506.589279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-90144022.944122002</v>
      </c>
      <c r="L2441" s="444">
        <f t="shared" ca="1" si="129"/>
        <v>-21724709529.533401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25">
      <c r="G2442" s="459"/>
      <c r="H2442" s="459">
        <v>2435</v>
      </c>
      <c r="I2442" s="444">
        <f t="shared" ca="1" si="130"/>
        <v>-21724709529.533401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-90519623.039722502</v>
      </c>
      <c r="L2442" s="444">
        <f t="shared" ca="1" si="129"/>
        <v>-21815229152.573124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25">
      <c r="G2443" s="459"/>
      <c r="H2443" s="459">
        <v>2436</v>
      </c>
      <c r="I2443" s="444">
        <f t="shared" ca="1" si="130"/>
        <v>-21815229152.573124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-90896788.135721356</v>
      </c>
      <c r="L2443" s="444">
        <f t="shared" ca="1" si="129"/>
        <v>-21906125940.708847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25">
      <c r="G2444" s="459"/>
      <c r="H2444" s="459">
        <v>2437</v>
      </c>
      <c r="I2444" s="444">
        <f t="shared" ca="1" si="130"/>
        <v>-21906125940.708847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-91275524.752953529</v>
      </c>
      <c r="L2444" s="444">
        <f t="shared" ca="1" si="129"/>
        <v>-21997401465.4618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25">
      <c r="G2445" s="459"/>
      <c r="H2445" s="459">
        <v>2438</v>
      </c>
      <c r="I2445" s="444">
        <f t="shared" ca="1" si="130"/>
        <v>-21997401465.4618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-91655839.439424157</v>
      </c>
      <c r="L2445" s="444">
        <f t="shared" ca="1" si="129"/>
        <v>-22089057304.901222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25">
      <c r="G2446" s="459"/>
      <c r="H2446" s="459">
        <v>2439</v>
      </c>
      <c r="I2446" s="444">
        <f t="shared" ca="1" si="130"/>
        <v>-22089057304.901222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-92037738.770421758</v>
      </c>
      <c r="L2446" s="444">
        <f t="shared" ca="1" si="129"/>
        <v>-22181095043.671642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25">
      <c r="G2447" s="459"/>
      <c r="H2447" s="459">
        <v>2440</v>
      </c>
      <c r="I2447" s="444">
        <f t="shared" ca="1" si="130"/>
        <v>-22181095043.671642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-92421229.348631844</v>
      </c>
      <c r="L2447" s="444">
        <f t="shared" ca="1" si="129"/>
        <v>-22273516273.020275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25">
      <c r="G2448" s="459"/>
      <c r="H2448" s="459">
        <v>2441</v>
      </c>
      <c r="I2448" s="444">
        <f t="shared" ca="1" si="130"/>
        <v>-22273516273.020275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-92806317.804251149</v>
      </c>
      <c r="L2448" s="444">
        <f t="shared" ca="1" si="129"/>
        <v>-22366322590.824528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25">
      <c r="G2449" s="459"/>
      <c r="H2449" s="459">
        <v>2442</v>
      </c>
      <c r="I2449" s="444">
        <f t="shared" ca="1" si="130"/>
        <v>-22366322590.824528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-93193010.795102194</v>
      </c>
      <c r="L2449" s="444">
        <f t="shared" ca="1" si="129"/>
        <v>-22459515601.619629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25">
      <c r="G2450" s="459"/>
      <c r="H2450" s="459">
        <v>2443</v>
      </c>
      <c r="I2450" s="444">
        <f t="shared" ca="1" si="130"/>
        <v>-22459515601.619629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-93581315.006748453</v>
      </c>
      <c r="L2450" s="444">
        <f t="shared" ca="1" si="129"/>
        <v>-22553096916.626377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25">
      <c r="G2451" s="459"/>
      <c r="H2451" s="459">
        <v>2444</v>
      </c>
      <c r="I2451" s="444">
        <f t="shared" ca="1" si="130"/>
        <v>-22553096916.626377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-93971237.1526099</v>
      </c>
      <c r="L2451" s="444">
        <f t="shared" ca="1" si="129"/>
        <v>-22647068153.778988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25">
      <c r="G2452" s="459"/>
      <c r="H2452" s="459">
        <v>2445</v>
      </c>
      <c r="I2452" s="444">
        <f t="shared" ca="1" si="130"/>
        <v>-22647068153.778988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-94362783.974079117</v>
      </c>
      <c r="L2452" s="444">
        <f t="shared" ca="1" si="129"/>
        <v>-22741430937.753067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25">
      <c r="G2453" s="459"/>
      <c r="H2453" s="459">
        <v>2446</v>
      </c>
      <c r="I2453" s="444">
        <f t="shared" ca="1" si="130"/>
        <v>-22741430937.753067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-94755962.240637779</v>
      </c>
      <c r="L2453" s="444">
        <f t="shared" ca="1" si="129"/>
        <v>-22836186899.993706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25">
      <c r="G2454" s="459"/>
      <c r="H2454" s="459">
        <v>2447</v>
      </c>
      <c r="I2454" s="444">
        <f t="shared" ca="1" si="130"/>
        <v>-22836186899.993706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-95150778.749973774</v>
      </c>
      <c r="L2454" s="444">
        <f t="shared" ca="1" si="129"/>
        <v>-22931337678.743679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25">
      <c r="G2455" s="459"/>
      <c r="H2455" s="459">
        <v>2448</v>
      </c>
      <c r="I2455" s="444">
        <f t="shared" ca="1" si="130"/>
        <v>-22931337678.743679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-95547240.328098655</v>
      </c>
      <c r="L2455" s="444">
        <f t="shared" ca="1" si="129"/>
        <v>-23026884919.071777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25">
      <c r="G2456" s="459"/>
      <c r="H2456" s="459">
        <v>2449</v>
      </c>
      <c r="I2456" s="444">
        <f t="shared" ca="1" si="130"/>
        <v>-23026884919.071777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-95945353.829465732</v>
      </c>
      <c r="L2456" s="444">
        <f t="shared" ca="1" si="129"/>
        <v>-23122830272.901241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25">
      <c r="G2457" s="459"/>
      <c r="H2457" s="459">
        <v>2450</v>
      </c>
      <c r="I2457" s="444">
        <f t="shared" ca="1" si="130"/>
        <v>-23122830272.901241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-96345126.137088507</v>
      </c>
      <c r="L2457" s="444">
        <f t="shared" ca="1" si="129"/>
        <v>-23219175399.03833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25">
      <c r="G2458" s="459"/>
      <c r="H2458" s="459">
        <v>2451</v>
      </c>
      <c r="I2458" s="444">
        <f t="shared" ca="1" si="130"/>
        <v>-23219175399.03833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-96746564.162659705</v>
      </c>
      <c r="L2458" s="444">
        <f t="shared" ca="1" si="129"/>
        <v>-23315921963.200989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25">
      <c r="G2459" s="459"/>
      <c r="H2459" s="459">
        <v>2452</v>
      </c>
      <c r="I2459" s="444">
        <f t="shared" ca="1" si="130"/>
        <v>-23315921963.200989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-97149674.846670792</v>
      </c>
      <c r="L2459" s="444">
        <f t="shared" ca="1" si="129"/>
        <v>-23413071638.047661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25">
      <c r="G2460" s="459"/>
      <c r="H2460" s="459">
        <v>2453</v>
      </c>
      <c r="I2460" s="444">
        <f t="shared" ca="1" si="130"/>
        <v>-23413071638.047661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-97554465.158531919</v>
      </c>
      <c r="L2460" s="444">
        <f t="shared" ca="1" si="129"/>
        <v>-23510626103.206192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25">
      <c r="G2461" s="459"/>
      <c r="H2461" s="459">
        <v>2454</v>
      </c>
      <c r="I2461" s="444">
        <f t="shared" ca="1" si="130"/>
        <v>-23510626103.206192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-97960942.096692473</v>
      </c>
      <c r="L2461" s="444">
        <f t="shared" ca="1" si="129"/>
        <v>-23608587045.302883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25">
      <c r="G2462" s="459"/>
      <c r="H2462" s="459">
        <v>2455</v>
      </c>
      <c r="I2462" s="444">
        <f t="shared" ca="1" si="130"/>
        <v>-23608587045.302883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-98369112.688762009</v>
      </c>
      <c r="L2462" s="444">
        <f t="shared" ca="1" si="129"/>
        <v>-23706956157.991646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25">
      <c r="G2463" s="459"/>
      <c r="H2463" s="459">
        <v>2456</v>
      </c>
      <c r="I2463" s="444">
        <f t="shared" ca="1" si="130"/>
        <v>-23706956157.991646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-98778983.991631851</v>
      </c>
      <c r="L2463" s="444">
        <f t="shared" ca="1" si="129"/>
        <v>-23805735141.983276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25">
      <c r="G2464" s="459"/>
      <c r="H2464" s="459">
        <v>2457</v>
      </c>
      <c r="I2464" s="444">
        <f t="shared" ca="1" si="130"/>
        <v>-23805735141.983276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-99190563.091596991</v>
      </c>
      <c r="L2464" s="444">
        <f t="shared" ca="1" si="129"/>
        <v>-23904925705.074875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25">
      <c r="G2465" s="459"/>
      <c r="H2465" s="459">
        <v>2458</v>
      </c>
      <c r="I2465" s="444">
        <f t="shared" ca="1" si="130"/>
        <v>-23904925705.074875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-99603857.104478642</v>
      </c>
      <c r="L2465" s="444">
        <f t="shared" ca="1" si="129"/>
        <v>-24004529562.179352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25">
      <c r="G2466" s="459"/>
      <c r="H2466" s="459">
        <v>2459</v>
      </c>
      <c r="I2466" s="444">
        <f t="shared" ca="1" si="130"/>
        <v>-24004529562.179352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-100018873.17574731</v>
      </c>
      <c r="L2466" s="444">
        <f t="shared" ca="1" si="129"/>
        <v>-24104548435.355099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25">
      <c r="G2467" s="459"/>
      <c r="H2467" s="459">
        <v>2460</v>
      </c>
      <c r="I2467" s="444">
        <f t="shared" ca="1" si="130"/>
        <v>-24104548435.355099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-100435618.48064624</v>
      </c>
      <c r="L2467" s="444">
        <f t="shared" ca="1" si="129"/>
        <v>-24204984053.835747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25">
      <c r="G2468" s="459"/>
      <c r="H2468" s="459">
        <v>2461</v>
      </c>
      <c r="I2468" s="444">
        <f t="shared" ca="1" si="130"/>
        <v>-24204984053.835747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-100854100.22431561</v>
      </c>
      <c r="L2468" s="444">
        <f t="shared" ca="1" si="129"/>
        <v>-24305838154.060062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25">
      <c r="G2469" s="459"/>
      <c r="H2469" s="459">
        <v>2462</v>
      </c>
      <c r="I2469" s="444">
        <f t="shared" ca="1" si="130"/>
        <v>-24305838154.060062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-101274325.64191693</v>
      </c>
      <c r="L2469" s="444">
        <f t="shared" ca="1" si="129"/>
        <v>-24407112479.701981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25">
      <c r="G2470" s="459"/>
      <c r="H2470" s="459">
        <v>2463</v>
      </c>
      <c r="I2470" s="444">
        <f t="shared" ca="1" si="130"/>
        <v>-24407112479.701981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-101696301.99875826</v>
      </c>
      <c r="L2470" s="444">
        <f t="shared" ca="1" si="129"/>
        <v>-24508808781.700737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25">
      <c r="G2471" s="459"/>
      <c r="H2471" s="459">
        <v>2464</v>
      </c>
      <c r="I2471" s="444">
        <f t="shared" ca="1" si="130"/>
        <v>-24508808781.700737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-102120036.59041974</v>
      </c>
      <c r="L2471" s="444">
        <f t="shared" ca="1" si="129"/>
        <v>-24610928818.291157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25">
      <c r="G2472" s="459"/>
      <c r="H2472" s="459">
        <v>2465</v>
      </c>
      <c r="I2472" s="444">
        <f t="shared" ca="1" si="130"/>
        <v>-24610928818.291157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-102545536.74287982</v>
      </c>
      <c r="L2472" s="444">
        <f t="shared" ca="1" si="129"/>
        <v>-24713474355.034035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25">
      <c r="G2473" s="459"/>
      <c r="H2473" s="459">
        <v>2466</v>
      </c>
      <c r="I2473" s="444">
        <f t="shared" ca="1" si="130"/>
        <v>-24713474355.034035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-102972809.81264181</v>
      </c>
      <c r="L2473" s="444">
        <f t="shared" ca="1" si="129"/>
        <v>-24816447164.846676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25">
      <c r="G2474" s="459"/>
      <c r="H2474" s="459">
        <v>2467</v>
      </c>
      <c r="I2474" s="444">
        <f t="shared" ca="1" si="130"/>
        <v>-24816447164.846676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-103401863.18686114</v>
      </c>
      <c r="L2474" s="444">
        <f t="shared" ca="1" si="129"/>
        <v>-24919849028.033539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25">
      <c r="G2475" s="459"/>
      <c r="H2475" s="459">
        <v>2468</v>
      </c>
      <c r="I2475" s="444">
        <f t="shared" ca="1" si="130"/>
        <v>-24919849028.033539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-103832704.28347307</v>
      </c>
      <c r="L2475" s="444">
        <f t="shared" ca="1" si="129"/>
        <v>-25023681732.317013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25">
      <c r="G2476" s="459"/>
      <c r="H2476" s="459">
        <v>2469</v>
      </c>
      <c r="I2476" s="444">
        <f t="shared" ca="1" si="130"/>
        <v>-25023681732.317013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-104265340.55132088</v>
      </c>
      <c r="L2476" s="444">
        <f t="shared" ca="1" si="129"/>
        <v>-25127947072.868332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25">
      <c r="G2477" s="459"/>
      <c r="H2477" s="459">
        <v>2470</v>
      </c>
      <c r="I2477" s="444">
        <f t="shared" ca="1" si="130"/>
        <v>-25127947072.868332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-104699779.47028472</v>
      </c>
      <c r="L2477" s="444">
        <f t="shared" ca="1" si="129"/>
        <v>-25232646852.338615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25">
      <c r="G2478" s="459"/>
      <c r="H2478" s="459">
        <v>2471</v>
      </c>
      <c r="I2478" s="444">
        <f t="shared" ca="1" si="130"/>
        <v>-25232646852.338615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-105136028.5514109</v>
      </c>
      <c r="L2478" s="444">
        <f t="shared" ca="1" si="129"/>
        <v>-25337782880.890026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25">
      <c r="G2479" s="459"/>
      <c r="H2479" s="459">
        <v>2472</v>
      </c>
      <c r="I2479" s="444">
        <f t="shared" ca="1" si="130"/>
        <v>-25337782880.890026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-105574095.33704178</v>
      </c>
      <c r="L2479" s="444">
        <f t="shared" ca="1" si="129"/>
        <v>-25443356976.227066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25">
      <c r="G2480" s="459"/>
      <c r="H2480" s="459">
        <v>2473</v>
      </c>
      <c r="I2480" s="444">
        <f t="shared" ca="1" si="130"/>
        <v>-25443356976.227066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-106013987.40094611</v>
      </c>
      <c r="L2480" s="444">
        <f t="shared" ca="1" si="129"/>
        <v>-25549370963.628014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25">
      <c r="G2481" s="459"/>
      <c r="H2481" s="459">
        <v>2474</v>
      </c>
      <c r="I2481" s="444">
        <f t="shared" ca="1" si="130"/>
        <v>-25549370963.628014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-106455712.34845005</v>
      </c>
      <c r="L2481" s="444">
        <f t="shared" ca="1" si="129"/>
        <v>-25655826675.976463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25">
      <c r="G2482" s="459"/>
      <c r="H2482" s="459">
        <v>2475</v>
      </c>
      <c r="I2482" s="444">
        <f t="shared" ca="1" si="130"/>
        <v>-25655826675.976463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-106899277.8165686</v>
      </c>
      <c r="L2482" s="444">
        <f t="shared" ca="1" si="129"/>
        <v>-25762725953.793034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25">
      <c r="G2483" s="459"/>
      <c r="H2483" s="459">
        <v>2476</v>
      </c>
      <c r="I2483" s="444">
        <f t="shared" ca="1" si="130"/>
        <v>-25762725953.793034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-107344691.47413763</v>
      </c>
      <c r="L2483" s="444">
        <f t="shared" ca="1" si="129"/>
        <v>-25870070645.26717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25">
      <c r="G2484" s="459"/>
      <c r="H2484" s="459">
        <v>2477</v>
      </c>
      <c r="I2484" s="444">
        <f t="shared" ca="1" si="130"/>
        <v>-25870070645.26717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-107791961.02194653</v>
      </c>
      <c r="L2484" s="444">
        <f t="shared" ca="1" si="129"/>
        <v>-25977862606.289116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25">
      <c r="G2485" s="459"/>
      <c r="H2485" s="459">
        <v>2478</v>
      </c>
      <c r="I2485" s="444">
        <f t="shared" ca="1" si="130"/>
        <v>-25977862606.289116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-108241094.19287132</v>
      </c>
      <c r="L2485" s="444">
        <f t="shared" ca="1" si="129"/>
        <v>-26086103700.481987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25">
      <c r="G2486" s="459"/>
      <c r="H2486" s="459">
        <v>2479</v>
      </c>
      <c r="I2486" s="444">
        <f t="shared" ca="1" si="130"/>
        <v>-26086103700.481987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-108692098.75200827</v>
      </c>
      <c r="L2486" s="444">
        <f t="shared" ca="1" si="129"/>
        <v>-26194795799.233994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25">
      <c r="G2487" s="459"/>
      <c r="H2487" s="459">
        <v>2480</v>
      </c>
      <c r="I2487" s="444">
        <f t="shared" ca="1" si="130"/>
        <v>-26194795799.233994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-109144982.49680831</v>
      </c>
      <c r="L2487" s="444">
        <f t="shared" ca="1" si="129"/>
        <v>-26303940781.730801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25">
      <c r="G2488" s="459"/>
      <c r="H2488" s="459">
        <v>2481</v>
      </c>
      <c r="I2488" s="444">
        <f t="shared" ca="1" si="130"/>
        <v>-26303940781.730801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-109599753.25721167</v>
      </c>
      <c r="L2488" s="444">
        <f t="shared" ca="1" si="129"/>
        <v>-26413540534.98801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25">
      <c r="G2489" s="459"/>
      <c r="H2489" s="459">
        <v>2482</v>
      </c>
      <c r="I2489" s="444">
        <f t="shared" ca="1" si="130"/>
        <v>-26413540534.98801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-110056418.89578338</v>
      </c>
      <c r="L2489" s="444">
        <f t="shared" ca="1" si="129"/>
        <v>-26523596953.883793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25">
      <c r="G2490" s="459"/>
      <c r="H2490" s="459">
        <v>2483</v>
      </c>
      <c r="I2490" s="444">
        <f t="shared" ca="1" si="130"/>
        <v>-26523596953.883793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-110514987.30784914</v>
      </c>
      <c r="L2490" s="444">
        <f t="shared" ca="1" si="129"/>
        <v>-26634111941.191643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25">
      <c r="G2491" s="459"/>
      <c r="H2491" s="459">
        <v>2484</v>
      </c>
      <c r="I2491" s="444">
        <f t="shared" ca="1" si="130"/>
        <v>-26634111941.191643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-110975466.42163184</v>
      </c>
      <c r="L2491" s="444">
        <f t="shared" ca="1" si="129"/>
        <v>-26745087407.613274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25">
      <c r="G2492" s="459"/>
      <c r="H2492" s="459">
        <v>2485</v>
      </c>
      <c r="I2492" s="444">
        <f t="shared" ca="1" si="130"/>
        <v>-26745087407.613274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-111437864.19838864</v>
      </c>
      <c r="L2492" s="444">
        <f t="shared" ca="1" si="129"/>
        <v>-26856525271.811661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25">
      <c r="G2493" s="459"/>
      <c r="H2493" s="459">
        <v>2486</v>
      </c>
      <c r="I2493" s="444">
        <f t="shared" ca="1" si="130"/>
        <v>-26856525271.811661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-111902188.63254857</v>
      </c>
      <c r="L2493" s="444">
        <f t="shared" ca="1" si="129"/>
        <v>-26968427460.44421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25">
      <c r="G2494" s="459"/>
      <c r="H2494" s="459">
        <v>2487</v>
      </c>
      <c r="I2494" s="444">
        <f t="shared" ca="1" si="130"/>
        <v>-26968427460.44421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-112368447.75185087</v>
      </c>
      <c r="L2494" s="444">
        <f t="shared" ca="1" si="129"/>
        <v>-27080795908.19606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25">
      <c r="G2495" s="459"/>
      <c r="H2495" s="459">
        <v>2488</v>
      </c>
      <c r="I2495" s="444">
        <f t="shared" ca="1" si="130"/>
        <v>-27080795908.19606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-112836649.61748359</v>
      </c>
      <c r="L2495" s="444">
        <f t="shared" ca="1" si="129"/>
        <v>-27193632557.813545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25">
      <c r="G2496" s="459"/>
      <c r="H2496" s="459">
        <v>2489</v>
      </c>
      <c r="I2496" s="444">
        <f t="shared" ca="1" si="130"/>
        <v>-27193632557.813545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-113306802.3242231</v>
      </c>
      <c r="L2496" s="444">
        <f t="shared" ca="1" si="129"/>
        <v>-27306939360.137768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25">
      <c r="G2497" s="459"/>
      <c r="H2497" s="459">
        <v>2490</v>
      </c>
      <c r="I2497" s="444">
        <f t="shared" ca="1" si="130"/>
        <v>-27306939360.137768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-113778914.00057404</v>
      </c>
      <c r="L2497" s="444">
        <f t="shared" ca="1" si="129"/>
        <v>-27420718274.13834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25">
      <c r="G2498" s="459"/>
      <c r="H2498" s="459">
        <v>2491</v>
      </c>
      <c r="I2498" s="444">
        <f t="shared" ca="1" si="130"/>
        <v>-27420718274.13834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-114252992.80890973</v>
      </c>
      <c r="L2498" s="444">
        <f t="shared" ca="1" si="129"/>
        <v>-27534971266.94725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25">
      <c r="G2499" s="459"/>
      <c r="H2499" s="459">
        <v>2492</v>
      </c>
      <c r="I2499" s="444">
        <f t="shared" ca="1" si="130"/>
        <v>-27534971266.94725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-114729046.94561355</v>
      </c>
      <c r="L2499" s="444">
        <f t="shared" ca="1" si="129"/>
        <v>-27649700313.892864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25">
      <c r="G2500" s="459"/>
      <c r="H2500" s="459">
        <v>2493</v>
      </c>
      <c r="I2500" s="444">
        <f t="shared" ca="1" si="130"/>
        <v>-27649700313.892864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-115207084.64122026</v>
      </c>
      <c r="L2500" s="444">
        <f t="shared" ca="1" si="129"/>
        <v>-27764907398.534084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25">
      <c r="G2501" s="459"/>
      <c r="H2501" s="459">
        <v>2494</v>
      </c>
      <c r="I2501" s="444">
        <f t="shared" ca="1" si="130"/>
        <v>-27764907398.534084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-115687114.1605587</v>
      </c>
      <c r="L2501" s="444">
        <f t="shared" ca="1" si="129"/>
        <v>-27880594512.694641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25">
      <c r="G2502" s="459"/>
      <c r="H2502" s="459">
        <v>2495</v>
      </c>
      <c r="I2502" s="444">
        <f t="shared" ca="1" si="130"/>
        <v>-27880594512.694641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-116169143.80289434</v>
      </c>
      <c r="L2502" s="444">
        <f t="shared" ca="1" si="129"/>
        <v>-27996763656.497536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25">
      <c r="G2503" s="459"/>
      <c r="H2503" s="459">
        <v>2496</v>
      </c>
      <c r="I2503" s="444">
        <f t="shared" ca="1" si="130"/>
        <v>-27996763656.497536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-116653181.90207307</v>
      </c>
      <c r="L2503" s="444">
        <f t="shared" ca="1" si="129"/>
        <v>-28113416838.399609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25">
      <c r="G2504" s="459"/>
      <c r="H2504" s="459">
        <v>2497</v>
      </c>
      <c r="I2504" s="444">
        <f t="shared" ca="1" si="130"/>
        <v>-28113416838.399609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-117139236.82666503</v>
      </c>
      <c r="L2504" s="444">
        <f t="shared" ca="1" si="129"/>
        <v>-28230556075.226273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25">
      <c r="G2505" s="459"/>
      <c r="H2505" s="459">
        <v>2498</v>
      </c>
      <c r="I2505" s="444">
        <f t="shared" ca="1" si="130"/>
        <v>-28230556075.226273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-117627316.98010948</v>
      </c>
      <c r="L2505" s="444">
        <f t="shared" ca="1" si="129"/>
        <v>-28348183392.206383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25">
      <c r="G2506" s="459"/>
      <c r="H2506" s="459">
        <v>2499</v>
      </c>
      <c r="I2506" s="444">
        <f t="shared" ca="1" si="130"/>
        <v>-28348183392.206383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-118117430.80085991</v>
      </c>
      <c r="L2506" s="444">
        <f t="shared" ca="1" si="129"/>
        <v>-28466300823.007244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25">
      <c r="G2507" s="459"/>
      <c r="H2507" s="459">
        <v>2500</v>
      </c>
      <c r="I2507" s="444">
        <f t="shared" ca="1" si="130"/>
        <v>-28466300823.007244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-118609586.76253018</v>
      </c>
      <c r="L2507" s="444">
        <f t="shared" ca="1" si="129"/>
        <v>-28584910409.769775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25">
      <c r="G2508" s="459"/>
      <c r="H2508" s="459">
        <v>2501</v>
      </c>
      <c r="I2508" s="444">
        <f t="shared" ca="1" si="130"/>
        <v>-28584910409.769775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-119103793.37404072</v>
      </c>
      <c r="L2508" s="444">
        <f t="shared" ca="1" si="129"/>
        <v>-28704014203.143818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25">
      <c r="G2509" s="459"/>
      <c r="H2509" s="459">
        <v>2502</v>
      </c>
      <c r="I2509" s="444">
        <f t="shared" ca="1" si="130"/>
        <v>-28704014203.143818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-119600059.17976591</v>
      </c>
      <c r="L2509" s="444">
        <f t="shared" ca="1" si="129"/>
        <v>-28823614262.323586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25">
      <c r="G2510" s="459"/>
      <c r="H2510" s="459">
        <v>2503</v>
      </c>
      <c r="I2510" s="444">
        <f t="shared" ca="1" si="130"/>
        <v>-28823614262.323586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-120098392.7596816</v>
      </c>
      <c r="L2510" s="444">
        <f t="shared" ca="1" si="129"/>
        <v>-28943712655.083267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25">
      <c r="G2511" s="459"/>
      <c r="H2511" s="459">
        <v>2504</v>
      </c>
      <c r="I2511" s="444">
        <f t="shared" ca="1" si="130"/>
        <v>-28943712655.083267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-120598802.72951362</v>
      </c>
      <c r="L2511" s="444">
        <f t="shared" ca="1" si="129"/>
        <v>-29064311457.812782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25">
      <c r="G2512" s="459"/>
      <c r="H2512" s="459">
        <v>2505</v>
      </c>
      <c r="I2512" s="444">
        <f t="shared" ca="1" si="130"/>
        <v>-29064311457.812782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-121101297.74088661</v>
      </c>
      <c r="L2512" s="444">
        <f t="shared" ca="1" si="129"/>
        <v>-29185412755.553669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25">
      <c r="G2513" s="459"/>
      <c r="H2513" s="459">
        <v>2506</v>
      </c>
      <c r="I2513" s="444">
        <f t="shared" ca="1" si="130"/>
        <v>-29185412755.553669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-121605886.48147362</v>
      </c>
      <c r="L2513" s="444">
        <f t="shared" ca="1" si="129"/>
        <v>-29307018642.035141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25">
      <c r="G2514" s="459"/>
      <c r="H2514" s="459">
        <v>2507</v>
      </c>
      <c r="I2514" s="444">
        <f t="shared" ca="1" si="130"/>
        <v>-29307018642.035141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-122112577.67514642</v>
      </c>
      <c r="L2514" s="444">
        <f t="shared" ca="1" si="129"/>
        <v>-29429131219.710289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25">
      <c r="G2515" s="459"/>
      <c r="H2515" s="459">
        <v>2508</v>
      </c>
      <c r="I2515" s="444">
        <f t="shared" ca="1" si="130"/>
        <v>-29429131219.710289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-122621380.08212622</v>
      </c>
      <c r="L2515" s="444">
        <f t="shared" ca="1" si="129"/>
        <v>-29551752599.792416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25">
      <c r="G2516" s="459"/>
      <c r="H2516" s="459">
        <v>2509</v>
      </c>
      <c r="I2516" s="444">
        <f t="shared" ca="1" si="130"/>
        <v>-29551752599.792416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-123132302.49913508</v>
      </c>
      <c r="L2516" s="444">
        <f t="shared" ca="1" si="129"/>
        <v>-29674884902.29155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25">
      <c r="G2517" s="459"/>
      <c r="H2517" s="459">
        <v>2510</v>
      </c>
      <c r="I2517" s="444">
        <f t="shared" ca="1" si="130"/>
        <v>-29674884902.29155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-123645353.75954813</v>
      </c>
      <c r="L2517" s="444">
        <f t="shared" ca="1" si="129"/>
        <v>-29798530256.051098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25">
      <c r="G2518" s="459"/>
      <c r="H2518" s="459">
        <v>2511</v>
      </c>
      <c r="I2518" s="444">
        <f t="shared" ca="1" si="130"/>
        <v>-29798530256.051098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-124160542.73354624</v>
      </c>
      <c r="L2518" s="444">
        <f t="shared" ca="1" si="129"/>
        <v>-29922690798.784645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25">
      <c r="G2519" s="459"/>
      <c r="H2519" s="459">
        <v>2512</v>
      </c>
      <c r="I2519" s="444">
        <f t="shared" ca="1" si="130"/>
        <v>-29922690798.784645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-124677878.32826935</v>
      </c>
      <c r="L2519" s="444">
        <f t="shared" ca="1" si="129"/>
        <v>-30047368677.112915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25">
      <c r="G2520" s="459"/>
      <c r="H2520" s="459">
        <v>2513</v>
      </c>
      <c r="I2520" s="444">
        <f t="shared" ca="1" si="130"/>
        <v>-30047368677.112915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-125197369.48797047</v>
      </c>
      <c r="L2520" s="444">
        <f t="shared" ca="1" si="129"/>
        <v>-30172566046.600887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25">
      <c r="G2521" s="459"/>
      <c r="H2521" s="459">
        <v>2514</v>
      </c>
      <c r="I2521" s="444">
        <f t="shared" ca="1" si="130"/>
        <v>-30172566046.600887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-125719025.19417036</v>
      </c>
      <c r="L2521" s="444">
        <f t="shared" ca="1" si="129"/>
        <v>-30298285071.795059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25">
      <c r="G2522" s="459"/>
      <c r="H2522" s="459">
        <v>2515</v>
      </c>
      <c r="I2522" s="444">
        <f t="shared" ca="1" si="130"/>
        <v>-30298285071.795059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-126242854.46581274</v>
      </c>
      <c r="L2522" s="444">
        <f t="shared" ca="1" si="129"/>
        <v>-30424527926.260872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25">
      <c r="G2523" s="459"/>
      <c r="H2523" s="459">
        <v>2516</v>
      </c>
      <c r="I2523" s="444">
        <f t="shared" ca="1" si="130"/>
        <v>-30424527926.260872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-126768866.3594203</v>
      </c>
      <c r="L2523" s="444">
        <f t="shared" ca="1" si="129"/>
        <v>-30551296792.620293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25">
      <c r="G2524" s="459"/>
      <c r="H2524" s="459">
        <v>2517</v>
      </c>
      <c r="I2524" s="444">
        <f t="shared" ca="1" si="130"/>
        <v>-30551296792.620293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-127297069.96925122</v>
      </c>
      <c r="L2524" s="444">
        <f t="shared" ca="1" si="129"/>
        <v>-30678593862.589542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25">
      <c r="G2525" s="459"/>
      <c r="H2525" s="459">
        <v>2518</v>
      </c>
      <c r="I2525" s="444">
        <f t="shared" ca="1" si="130"/>
        <v>-30678593862.589542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-127827474.42745641</v>
      </c>
      <c r="L2525" s="444">
        <f t="shared" ca="1" si="129"/>
        <v>-30806421337.016998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25">
      <c r="G2526" s="459"/>
      <c r="H2526" s="459">
        <v>2519</v>
      </c>
      <c r="I2526" s="444">
        <f t="shared" ca="1" si="130"/>
        <v>-30806421337.016998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-128360088.90423749</v>
      </c>
      <c r="L2526" s="444">
        <f t="shared" ca="1" si="129"/>
        <v>-30934781425.921234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25">
      <c r="G2527" s="459"/>
      <c r="H2527" s="459">
        <v>2520</v>
      </c>
      <c r="I2527" s="444">
        <f t="shared" ca="1" si="130"/>
        <v>-30934781425.921234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-128894922.60800515</v>
      </c>
      <c r="L2527" s="444">
        <f t="shared" ca="1" si="129"/>
        <v>-31063676348.52924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25">
      <c r="G2528" s="459"/>
      <c r="H2528" s="459">
        <v>2521</v>
      </c>
      <c r="I2528" s="444">
        <f t="shared" ca="1" si="130"/>
        <v>-31063676348.52924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-129431984.78553849</v>
      </c>
      <c r="L2528" s="444">
        <f t="shared" ca="1" si="129"/>
        <v>-31193108333.314777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25">
      <c r="G2529" s="459"/>
      <c r="H2529" s="459">
        <v>2522</v>
      </c>
      <c r="I2529" s="444">
        <f t="shared" ca="1" si="130"/>
        <v>-31193108333.314777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-129971284.7221449</v>
      </c>
      <c r="L2529" s="444">
        <f t="shared" ca="1" si="129"/>
        <v>-31323079618.036922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25">
      <c r="G2530" s="459"/>
      <c r="H2530" s="459">
        <v>2523</v>
      </c>
      <c r="I2530" s="444">
        <f t="shared" ca="1" si="130"/>
        <v>-31323079618.036922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-130512831.74182051</v>
      </c>
      <c r="L2530" s="444">
        <f t="shared" ca="1" si="129"/>
        <v>-31453592449.778744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25">
      <c r="G2531" s="459"/>
      <c r="H2531" s="459">
        <v>2524</v>
      </c>
      <c r="I2531" s="444">
        <f t="shared" ca="1" si="130"/>
        <v>-31453592449.778744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-131056635.20741142</v>
      </c>
      <c r="L2531" s="444">
        <f t="shared" ca="1" si="129"/>
        <v>-31584649084.986156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25">
      <c r="G2532" s="459"/>
      <c r="H2532" s="459">
        <v>2525</v>
      </c>
      <c r="I2532" s="444">
        <f t="shared" ca="1" si="130"/>
        <v>-31584649084.986156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-131602704.52077565</v>
      </c>
      <c r="L2532" s="444">
        <f t="shared" ca="1" si="129"/>
        <v>-31716251789.506931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25">
      <c r="G2533" s="459"/>
      <c r="H2533" s="459">
        <v>2526</v>
      </c>
      <c r="I2533" s="444">
        <f t="shared" ca="1" si="130"/>
        <v>-31716251789.506931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-132151049.12294556</v>
      </c>
      <c r="L2533" s="444">
        <f t="shared" ca="1" si="129"/>
        <v>-31848402838.629875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25">
      <c r="G2534" s="459"/>
      <c r="H2534" s="459">
        <v>2527</v>
      </c>
      <c r="I2534" s="444">
        <f t="shared" ca="1" si="130"/>
        <v>-31848402838.629875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-132701678.49429113</v>
      </c>
      <c r="L2534" s="444">
        <f t="shared" ca="1" si="129"/>
        <v>-31981104517.124165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25">
      <c r="G2535" s="459"/>
      <c r="H2535" s="459">
        <v>2528</v>
      </c>
      <c r="I2535" s="444">
        <f t="shared" ca="1" si="130"/>
        <v>-31981104517.124165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-133254602.15468402</v>
      </c>
      <c r="L2535" s="444">
        <f t="shared" ca="1" si="129"/>
        <v>-32114359119.278847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25">
      <c r="G2536" s="459"/>
      <c r="H2536" s="459">
        <v>2529</v>
      </c>
      <c r="I2536" s="444">
        <f t="shared" ca="1" si="130"/>
        <v>-32114359119.278847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-133809829.66366185</v>
      </c>
      <c r="L2536" s="444">
        <f t="shared" ca="1" si="129"/>
        <v>-32248168948.942509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25">
      <c r="G2537" s="459"/>
      <c r="H2537" s="459">
        <v>2530</v>
      </c>
      <c r="I2537" s="444">
        <f t="shared" ca="1" si="130"/>
        <v>-32248168948.942509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-134367370.62059376</v>
      </c>
      <c r="L2537" s="444">
        <f t="shared" ca="1" si="129"/>
        <v>-32382536319.563103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25">
      <c r="G2538" s="459"/>
      <c r="H2538" s="459">
        <v>2531</v>
      </c>
      <c r="I2538" s="444">
        <f t="shared" ca="1" si="130"/>
        <v>-32382536319.563103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-134927234.66484627</v>
      </c>
      <c r="L2538" s="444">
        <f t="shared" ca="1" si="129"/>
        <v>-32517463554.227947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25">
      <c r="G2539" s="459"/>
      <c r="H2539" s="459">
        <v>2532</v>
      </c>
      <c r="I2539" s="444">
        <f t="shared" ca="1" si="130"/>
        <v>-32517463554.227947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-135489431.47594976</v>
      </c>
      <c r="L2539" s="444">
        <f t="shared" ca="1" si="129"/>
        <v>-32652952985.703896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25">
      <c r="G2540" s="459"/>
      <c r="H2540" s="459">
        <v>2533</v>
      </c>
      <c r="I2540" s="444">
        <f t="shared" ca="1" si="130"/>
        <v>-32652952985.703896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-136053970.77376622</v>
      </c>
      <c r="L2540" s="444">
        <f t="shared" ca="1" si="129"/>
        <v>-32789006956.477661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25">
      <c r="G2541" s="459"/>
      <c r="H2541" s="459">
        <v>2534</v>
      </c>
      <c r="I2541" s="444">
        <f t="shared" ca="1" si="130"/>
        <v>-32789006956.477661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-136620862.31865692</v>
      </c>
      <c r="L2541" s="444">
        <f t="shared" ca="1" si="129"/>
        <v>-32925627818.796318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25">
      <c r="G2542" s="459"/>
      <c r="H2542" s="459">
        <v>2535</v>
      </c>
      <c r="I2542" s="444">
        <f t="shared" ca="1" si="130"/>
        <v>-32925627818.796318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-137190115.91165131</v>
      </c>
      <c r="L2542" s="444">
        <f t="shared" ca="1" si="129"/>
        <v>-33062817934.70797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25">
      <c r="G2543" s="459"/>
      <c r="H2543" s="459">
        <v>2536</v>
      </c>
      <c r="I2543" s="444">
        <f t="shared" ca="1" si="130"/>
        <v>-33062817934.70797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-137761741.39461654</v>
      </c>
      <c r="L2543" s="444">
        <f t="shared" ca="1" si="129"/>
        <v>-33200579676.102585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25">
      <c r="G2544" s="459"/>
      <c r="H2544" s="459">
        <v>2537</v>
      </c>
      <c r="I2544" s="444">
        <f t="shared" ca="1" si="130"/>
        <v>-33200579676.102585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-138335748.65042743</v>
      </c>
      <c r="L2544" s="444">
        <f t="shared" ca="1" si="129"/>
        <v>-33338915424.753014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25">
      <c r="G2545" s="459"/>
      <c r="H2545" s="459">
        <v>2538</v>
      </c>
      <c r="I2545" s="444">
        <f t="shared" ca="1" si="130"/>
        <v>-33338915424.753014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-138912147.60313755</v>
      </c>
      <c r="L2545" s="444">
        <f t="shared" ca="1" si="129"/>
        <v>-33477827572.356152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25">
      <c r="G2546" s="459"/>
      <c r="H2546" s="459">
        <v>2539</v>
      </c>
      <c r="I2546" s="444">
        <f t="shared" ca="1" si="130"/>
        <v>-33477827572.356152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-139490948.21815062</v>
      </c>
      <c r="L2546" s="444">
        <f t="shared" ca="1" si="129"/>
        <v>-33617318520.574303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25">
      <c r="G2547" s="459"/>
      <c r="H2547" s="459">
        <v>2540</v>
      </c>
      <c r="I2547" s="444">
        <f t="shared" ca="1" si="130"/>
        <v>-33617318520.574303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-140072160.50239292</v>
      </c>
      <c r="L2547" s="444">
        <f t="shared" ca="1" si="129"/>
        <v>-33757390681.076694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25">
      <c r="G2548" s="459"/>
      <c r="H2548" s="459">
        <v>2541</v>
      </c>
      <c r="I2548" s="444">
        <f t="shared" ca="1" si="130"/>
        <v>-33757390681.076694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-140655794.50448623</v>
      </c>
      <c r="L2548" s="444">
        <f t="shared" ca="1" si="129"/>
        <v>-33898046475.581181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25">
      <c r="G2549" s="459"/>
      <c r="H2549" s="459">
        <v>2542</v>
      </c>
      <c r="I2549" s="444">
        <f t="shared" ca="1" si="130"/>
        <v>-33898046475.581181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-141241860.31492159</v>
      </c>
      <c r="L2549" s="444">
        <f t="shared" ca="1" si="129"/>
        <v>-34039288335.896103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25">
      <c r="G2550" s="459"/>
      <c r="H2550" s="459">
        <v>2543</v>
      </c>
      <c r="I2550" s="444">
        <f t="shared" ca="1" si="130"/>
        <v>-34039288335.896103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-141830368.06623375</v>
      </c>
      <c r="L2550" s="444">
        <f t="shared" ca="1" si="129"/>
        <v>-34181118703.962337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25">
      <c r="G2551" s="459"/>
      <c r="H2551" s="459">
        <v>2544</v>
      </c>
      <c r="I2551" s="444">
        <f t="shared" ca="1" si="130"/>
        <v>-34181118703.962337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-142421327.9331764</v>
      </c>
      <c r="L2551" s="444">
        <f t="shared" ca="1" si="129"/>
        <v>-34323540031.895515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25">
      <c r="G2552" s="459"/>
      <c r="H2552" s="459">
        <v>2545</v>
      </c>
      <c r="I2552" s="444">
        <f t="shared" ca="1" si="130"/>
        <v>-34323540031.895515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-143014750.13289797</v>
      </c>
      <c r="L2552" s="444">
        <f t="shared" ca="1" si="129"/>
        <v>-34466554782.028412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25">
      <c r="G2553" s="459"/>
      <c r="H2553" s="459">
        <v>2546</v>
      </c>
      <c r="I2553" s="444">
        <f t="shared" ca="1" si="130"/>
        <v>-34466554782.028412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-143610644.92511839</v>
      </c>
      <c r="L2553" s="444">
        <f t="shared" ca="1" si="129"/>
        <v>-34610165426.953529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25">
      <c r="G2554" s="459"/>
      <c r="H2554" s="459">
        <v>2547</v>
      </c>
      <c r="I2554" s="444">
        <f t="shared" ca="1" si="130"/>
        <v>-34610165426.953529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-144209022.61230636</v>
      </c>
      <c r="L2554" s="444">
        <f t="shared" ca="1" si="129"/>
        <v>-34754374449.565834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25">
      <c r="G2555" s="459"/>
      <c r="H2555" s="459">
        <v>2548</v>
      </c>
      <c r="I2555" s="444">
        <f t="shared" ca="1" si="130"/>
        <v>-34754374449.565834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-144809893.53985763</v>
      </c>
      <c r="L2555" s="444">
        <f t="shared" ca="1" si="129"/>
        <v>-34899184343.10569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25">
      <c r="G2556" s="459"/>
      <c r="H2556" s="459">
        <v>2549</v>
      </c>
      <c r="I2556" s="444">
        <f t="shared" ca="1" si="130"/>
        <v>-34899184343.10569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-145413268.09627372</v>
      </c>
      <c r="L2556" s="444">
        <f t="shared" ca="1" si="129"/>
        <v>-35044597611.201965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25">
      <c r="G2557" s="459"/>
      <c r="H2557" s="459">
        <v>2550</v>
      </c>
      <c r="I2557" s="444">
        <f t="shared" ca="1" si="130"/>
        <v>-35044597611.201965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-146019156.71334153</v>
      </c>
      <c r="L2557" s="444">
        <f t="shared" ca="1" si="129"/>
        <v>-35190616767.915306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25">
      <c r="G2558" s="459"/>
      <c r="H2558" s="459">
        <v>2551</v>
      </c>
      <c r="I2558" s="444">
        <f t="shared" ca="1" si="130"/>
        <v>-35190616767.915306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-146627569.86631379</v>
      </c>
      <c r="L2558" s="444">
        <f t="shared" ref="L2558:L2812" ca="1" si="134">I2558-J2558+K2558</f>
        <v>-35337244337.781616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25">
      <c r="G2559" s="459"/>
      <c r="H2559" s="459">
        <v>2552</v>
      </c>
      <c r="I2559" s="444">
        <f t="shared" ref="I2559:I2813" ca="1" si="135">L2558</f>
        <v>-35337244337.781616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-147238518.07409006</v>
      </c>
      <c r="L2559" s="444">
        <f t="shared" ca="1" si="134"/>
        <v>-35484482855.855705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25">
      <c r="G2560" s="459"/>
      <c r="H2560" s="459">
        <v>2553</v>
      </c>
      <c r="I2560" s="444">
        <f t="shared" ca="1" si="135"/>
        <v>-35484482855.855705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-147852011.89939877</v>
      </c>
      <c r="L2560" s="444">
        <f t="shared" ca="1" si="134"/>
        <v>-35632334867.755104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25">
      <c r="G2561" s="459"/>
      <c r="H2561" s="459">
        <v>2554</v>
      </c>
      <c r="I2561" s="444">
        <f t="shared" ca="1" si="135"/>
        <v>-35632334867.755104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-148468061.94897959</v>
      </c>
      <c r="L2561" s="444">
        <f t="shared" ca="1" si="134"/>
        <v>-35780802929.704086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25">
      <c r="G2562" s="459"/>
      <c r="H2562" s="459">
        <v>2555</v>
      </c>
      <c r="I2562" s="444">
        <f t="shared" ca="1" si="135"/>
        <v>-35780802929.704086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-149086678.87376702</v>
      </c>
      <c r="L2562" s="444">
        <f t="shared" ca="1" si="134"/>
        <v>-35929889608.57785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25">
      <c r="G2563" s="459"/>
      <c r="H2563" s="459">
        <v>2556</v>
      </c>
      <c r="I2563" s="444">
        <f t="shared" ca="1" si="135"/>
        <v>-35929889608.57785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-149707873.36907437</v>
      </c>
      <c r="L2563" s="444">
        <f t="shared" ca="1" si="134"/>
        <v>-36079597481.946922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25">
      <c r="G2564" s="459"/>
      <c r="H2564" s="459">
        <v>2557</v>
      </c>
      <c r="I2564" s="444">
        <f t="shared" ca="1" si="135"/>
        <v>-36079597481.946922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-150331656.17477885</v>
      </c>
      <c r="L2564" s="444">
        <f t="shared" ca="1" si="134"/>
        <v>-36229929138.121704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25">
      <c r="G2565" s="459"/>
      <c r="H2565" s="459">
        <v>2558</v>
      </c>
      <c r="I2565" s="444">
        <f t="shared" ca="1" si="135"/>
        <v>-36229929138.121704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-150958038.0755071</v>
      </c>
      <c r="L2565" s="444">
        <f t="shared" ca="1" si="134"/>
        <v>-36380887176.197212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25">
      <c r="G2566" s="459"/>
      <c r="H2566" s="459">
        <v>2559</v>
      </c>
      <c r="I2566" s="444">
        <f t="shared" ca="1" si="135"/>
        <v>-36380887176.197212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-151587029.90082172</v>
      </c>
      <c r="L2566" s="444">
        <f t="shared" ca="1" si="134"/>
        <v>-36532474206.098038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25">
      <c r="G2567" s="459"/>
      <c r="H2567" s="459">
        <v>2560</v>
      </c>
      <c r="I2567" s="444">
        <f t="shared" ca="1" si="135"/>
        <v>-36532474206.098038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-152218642.52540848</v>
      </c>
      <c r="L2567" s="444">
        <f t="shared" ca="1" si="134"/>
        <v>-36684692848.623444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25">
      <c r="G2568" s="459"/>
      <c r="H2568" s="459">
        <v>2561</v>
      </c>
      <c r="I2568" s="444">
        <f t="shared" ca="1" si="135"/>
        <v>-36684692848.623444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-152852886.86926433</v>
      </c>
      <c r="L2568" s="444">
        <f t="shared" ca="1" si="134"/>
        <v>-36837545735.492706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25">
      <c r="G2569" s="459"/>
      <c r="H2569" s="459">
        <v>2562</v>
      </c>
      <c r="I2569" s="444">
        <f t="shared" ca="1" si="135"/>
        <v>-36837545735.492706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-153489773.89788628</v>
      </c>
      <c r="L2569" s="444">
        <f t="shared" ca="1" si="134"/>
        <v>-36991035509.390594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25">
      <c r="G2570" s="459"/>
      <c r="H2570" s="459">
        <v>2563</v>
      </c>
      <c r="I2570" s="444">
        <f t="shared" ca="1" si="135"/>
        <v>-36991035509.390594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-154129314.62246081</v>
      </c>
      <c r="L2570" s="444">
        <f t="shared" ca="1" si="134"/>
        <v>-37145164824.013054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25">
      <c r="G2571" s="459"/>
      <c r="H2571" s="459">
        <v>2564</v>
      </c>
      <c r="I2571" s="444">
        <f t="shared" ca="1" si="135"/>
        <v>-37145164824.013054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-154771520.10005438</v>
      </c>
      <c r="L2571" s="444">
        <f t="shared" ca="1" si="134"/>
        <v>-37299936344.113106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25">
      <c r="G2572" s="459"/>
      <c r="H2572" s="459">
        <v>2565</v>
      </c>
      <c r="I2572" s="444">
        <f t="shared" ca="1" si="135"/>
        <v>-37299936344.113106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-155416401.4338046</v>
      </c>
      <c r="L2572" s="444">
        <f t="shared" ca="1" si="134"/>
        <v>-37455352745.546913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25">
      <c r="G2573" s="459"/>
      <c r="H2573" s="459">
        <v>2566</v>
      </c>
      <c r="I2573" s="444">
        <f t="shared" ca="1" si="135"/>
        <v>-37455352745.546913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-156063969.77311215</v>
      </c>
      <c r="L2573" s="444">
        <f t="shared" ca="1" si="134"/>
        <v>-37611416715.320023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25">
      <c r="G2574" s="459"/>
      <c r="H2574" s="459">
        <v>2567</v>
      </c>
      <c r="I2574" s="444">
        <f t="shared" ca="1" si="135"/>
        <v>-37611416715.320023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-156714236.31383342</v>
      </c>
      <c r="L2574" s="444">
        <f t="shared" ca="1" si="134"/>
        <v>-37768130951.633858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25">
      <c r="G2575" s="459"/>
      <c r="H2575" s="459">
        <v>2568</v>
      </c>
      <c r="I2575" s="444">
        <f t="shared" ca="1" si="135"/>
        <v>-37768130951.633858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-157367212.2984744</v>
      </c>
      <c r="L2575" s="444">
        <f t="shared" ca="1" si="134"/>
        <v>-37925498163.932335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25">
      <c r="G2576" s="459"/>
      <c r="H2576" s="459">
        <v>2569</v>
      </c>
      <c r="I2576" s="444">
        <f t="shared" ca="1" si="135"/>
        <v>-37925498163.932335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-158022909.01638472</v>
      </c>
      <c r="L2576" s="444">
        <f t="shared" ca="1" si="134"/>
        <v>-38083521072.948723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25">
      <c r="G2577" s="459"/>
      <c r="H2577" s="459">
        <v>2570</v>
      </c>
      <c r="I2577" s="444">
        <f t="shared" ca="1" si="135"/>
        <v>-38083521072.948723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-158681337.80395302</v>
      </c>
      <c r="L2577" s="444">
        <f t="shared" ca="1" si="134"/>
        <v>-38242202410.752678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25">
      <c r="G2578" s="459"/>
      <c r="H2578" s="459">
        <v>2571</v>
      </c>
      <c r="I2578" s="444">
        <f t="shared" ca="1" si="135"/>
        <v>-38242202410.752678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-159342510.04480281</v>
      </c>
      <c r="L2578" s="444">
        <f t="shared" ca="1" si="134"/>
        <v>-38401544920.797478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25">
      <c r="G2579" s="459"/>
      <c r="H2579" s="459">
        <v>2572</v>
      </c>
      <c r="I2579" s="444">
        <f t="shared" ca="1" si="135"/>
        <v>-38401544920.797478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-160006437.1699895</v>
      </c>
      <c r="L2579" s="444">
        <f t="shared" ca="1" si="134"/>
        <v>-38561551357.967468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25">
      <c r="G2580" s="459"/>
      <c r="H2580" s="459">
        <v>2573</v>
      </c>
      <c r="I2580" s="444">
        <f t="shared" ca="1" si="135"/>
        <v>-38561551357.967468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-160673130.65819779</v>
      </c>
      <c r="L2580" s="444">
        <f t="shared" ca="1" si="134"/>
        <v>-38722224488.625664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25">
      <c r="G2581" s="459"/>
      <c r="H2581" s="459">
        <v>2574</v>
      </c>
      <c r="I2581" s="444">
        <f t="shared" ca="1" si="135"/>
        <v>-38722224488.625664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-161342602.03594026</v>
      </c>
      <c r="L2581" s="444">
        <f t="shared" ca="1" si="134"/>
        <v>-38883567090.661606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25">
      <c r="G2582" s="459"/>
      <c r="H2582" s="459">
        <v>2575</v>
      </c>
      <c r="I2582" s="444">
        <f t="shared" ca="1" si="135"/>
        <v>-38883567090.661606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-162014862.87775669</v>
      </c>
      <c r="L2582" s="444">
        <f t="shared" ca="1" si="134"/>
        <v>-39045581953.53936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25">
      <c r="G2583" s="459"/>
      <c r="H2583" s="459">
        <v>2576</v>
      </c>
      <c r="I2583" s="444">
        <f t="shared" ca="1" si="135"/>
        <v>-39045581953.53936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-162689924.80641401</v>
      </c>
      <c r="L2583" s="444">
        <f t="shared" ca="1" si="134"/>
        <v>-39208271878.345772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25">
      <c r="G2584" s="459"/>
      <c r="H2584" s="459">
        <v>2577</v>
      </c>
      <c r="I2584" s="444">
        <f t="shared" ca="1" si="135"/>
        <v>-39208271878.345772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-163367799.49310738</v>
      </c>
      <c r="L2584" s="444">
        <f t="shared" ca="1" si="134"/>
        <v>-39371639677.838882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25">
      <c r="G2585" s="459"/>
      <c r="H2585" s="459">
        <v>2578</v>
      </c>
      <c r="I2585" s="444">
        <f t="shared" ca="1" si="135"/>
        <v>-39371639677.838882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-164048498.657662</v>
      </c>
      <c r="L2585" s="444">
        <f t="shared" ca="1" si="134"/>
        <v>-39535688176.496544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25">
      <c r="G2586" s="459"/>
      <c r="H2586" s="459">
        <v>2579</v>
      </c>
      <c r="I2586" s="444">
        <f t="shared" ca="1" si="135"/>
        <v>-39535688176.496544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-164732034.0687356</v>
      </c>
      <c r="L2586" s="444">
        <f t="shared" ca="1" si="134"/>
        <v>-39700420210.565277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25">
      <c r="G2587" s="459"/>
      <c r="H2587" s="459">
        <v>2580</v>
      </c>
      <c r="I2587" s="444">
        <f t="shared" ca="1" si="135"/>
        <v>-39700420210.565277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-165418417.54402199</v>
      </c>
      <c r="L2587" s="444">
        <f t="shared" ca="1" si="134"/>
        <v>-39865838628.109299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25">
      <c r="G2588" s="459"/>
      <c r="H2588" s="459">
        <v>2581</v>
      </c>
      <c r="I2588" s="444">
        <f t="shared" ca="1" si="135"/>
        <v>-39865838628.109299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-166107660.9504554</v>
      </c>
      <c r="L2588" s="444">
        <f t="shared" ca="1" si="134"/>
        <v>-40031946289.059753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25">
      <c r="G2589" s="459"/>
      <c r="H2589" s="459">
        <v>2582</v>
      </c>
      <c r="I2589" s="444">
        <f t="shared" ca="1" si="135"/>
        <v>-40031946289.059753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-166799776.20441565</v>
      </c>
      <c r="L2589" s="444">
        <f t="shared" ca="1" si="134"/>
        <v>-40198746065.264168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25">
      <c r="G2590" s="459"/>
      <c r="H2590" s="459">
        <v>2583</v>
      </c>
      <c r="I2590" s="444">
        <f t="shared" ca="1" si="135"/>
        <v>-40198746065.264168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-167494775.27193403</v>
      </c>
      <c r="L2590" s="444">
        <f t="shared" ca="1" si="134"/>
        <v>-40366240840.536102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25">
      <c r="G2591" s="459"/>
      <c r="H2591" s="459">
        <v>2584</v>
      </c>
      <c r="I2591" s="444">
        <f t="shared" ca="1" si="135"/>
        <v>-40366240840.536102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-168192670.16890043</v>
      </c>
      <c r="L2591" s="444">
        <f t="shared" ca="1" si="134"/>
        <v>-40534433510.705002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25">
      <c r="G2592" s="459"/>
      <c r="H2592" s="459">
        <v>2585</v>
      </c>
      <c r="I2592" s="444">
        <f t="shared" ca="1" si="135"/>
        <v>-40534433510.705002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-168893472.96127084</v>
      </c>
      <c r="L2592" s="444">
        <f t="shared" ca="1" si="134"/>
        <v>-40703326983.666275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25">
      <c r="G2593" s="459"/>
      <c r="H2593" s="459">
        <v>2586</v>
      </c>
      <c r="I2593" s="444">
        <f t="shared" ca="1" si="135"/>
        <v>-40703326983.666275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-169597195.76527613</v>
      </c>
      <c r="L2593" s="444">
        <f t="shared" ca="1" si="134"/>
        <v>-40872924179.431549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25">
      <c r="G2594" s="459"/>
      <c r="H2594" s="459">
        <v>2587</v>
      </c>
      <c r="I2594" s="444">
        <f t="shared" ca="1" si="135"/>
        <v>-40872924179.431549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-170303850.74763146</v>
      </c>
      <c r="L2594" s="444">
        <f t="shared" ca="1" si="134"/>
        <v>-41043228030.179184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25">
      <c r="G2595" s="459"/>
      <c r="H2595" s="459">
        <v>2588</v>
      </c>
      <c r="I2595" s="444">
        <f t="shared" ca="1" si="135"/>
        <v>-41043228030.179184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-171013450.12574661</v>
      </c>
      <c r="L2595" s="444">
        <f t="shared" ca="1" si="134"/>
        <v>-41214241480.304932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25">
      <c r="G2596" s="459"/>
      <c r="H2596" s="459">
        <v>2589</v>
      </c>
      <c r="I2596" s="444">
        <f t="shared" ca="1" si="135"/>
        <v>-41214241480.304932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-171726006.16793722</v>
      </c>
      <c r="L2596" s="444">
        <f t="shared" ca="1" si="134"/>
        <v>-41385967486.47287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25">
      <c r="G2597" s="459"/>
      <c r="H2597" s="459">
        <v>2590</v>
      </c>
      <c r="I2597" s="444">
        <f t="shared" ca="1" si="135"/>
        <v>-41385967486.47287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-172441531.19363695</v>
      </c>
      <c r="L2597" s="444">
        <f t="shared" ca="1" si="134"/>
        <v>-41558409017.666504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25">
      <c r="G2598" s="459"/>
      <c r="H2598" s="459">
        <v>2591</v>
      </c>
      <c r="I2598" s="444">
        <f t="shared" ca="1" si="135"/>
        <v>-41558409017.666504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-173160037.57361042</v>
      </c>
      <c r="L2598" s="444">
        <f t="shared" ca="1" si="134"/>
        <v>-41731569055.240112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25">
      <c r="G2599" s="459"/>
      <c r="H2599" s="459">
        <v>2592</v>
      </c>
      <c r="I2599" s="444">
        <f t="shared" ca="1" si="135"/>
        <v>-41731569055.240112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-173881537.73016712</v>
      </c>
      <c r="L2599" s="444">
        <f t="shared" ca="1" si="134"/>
        <v>-41905450592.970276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25">
      <c r="G2600" s="459"/>
      <c r="H2600" s="459">
        <v>2593</v>
      </c>
      <c r="I2600" s="444">
        <f t="shared" ca="1" si="135"/>
        <v>-41905450592.970276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-174606044.13737616</v>
      </c>
      <c r="L2600" s="444">
        <f t="shared" ca="1" si="134"/>
        <v>-42080056637.107651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25">
      <c r="G2601" s="459"/>
      <c r="H2601" s="459">
        <v>2594</v>
      </c>
      <c r="I2601" s="444">
        <f t="shared" ca="1" si="135"/>
        <v>-42080056637.107651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-175333569.32128188</v>
      </c>
      <c r="L2601" s="444">
        <f t="shared" ca="1" si="134"/>
        <v>-42255390206.428932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25">
      <c r="G2602" s="459"/>
      <c r="H2602" s="459">
        <v>2595</v>
      </c>
      <c r="I2602" s="444">
        <f t="shared" ca="1" si="135"/>
        <v>-42255390206.428932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-176064125.86012053</v>
      </c>
      <c r="L2602" s="444">
        <f t="shared" ca="1" si="134"/>
        <v>-42431454332.289055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25">
      <c r="G2603" s="459"/>
      <c r="H2603" s="459">
        <v>2596</v>
      </c>
      <c r="I2603" s="444">
        <f t="shared" ca="1" si="135"/>
        <v>-42431454332.289055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-176797726.38453773</v>
      </c>
      <c r="L2603" s="444">
        <f t="shared" ca="1" si="134"/>
        <v>-42608252058.673592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25">
      <c r="G2604" s="459"/>
      <c r="H2604" s="459">
        <v>2597</v>
      </c>
      <c r="I2604" s="444">
        <f t="shared" ca="1" si="135"/>
        <v>-42608252058.673592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-177534383.57780662</v>
      </c>
      <c r="L2604" s="444">
        <f t="shared" ca="1" si="134"/>
        <v>-42785786442.251396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25">
      <c r="G2605" s="459"/>
      <c r="H2605" s="459">
        <v>2598</v>
      </c>
      <c r="I2605" s="444">
        <f t="shared" ca="1" si="135"/>
        <v>-42785786442.251396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-178274110.17604747</v>
      </c>
      <c r="L2605" s="444">
        <f t="shared" ca="1" si="134"/>
        <v>-42964060552.427444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25">
      <c r="G2606" s="459"/>
      <c r="H2606" s="459">
        <v>2599</v>
      </c>
      <c r="I2606" s="444">
        <f t="shared" ca="1" si="135"/>
        <v>-42964060552.427444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-179016918.96844769</v>
      </c>
      <c r="L2606" s="444">
        <f t="shared" ca="1" si="134"/>
        <v>-43143077471.395889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25">
      <c r="G2607" s="459"/>
      <c r="H2607" s="459">
        <v>2600</v>
      </c>
      <c r="I2607" s="444">
        <f t="shared" ca="1" si="135"/>
        <v>-43143077471.395889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-179762822.79748288</v>
      </c>
      <c r="L2607" s="444">
        <f t="shared" ca="1" si="134"/>
        <v>-43322840294.193375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25">
      <c r="G2608" s="459"/>
      <c r="H2608" s="459">
        <v>2601</v>
      </c>
      <c r="I2608" s="444">
        <f t="shared" ca="1" si="135"/>
        <v>-43322840294.193375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-180511834.55913907</v>
      </c>
      <c r="L2608" s="444">
        <f t="shared" ca="1" si="134"/>
        <v>-43503352128.75251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25">
      <c r="G2609" s="459"/>
      <c r="H2609" s="459">
        <v>2602</v>
      </c>
      <c r="I2609" s="444">
        <f t="shared" ca="1" si="135"/>
        <v>-43503352128.75251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-181263967.20313546</v>
      </c>
      <c r="L2609" s="444">
        <f t="shared" ca="1" si="134"/>
        <v>-43684616095.955643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25">
      <c r="G2610" s="459"/>
      <c r="H2610" s="459">
        <v>2603</v>
      </c>
      <c r="I2610" s="444">
        <f t="shared" ca="1" si="135"/>
        <v>-43684616095.955643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-182019233.73314852</v>
      </c>
      <c r="L2610" s="444">
        <f t="shared" ca="1" si="134"/>
        <v>-43866635329.688789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25">
      <c r="G2611" s="459"/>
      <c r="H2611" s="459">
        <v>2604</v>
      </c>
      <c r="I2611" s="444">
        <f t="shared" ca="1" si="135"/>
        <v>-43866635329.688789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-182777647.20703661</v>
      </c>
      <c r="L2611" s="444">
        <f t="shared" ca="1" si="134"/>
        <v>-44049412976.895828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25">
      <c r="G2612" s="459"/>
      <c r="H2612" s="459">
        <v>2605</v>
      </c>
      <c r="I2612" s="444">
        <f t="shared" ca="1" si="135"/>
        <v>-44049412976.895828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-183539220.73706594</v>
      </c>
      <c r="L2612" s="444">
        <f t="shared" ca="1" si="134"/>
        <v>-44232952197.632896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25">
      <c r="G2613" s="459"/>
      <c r="H2613" s="459">
        <v>2606</v>
      </c>
      <c r="I2613" s="444">
        <f t="shared" ca="1" si="135"/>
        <v>-44232952197.632896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-184303967.49013707</v>
      </c>
      <c r="L2613" s="444">
        <f t="shared" ca="1" si="134"/>
        <v>-44417256165.123032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25">
      <c r="G2614" s="459"/>
      <c r="H2614" s="459">
        <v>2607</v>
      </c>
      <c r="I2614" s="444">
        <f t="shared" ca="1" si="135"/>
        <v>-44417256165.123032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-185071900.68801263</v>
      </c>
      <c r="L2614" s="444">
        <f t="shared" ca="1" si="134"/>
        <v>-44602328065.811043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25">
      <c r="G2615" s="459"/>
      <c r="H2615" s="459">
        <v>2608</v>
      </c>
      <c r="I2615" s="444">
        <f t="shared" ca="1" si="135"/>
        <v>-44602328065.811043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-185843033.607546</v>
      </c>
      <c r="L2615" s="444">
        <f t="shared" ca="1" si="134"/>
        <v>-44788171099.418587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25">
      <c r="G2616" s="459"/>
      <c r="H2616" s="459">
        <v>2609</v>
      </c>
      <c r="I2616" s="444">
        <f t="shared" ca="1" si="135"/>
        <v>-44788171099.418587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-186617379.58091077</v>
      </c>
      <c r="L2616" s="444">
        <f t="shared" ca="1" si="134"/>
        <v>-44974788478.999496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25">
      <c r="G2617" s="459"/>
      <c r="H2617" s="459">
        <v>2610</v>
      </c>
      <c r="I2617" s="444">
        <f t="shared" ca="1" si="135"/>
        <v>-44974788478.999496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-187394951.99583122</v>
      </c>
      <c r="L2617" s="444">
        <f t="shared" ca="1" si="134"/>
        <v>-45162183430.995331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25">
      <c r="G2618" s="459"/>
      <c r="H2618" s="459">
        <v>2611</v>
      </c>
      <c r="I2618" s="444">
        <f t="shared" ca="1" si="135"/>
        <v>-45162183430.995331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-188175764.29581389</v>
      </c>
      <c r="L2618" s="444">
        <f t="shared" ca="1" si="134"/>
        <v>-45350359195.291145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25">
      <c r="G2619" s="459"/>
      <c r="H2619" s="459">
        <v>2612</v>
      </c>
      <c r="I2619" s="444">
        <f t="shared" ca="1" si="135"/>
        <v>-45350359195.291145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-188959829.98037976</v>
      </c>
      <c r="L2619" s="444">
        <f t="shared" ca="1" si="134"/>
        <v>-45539319025.271523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25">
      <c r="G2620" s="459"/>
      <c r="H2620" s="459">
        <v>2613</v>
      </c>
      <c r="I2620" s="444">
        <f t="shared" ca="1" si="135"/>
        <v>-45539319025.271523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-189747162.60529801</v>
      </c>
      <c r="L2620" s="444">
        <f t="shared" ca="1" si="134"/>
        <v>-45729066187.876823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25">
      <c r="G2621" s="459"/>
      <c r="H2621" s="459">
        <v>2614</v>
      </c>
      <c r="I2621" s="444">
        <f t="shared" ca="1" si="135"/>
        <v>-45729066187.876823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-190537775.78282011</v>
      </c>
      <c r="L2621" s="444">
        <f t="shared" ca="1" si="134"/>
        <v>-45919603963.659645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25">
      <c r="G2622" s="459"/>
      <c r="H2622" s="459">
        <v>2615</v>
      </c>
      <c r="I2622" s="444">
        <f t="shared" ca="1" si="135"/>
        <v>-45919603963.659645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-191331683.18191519</v>
      </c>
      <c r="L2622" s="444">
        <f t="shared" ca="1" si="134"/>
        <v>-46110935646.84156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25">
      <c r="G2623" s="459"/>
      <c r="H2623" s="459">
        <v>2616</v>
      </c>
      <c r="I2623" s="444">
        <f t="shared" ca="1" si="135"/>
        <v>-46110935646.84156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-192128898.52850649</v>
      </c>
      <c r="L2623" s="444">
        <f t="shared" ca="1" si="134"/>
        <v>-46303064545.370064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25">
      <c r="G2624" s="459"/>
      <c r="H2624" s="459">
        <v>2617</v>
      </c>
      <c r="I2624" s="444">
        <f t="shared" ca="1" si="135"/>
        <v>-46303064545.370064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-192929435.6057086</v>
      </c>
      <c r="L2624" s="444">
        <f t="shared" ca="1" si="134"/>
        <v>-46495993980.975769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25">
      <c r="G2625" s="459"/>
      <c r="H2625" s="459">
        <v>2618</v>
      </c>
      <c r="I2625" s="444">
        <f t="shared" ca="1" si="135"/>
        <v>-46495993980.975769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-193733308.25406569</v>
      </c>
      <c r="L2625" s="444">
        <f t="shared" ca="1" si="134"/>
        <v>-46689727289.229836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25">
      <c r="G2626" s="459"/>
      <c r="H2626" s="459">
        <v>2619</v>
      </c>
      <c r="I2626" s="444">
        <f t="shared" ca="1" si="135"/>
        <v>-46689727289.229836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-194540530.37179098</v>
      </c>
      <c r="L2626" s="444">
        <f t="shared" ca="1" si="134"/>
        <v>-46884267819.601624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25">
      <c r="G2627" s="459"/>
      <c r="H2627" s="459">
        <v>2620</v>
      </c>
      <c r="I2627" s="444">
        <f t="shared" ca="1" si="135"/>
        <v>-46884267819.601624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-195351115.91500676</v>
      </c>
      <c r="L2627" s="444">
        <f t="shared" ca="1" si="134"/>
        <v>-47079618935.516632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25">
      <c r="G2628" s="459"/>
      <c r="H2628" s="459">
        <v>2621</v>
      </c>
      <c r="I2628" s="444">
        <f t="shared" ca="1" si="135"/>
        <v>-47079618935.516632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-196165078.89798597</v>
      </c>
      <c r="L2628" s="444">
        <f t="shared" ca="1" si="134"/>
        <v>-47275784014.414619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25">
      <c r="G2629" s="459"/>
      <c r="H2629" s="459">
        <v>2622</v>
      </c>
      <c r="I2629" s="444">
        <f t="shared" ca="1" si="135"/>
        <v>-47275784014.414619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-196982433.39339423</v>
      </c>
      <c r="L2629" s="444">
        <f t="shared" ca="1" si="134"/>
        <v>-47472766447.808014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25">
      <c r="G2630" s="459"/>
      <c r="H2630" s="459">
        <v>2623</v>
      </c>
      <c r="I2630" s="444">
        <f t="shared" ca="1" si="135"/>
        <v>-47472766447.808014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-197803193.53253338</v>
      </c>
      <c r="L2630" s="444">
        <f t="shared" ca="1" si="134"/>
        <v>-47670569641.340546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25">
      <c r="G2631" s="459"/>
      <c r="H2631" s="459">
        <v>2624</v>
      </c>
      <c r="I2631" s="444">
        <f t="shared" ca="1" si="135"/>
        <v>-47670569641.340546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-198627373.50558561</v>
      </c>
      <c r="L2631" s="444">
        <f t="shared" ca="1" si="134"/>
        <v>-47869197014.84613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25">
      <c r="G2632" s="459"/>
      <c r="H2632" s="459">
        <v>2625</v>
      </c>
      <c r="I2632" s="444">
        <f t="shared" ca="1" si="135"/>
        <v>-47869197014.84613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-199454987.56185886</v>
      </c>
      <c r="L2632" s="444">
        <f t="shared" ca="1" si="134"/>
        <v>-48068652002.40799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25">
      <c r="G2633" s="459"/>
      <c r="H2633" s="459">
        <v>2626</v>
      </c>
      <c r="I2633" s="444">
        <f t="shared" ca="1" si="135"/>
        <v>-48068652002.40799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-200286050.01003328</v>
      </c>
      <c r="L2633" s="444">
        <f t="shared" ca="1" si="134"/>
        <v>-48268938052.418022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25">
      <c r="G2634" s="459"/>
      <c r="H2634" s="459">
        <v>2627</v>
      </c>
      <c r="I2634" s="444">
        <f t="shared" ca="1" si="135"/>
        <v>-48268938052.418022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-201120575.21840844</v>
      </c>
      <c r="L2634" s="444">
        <f t="shared" ca="1" si="134"/>
        <v>-48470058627.636429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25">
      <c r="G2635" s="459"/>
      <c r="H2635" s="459">
        <v>2628</v>
      </c>
      <c r="I2635" s="444">
        <f t="shared" ca="1" si="135"/>
        <v>-48470058627.636429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-201958577.61515179</v>
      </c>
      <c r="L2635" s="444">
        <f t="shared" ca="1" si="134"/>
        <v>-48672017205.251579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25">
      <c r="G2636" s="459"/>
      <c r="H2636" s="459">
        <v>2629</v>
      </c>
      <c r="I2636" s="444">
        <f t="shared" ca="1" si="135"/>
        <v>-48672017205.251579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-202800071.68854824</v>
      </c>
      <c r="L2636" s="444">
        <f t="shared" ca="1" si="134"/>
        <v>-48874817276.940125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25">
      <c r="G2637" s="459"/>
      <c r="H2637" s="459">
        <v>2630</v>
      </c>
      <c r="I2637" s="444">
        <f t="shared" ca="1" si="135"/>
        <v>-48874817276.940125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-203645071.98725051</v>
      </c>
      <c r="L2637" s="444">
        <f t="shared" ca="1" si="134"/>
        <v>-49078462348.927376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25">
      <c r="G2638" s="459"/>
      <c r="H2638" s="459">
        <v>2631</v>
      </c>
      <c r="I2638" s="444">
        <f t="shared" ca="1" si="135"/>
        <v>-49078462348.927376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-204493593.12053072</v>
      </c>
      <c r="L2638" s="444">
        <f t="shared" ca="1" si="134"/>
        <v>-49282955942.047905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25">
      <c r="G2639" s="459"/>
      <c r="H2639" s="459">
        <v>2632</v>
      </c>
      <c r="I2639" s="444">
        <f t="shared" ca="1" si="135"/>
        <v>-49282955942.047905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-205345649.75853294</v>
      </c>
      <c r="L2639" s="444">
        <f t="shared" ca="1" si="134"/>
        <v>-49488301591.806435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25">
      <c r="G2640" s="459"/>
      <c r="H2640" s="459">
        <v>2633</v>
      </c>
      <c r="I2640" s="444">
        <f t="shared" ca="1" si="135"/>
        <v>-49488301591.806435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-206201256.63252681</v>
      </c>
      <c r="L2640" s="444">
        <f t="shared" ca="1" si="134"/>
        <v>-49694502848.438965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25">
      <c r="G2641" s="459"/>
      <c r="H2641" s="459">
        <v>2634</v>
      </c>
      <c r="I2641" s="444">
        <f t="shared" ca="1" si="135"/>
        <v>-49694502848.438965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-207060428.53516236</v>
      </c>
      <c r="L2641" s="444">
        <f t="shared" ca="1" si="134"/>
        <v>-49901563276.974129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25">
      <c r="G2642" s="459"/>
      <c r="H2642" s="459">
        <v>2635</v>
      </c>
      <c r="I2642" s="444">
        <f t="shared" ca="1" si="135"/>
        <v>-49901563276.974129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-207923180.32072553</v>
      </c>
      <c r="L2642" s="444">
        <f t="shared" ca="1" si="134"/>
        <v>-50109486457.294853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25">
      <c r="G2643" s="459"/>
      <c r="H2643" s="459">
        <v>2636</v>
      </c>
      <c r="I2643" s="444">
        <f t="shared" ca="1" si="135"/>
        <v>-50109486457.294853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-208789526.90539521</v>
      </c>
      <c r="L2643" s="444">
        <f t="shared" ca="1" si="134"/>
        <v>-50318275984.200249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25">
      <c r="G2644" s="459"/>
      <c r="H2644" s="459">
        <v>2637</v>
      </c>
      <c r="I2644" s="444">
        <f t="shared" ca="1" si="135"/>
        <v>-50318275984.200249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-209659483.26750103</v>
      </c>
      <c r="L2644" s="444">
        <f t="shared" ca="1" si="134"/>
        <v>-50527935467.467751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25">
      <c r="G2645" s="459"/>
      <c r="H2645" s="459">
        <v>2638</v>
      </c>
      <c r="I2645" s="444">
        <f t="shared" ca="1" si="135"/>
        <v>-50527935467.467751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-210533064.44778228</v>
      </c>
      <c r="L2645" s="444">
        <f t="shared" ca="1" si="134"/>
        <v>-50738468531.915535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25">
      <c r="G2646" s="459"/>
      <c r="H2646" s="459">
        <v>2639</v>
      </c>
      <c r="I2646" s="444">
        <f t="shared" ca="1" si="135"/>
        <v>-50738468531.915535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-211410285.54964805</v>
      </c>
      <c r="L2646" s="444">
        <f t="shared" ca="1" si="134"/>
        <v>-50949878817.465179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25">
      <c r="G2647" s="459"/>
      <c r="H2647" s="459">
        <v>2640</v>
      </c>
      <c r="I2647" s="444">
        <f t="shared" ca="1" si="135"/>
        <v>-50949878817.465179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-212291161.73943824</v>
      </c>
      <c r="L2647" s="444">
        <f t="shared" ca="1" si="134"/>
        <v>-51162169979.20462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25">
      <c r="G2648" s="459"/>
      <c r="H2648" s="459">
        <v>2641</v>
      </c>
      <c r="I2648" s="444">
        <f t="shared" ca="1" si="135"/>
        <v>-51162169979.20462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-213175708.24668592</v>
      </c>
      <c r="L2648" s="444">
        <f t="shared" ca="1" si="134"/>
        <v>-51375345687.451309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25">
      <c r="G2649" s="459"/>
      <c r="H2649" s="459">
        <v>2642</v>
      </c>
      <c r="I2649" s="444">
        <f t="shared" ca="1" si="135"/>
        <v>-51375345687.451309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-214063940.36438045</v>
      </c>
      <c r="L2649" s="444">
        <f t="shared" ca="1" si="134"/>
        <v>-51589409627.815689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25">
      <c r="G2650" s="459"/>
      <c r="H2650" s="459">
        <v>2643</v>
      </c>
      <c r="I2650" s="444">
        <f t="shared" ca="1" si="135"/>
        <v>-51589409627.815689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-214955873.44923204</v>
      </c>
      <c r="L2650" s="444">
        <f t="shared" ca="1" si="134"/>
        <v>-51804365501.264923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25">
      <c r="G2651" s="459"/>
      <c r="H2651" s="459">
        <v>2644</v>
      </c>
      <c r="I2651" s="444">
        <f t="shared" ca="1" si="135"/>
        <v>-51804365501.264923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-215851522.92193717</v>
      </c>
      <c r="L2651" s="444">
        <f t="shared" ca="1" si="134"/>
        <v>-52020217024.186859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25">
      <c r="G2652" s="459"/>
      <c r="H2652" s="459">
        <v>2645</v>
      </c>
      <c r="I2652" s="444">
        <f t="shared" ca="1" si="135"/>
        <v>-52020217024.186859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-216750904.26744524</v>
      </c>
      <c r="L2652" s="444">
        <f t="shared" ca="1" si="134"/>
        <v>-52236967928.454308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25">
      <c r="G2653" s="459"/>
      <c r="H2653" s="459">
        <v>2646</v>
      </c>
      <c r="I2653" s="444">
        <f t="shared" ca="1" si="135"/>
        <v>-52236967928.454308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-217654033.03522629</v>
      </c>
      <c r="L2653" s="444">
        <f t="shared" ca="1" si="134"/>
        <v>-52454621961.489532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25">
      <c r="G2654" s="459"/>
      <c r="H2654" s="459">
        <v>2647</v>
      </c>
      <c r="I2654" s="444">
        <f t="shared" ca="1" si="135"/>
        <v>-52454621961.489532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-218560924.83953971</v>
      </c>
      <c r="L2654" s="444">
        <f t="shared" ca="1" si="134"/>
        <v>-52673182886.329071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25">
      <c r="G2655" s="459"/>
      <c r="H2655" s="459">
        <v>2648</v>
      </c>
      <c r="I2655" s="444">
        <f t="shared" ca="1" si="135"/>
        <v>-52673182886.329071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-219471595.35970446</v>
      </c>
      <c r="L2655" s="444">
        <f t="shared" ca="1" si="134"/>
        <v>-52892654481.688774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25">
      <c r="G2656" s="459"/>
      <c r="H2656" s="459">
        <v>2649</v>
      </c>
      <c r="I2656" s="444">
        <f t="shared" ca="1" si="135"/>
        <v>-52892654481.688774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-220386060.34036988</v>
      </c>
      <c r="L2656" s="444">
        <f t="shared" ca="1" si="134"/>
        <v>-53113040542.029144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25">
      <c r="G2657" s="459"/>
      <c r="H2657" s="459">
        <v>2650</v>
      </c>
      <c r="I2657" s="444">
        <f t="shared" ca="1" si="135"/>
        <v>-53113040542.029144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-221304335.59178808</v>
      </c>
      <c r="L2657" s="444">
        <f t="shared" ca="1" si="134"/>
        <v>-53334344877.620934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25">
      <c r="G2658" s="459"/>
      <c r="H2658" s="459">
        <v>2651</v>
      </c>
      <c r="I2658" s="444">
        <f t="shared" ca="1" si="135"/>
        <v>-53334344877.620934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-222226436.99008721</v>
      </c>
      <c r="L2658" s="444">
        <f t="shared" ca="1" si="134"/>
        <v>-53556571314.611023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25">
      <c r="G2659" s="459"/>
      <c r="H2659" s="459">
        <v>2652</v>
      </c>
      <c r="I2659" s="444">
        <f t="shared" ca="1" si="135"/>
        <v>-53556571314.611023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-223152380.47754592</v>
      </c>
      <c r="L2659" s="444">
        <f t="shared" ca="1" si="134"/>
        <v>-53779723695.08857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25">
      <c r="G2660" s="459"/>
      <c r="H2660" s="459">
        <v>2653</v>
      </c>
      <c r="I2660" s="444">
        <f t="shared" ca="1" si="135"/>
        <v>-53779723695.08857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-224082182.06286904</v>
      </c>
      <c r="L2660" s="444">
        <f t="shared" ca="1" si="134"/>
        <v>-54003805877.151436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25">
      <c r="G2661" s="459"/>
      <c r="H2661" s="459">
        <v>2654</v>
      </c>
      <c r="I2661" s="444">
        <f t="shared" ca="1" si="135"/>
        <v>-54003805877.151436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-225015857.82146427</v>
      </c>
      <c r="L2661" s="444">
        <f t="shared" ca="1" si="134"/>
        <v>-54228821734.9729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25">
      <c r="G2662" s="459"/>
      <c r="H2662" s="459">
        <v>2655</v>
      </c>
      <c r="I2662" s="444">
        <f t="shared" ca="1" si="135"/>
        <v>-54228821734.9729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-225953423.89572042</v>
      </c>
      <c r="L2662" s="444">
        <f t="shared" ca="1" si="134"/>
        <v>-54454775158.868622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25">
      <c r="G2663" s="459"/>
      <c r="H2663" s="459">
        <v>2656</v>
      </c>
      <c r="I2663" s="444">
        <f t="shared" ca="1" si="135"/>
        <v>-54454775158.868622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-226894896.4952859</v>
      </c>
      <c r="L2663" s="444">
        <f t="shared" ca="1" si="134"/>
        <v>-54681670055.363907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25">
      <c r="G2664" s="459"/>
      <c r="H2664" s="459">
        <v>2657</v>
      </c>
      <c r="I2664" s="444">
        <f t="shared" ca="1" si="135"/>
        <v>-54681670055.363907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-227840291.8973496</v>
      </c>
      <c r="L2664" s="444">
        <f t="shared" ca="1" si="134"/>
        <v>-54909510347.261253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25">
      <c r="G2665" s="459"/>
      <c r="H2665" s="459">
        <v>2658</v>
      </c>
      <c r="I2665" s="444">
        <f t="shared" ca="1" si="135"/>
        <v>-54909510347.261253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-228789626.44692189</v>
      </c>
      <c r="L2665" s="444">
        <f t="shared" ca="1" si="134"/>
        <v>-55138299973.708176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25">
      <c r="G2666" s="459"/>
      <c r="H2666" s="459">
        <v>2659</v>
      </c>
      <c r="I2666" s="444">
        <f t="shared" ca="1" si="135"/>
        <v>-55138299973.708176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-229742916.55711743</v>
      </c>
      <c r="L2666" s="444">
        <f t="shared" ca="1" si="134"/>
        <v>-55368042890.265289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25">
      <c r="G2667" s="459"/>
      <c r="H2667" s="459">
        <v>2660</v>
      </c>
      <c r="I2667" s="444">
        <f t="shared" ca="1" si="135"/>
        <v>-55368042890.265289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-230700178.70943874</v>
      </c>
      <c r="L2667" s="444">
        <f t="shared" ca="1" si="134"/>
        <v>-55598743068.974731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25">
      <c r="G2668" s="459"/>
      <c r="H2668" s="459">
        <v>2661</v>
      </c>
      <c r="I2668" s="444">
        <f t="shared" ca="1" si="135"/>
        <v>-55598743068.974731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-231661429.45406139</v>
      </c>
      <c r="L2668" s="444">
        <f t="shared" ca="1" si="134"/>
        <v>-55830404498.428795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25">
      <c r="G2669" s="459"/>
      <c r="H2669" s="459">
        <v>2662</v>
      </c>
      <c r="I2669" s="444">
        <f t="shared" ca="1" si="135"/>
        <v>-55830404498.428795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-232626685.41011998</v>
      </c>
      <c r="L2669" s="444">
        <f t="shared" ca="1" si="134"/>
        <v>-56063031183.838913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25">
      <c r="G2670" s="459"/>
      <c r="H2670" s="459">
        <v>2663</v>
      </c>
      <c r="I2670" s="444">
        <f t="shared" ca="1" si="135"/>
        <v>-56063031183.838913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-233595963.26599547</v>
      </c>
      <c r="L2670" s="444">
        <f t="shared" ca="1" si="134"/>
        <v>-56296627147.104912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25">
      <c r="G2671" s="459"/>
      <c r="H2671" s="459">
        <v>2664</v>
      </c>
      <c r="I2671" s="444">
        <f t="shared" ca="1" si="135"/>
        <v>-56296627147.104912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-234569279.77960375</v>
      </c>
      <c r="L2671" s="444">
        <f t="shared" ca="1" si="134"/>
        <v>-56531196426.884514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25">
      <c r="G2672" s="459"/>
      <c r="H2672" s="459">
        <v>2665</v>
      </c>
      <c r="I2672" s="444">
        <f t="shared" ca="1" si="135"/>
        <v>-56531196426.884514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-235546651.77868548</v>
      </c>
      <c r="L2672" s="444">
        <f t="shared" ca="1" si="134"/>
        <v>-56766743078.6632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25">
      <c r="G2673" s="459"/>
      <c r="H2673" s="459">
        <v>2666</v>
      </c>
      <c r="I2673" s="444">
        <f t="shared" ca="1" si="135"/>
        <v>-56766743078.6632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-236528096.16109666</v>
      </c>
      <c r="L2673" s="444">
        <f t="shared" ca="1" si="134"/>
        <v>-57003271174.824295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25">
      <c r="G2674" s="459"/>
      <c r="H2674" s="459">
        <v>2667</v>
      </c>
      <c r="I2674" s="444">
        <f t="shared" ca="1" si="135"/>
        <v>-57003271174.824295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-237513629.89510119</v>
      </c>
      <c r="L2674" s="444">
        <f t="shared" ca="1" si="134"/>
        <v>-57240784804.719398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25">
      <c r="G2675" s="459"/>
      <c r="H2675" s="459">
        <v>2668</v>
      </c>
      <c r="I2675" s="444">
        <f t="shared" ca="1" si="135"/>
        <v>-57240784804.719398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-238503270.01966417</v>
      </c>
      <c r="L2675" s="444">
        <f t="shared" ca="1" si="134"/>
        <v>-57479288074.739059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25">
      <c r="G2676" s="459"/>
      <c r="H2676" s="459">
        <v>2669</v>
      </c>
      <c r="I2676" s="444">
        <f t="shared" ca="1" si="135"/>
        <v>-57479288074.739059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-239497033.64474607</v>
      </c>
      <c r="L2676" s="444">
        <f t="shared" ca="1" si="134"/>
        <v>-57718785108.383804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25">
      <c r="G2677" s="459"/>
      <c r="H2677" s="459">
        <v>2670</v>
      </c>
      <c r="I2677" s="444">
        <f t="shared" ca="1" si="135"/>
        <v>-57718785108.383804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-240494937.95159918</v>
      </c>
      <c r="L2677" s="444">
        <f t="shared" ca="1" si="134"/>
        <v>-57959280046.335403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25">
      <c r="G2678" s="459"/>
      <c r="H2678" s="459">
        <v>2671</v>
      </c>
      <c r="I2678" s="444">
        <f t="shared" ca="1" si="135"/>
        <v>-57959280046.335403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-241497000.19306415</v>
      </c>
      <c r="L2678" s="444">
        <f t="shared" ca="1" si="134"/>
        <v>-58200777046.528465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25">
      <c r="G2679" s="459"/>
      <c r="H2679" s="459">
        <v>2672</v>
      </c>
      <c r="I2679" s="444">
        <f t="shared" ca="1" si="135"/>
        <v>-58200777046.528465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-242503237.69386861</v>
      </c>
      <c r="L2679" s="444">
        <f t="shared" ca="1" si="134"/>
        <v>-58443280284.222336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25">
      <c r="G2680" s="459"/>
      <c r="H2680" s="459">
        <v>2673</v>
      </c>
      <c r="I2680" s="444">
        <f t="shared" ca="1" si="135"/>
        <v>-58443280284.222336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-243513667.8509264</v>
      </c>
      <c r="L2680" s="444">
        <f t="shared" ca="1" si="134"/>
        <v>-58686793952.073265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25">
      <c r="G2681" s="459"/>
      <c r="H2681" s="459">
        <v>2674</v>
      </c>
      <c r="I2681" s="444">
        <f t="shared" ca="1" si="135"/>
        <v>-58686793952.073265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-244528308.13363859</v>
      </c>
      <c r="L2681" s="444">
        <f t="shared" ca="1" si="134"/>
        <v>-58931322260.206902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25">
      <c r="G2682" s="459"/>
      <c r="H2682" s="459">
        <v>2675</v>
      </c>
      <c r="I2682" s="444">
        <f t="shared" ca="1" si="135"/>
        <v>-58931322260.206902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-245547176.08419541</v>
      </c>
      <c r="L2682" s="444">
        <f t="shared" ca="1" si="134"/>
        <v>-59176869436.2911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25">
      <c r="G2683" s="459"/>
      <c r="H2683" s="459">
        <v>2676</v>
      </c>
      <c r="I2683" s="444">
        <f t="shared" ca="1" si="135"/>
        <v>-59176869436.2911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-246570289.31787962</v>
      </c>
      <c r="L2683" s="444">
        <f t="shared" ca="1" si="134"/>
        <v>-59423439725.608978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25">
      <c r="G2684" s="459"/>
      <c r="H2684" s="459">
        <v>2677</v>
      </c>
      <c r="I2684" s="444">
        <f t="shared" ca="1" si="135"/>
        <v>-59423439725.608978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-247597665.52337074</v>
      </c>
      <c r="L2684" s="444">
        <f t="shared" ca="1" si="134"/>
        <v>-59671037391.132347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25">
      <c r="G2685" s="459"/>
      <c r="H2685" s="459">
        <v>2678</v>
      </c>
      <c r="I2685" s="444">
        <f t="shared" ca="1" si="135"/>
        <v>-59671037391.132347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-248629322.46305144</v>
      </c>
      <c r="L2685" s="444">
        <f t="shared" ca="1" si="134"/>
        <v>-59919666713.595398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25">
      <c r="G2686" s="459"/>
      <c r="H2686" s="459">
        <v>2679</v>
      </c>
      <c r="I2686" s="444">
        <f t="shared" ca="1" si="135"/>
        <v>-59919666713.595398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-249665277.97331417</v>
      </c>
      <c r="L2686" s="444">
        <f t="shared" ca="1" si="134"/>
        <v>-60169331991.56871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25">
      <c r="G2687" s="459"/>
      <c r="H2687" s="459">
        <v>2680</v>
      </c>
      <c r="I2687" s="444">
        <f t="shared" ca="1" si="135"/>
        <v>-60169331991.56871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-250705549.96486962</v>
      </c>
      <c r="L2687" s="444">
        <f t="shared" ca="1" si="134"/>
        <v>-60420037541.533577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25">
      <c r="G2688" s="459"/>
      <c r="H2688" s="459">
        <v>2681</v>
      </c>
      <c r="I2688" s="444">
        <f t="shared" ca="1" si="135"/>
        <v>-60420037541.533577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-251750156.42305657</v>
      </c>
      <c r="L2688" s="444">
        <f t="shared" ca="1" si="134"/>
        <v>-60671787697.956635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25">
      <c r="G2689" s="459"/>
      <c r="H2689" s="459">
        <v>2682</v>
      </c>
      <c r="I2689" s="444">
        <f t="shared" ca="1" si="135"/>
        <v>-60671787697.956635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-252799115.40815264</v>
      </c>
      <c r="L2689" s="444">
        <f t="shared" ca="1" si="134"/>
        <v>-60924586813.364784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25">
      <c r="G2690" s="459"/>
      <c r="H2690" s="459">
        <v>2683</v>
      </c>
      <c r="I2690" s="444">
        <f t="shared" ca="1" si="135"/>
        <v>-60924586813.364784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-253852445.05568659</v>
      </c>
      <c r="L2690" s="444">
        <f t="shared" ca="1" si="134"/>
        <v>-61178439258.420471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25">
      <c r="G2691" s="459"/>
      <c r="H2691" s="459">
        <v>2684</v>
      </c>
      <c r="I2691" s="444">
        <f t="shared" ca="1" si="135"/>
        <v>-61178439258.420471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-254910163.57675195</v>
      </c>
      <c r="L2691" s="444">
        <f t="shared" ca="1" si="134"/>
        <v>-61433349421.997223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25">
      <c r="G2692" s="459"/>
      <c r="H2692" s="459">
        <v>2685</v>
      </c>
      <c r="I2692" s="444">
        <f t="shared" ca="1" si="135"/>
        <v>-61433349421.997223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-255972289.25832176</v>
      </c>
      <c r="L2692" s="444">
        <f t="shared" ca="1" si="134"/>
        <v>-61689321711.255547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25">
      <c r="G2693" s="459"/>
      <c r="H2693" s="459">
        <v>2686</v>
      </c>
      <c r="I2693" s="444">
        <f t="shared" ca="1" si="135"/>
        <v>-61689321711.255547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-257038840.46356478</v>
      </c>
      <c r="L2693" s="444">
        <f t="shared" ca="1" si="134"/>
        <v>-61946360551.719109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25">
      <c r="G2694" s="459"/>
      <c r="H2694" s="459">
        <v>2687</v>
      </c>
      <c r="I2694" s="444">
        <f t="shared" ca="1" si="135"/>
        <v>-61946360551.719109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-258109835.63216296</v>
      </c>
      <c r="L2694" s="444">
        <f t="shared" ca="1" si="134"/>
        <v>-62204470387.351273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25">
      <c r="G2695" s="459"/>
      <c r="H2695" s="459">
        <v>2688</v>
      </c>
      <c r="I2695" s="444">
        <f t="shared" ca="1" si="135"/>
        <v>-62204470387.351273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-259185293.28063029</v>
      </c>
      <c r="L2695" s="444">
        <f t="shared" ca="1" si="134"/>
        <v>-62463655680.631905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25">
      <c r="G2696" s="459"/>
      <c r="H2696" s="459">
        <v>2689</v>
      </c>
      <c r="I2696" s="444">
        <f t="shared" ca="1" si="135"/>
        <v>-62463655680.631905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-260265232.00263295</v>
      </c>
      <c r="L2696" s="444">
        <f t="shared" ca="1" si="134"/>
        <v>-62723920912.634537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25">
      <c r="G2697" s="459"/>
      <c r="H2697" s="459">
        <v>2690</v>
      </c>
      <c r="I2697" s="444">
        <f t="shared" ca="1" si="135"/>
        <v>-62723920912.634537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-261349670.46931052</v>
      </c>
      <c r="L2697" s="444">
        <f t="shared" ca="1" si="134"/>
        <v>-62985270583.103844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25">
      <c r="G2698" s="459"/>
      <c r="H2698" s="459">
        <v>2691</v>
      </c>
      <c r="I2698" s="444">
        <f t="shared" ca="1" si="135"/>
        <v>-62985270583.103844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-262438627.42959937</v>
      </c>
      <c r="L2698" s="444">
        <f t="shared" ca="1" si="134"/>
        <v>-63247709210.53344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25">
      <c r="G2699" s="459"/>
      <c r="H2699" s="459">
        <v>2692</v>
      </c>
      <c r="I2699" s="444">
        <f t="shared" ca="1" si="135"/>
        <v>-63247709210.53344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-263532121.710556</v>
      </c>
      <c r="L2699" s="444">
        <f t="shared" ca="1" si="134"/>
        <v>-63511241332.243996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25">
      <c r="G2700" s="459"/>
      <c r="H2700" s="459">
        <v>2693</v>
      </c>
      <c r="I2700" s="444">
        <f t="shared" ca="1" si="135"/>
        <v>-63511241332.243996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-264630172.21768332</v>
      </c>
      <c r="L2700" s="444">
        <f t="shared" ca="1" si="134"/>
        <v>-63775871504.461678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25">
      <c r="G2701" s="459"/>
      <c r="H2701" s="459">
        <v>2694</v>
      </c>
      <c r="I2701" s="444">
        <f t="shared" ca="1" si="135"/>
        <v>-63775871504.461678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-265732797.93525699</v>
      </c>
      <c r="L2701" s="444">
        <f t="shared" ca="1" si="134"/>
        <v>-64041604302.396935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25">
      <c r="G2702" s="459"/>
      <c r="H2702" s="459">
        <v>2695</v>
      </c>
      <c r="I2702" s="444">
        <f t="shared" ca="1" si="135"/>
        <v>-64041604302.396935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-266840017.92665389</v>
      </c>
      <c r="L2702" s="444">
        <f t="shared" ca="1" si="134"/>
        <v>-64308444320.323586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25">
      <c r="G2703" s="459"/>
      <c r="H2703" s="459">
        <v>2696</v>
      </c>
      <c r="I2703" s="444">
        <f t="shared" ca="1" si="135"/>
        <v>-64308444320.323586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-267951851.3346816</v>
      </c>
      <c r="L2703" s="444">
        <f t="shared" ca="1" si="134"/>
        <v>-64576396171.658264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25">
      <c r="G2704" s="459"/>
      <c r="H2704" s="459">
        <v>2697</v>
      </c>
      <c r="I2704" s="444">
        <f t="shared" ca="1" si="135"/>
        <v>-64576396171.658264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-269068317.38190943</v>
      </c>
      <c r="L2704" s="444">
        <f t="shared" ca="1" si="134"/>
        <v>-64845464489.040176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25">
      <c r="G2705" s="459"/>
      <c r="H2705" s="459">
        <v>2698</v>
      </c>
      <c r="I2705" s="444">
        <f t="shared" ca="1" si="135"/>
        <v>-64845464489.040176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-270189435.37100071</v>
      </c>
      <c r="L2705" s="444">
        <f t="shared" ca="1" si="134"/>
        <v>-65115653924.411179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25">
      <c r="G2706" s="459"/>
      <c r="H2706" s="459">
        <v>2699</v>
      </c>
      <c r="I2706" s="444">
        <f t="shared" ca="1" si="135"/>
        <v>-65115653924.411179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-271315224.68504661</v>
      </c>
      <c r="L2706" s="444">
        <f t="shared" ca="1" si="134"/>
        <v>-65386969149.096222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25">
      <c r="G2707" s="459"/>
      <c r="H2707" s="459">
        <v>2700</v>
      </c>
      <c r="I2707" s="444">
        <f t="shared" ca="1" si="135"/>
        <v>-65386969149.096222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-272445704.78790092</v>
      </c>
      <c r="L2707" s="444">
        <f t="shared" ca="1" si="134"/>
        <v>-65659414853.884125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25">
      <c r="G2708" s="459"/>
      <c r="H2708" s="459">
        <v>2701</v>
      </c>
      <c r="I2708" s="444">
        <f t="shared" ca="1" si="135"/>
        <v>-65659414853.884125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-273580895.22451717</v>
      </c>
      <c r="L2708" s="444">
        <f t="shared" ca="1" si="134"/>
        <v>-65932995749.108643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25">
      <c r="G2709" s="459"/>
      <c r="H2709" s="459">
        <v>2702</v>
      </c>
      <c r="I2709" s="444">
        <f t="shared" ca="1" si="135"/>
        <v>-65932995749.108643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-274720815.62128603</v>
      </c>
      <c r="L2709" s="444">
        <f t="shared" ca="1" si="134"/>
        <v>-66207716564.729927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25">
      <c r="G2710" s="459"/>
      <c r="H2710" s="459">
        <v>2703</v>
      </c>
      <c r="I2710" s="444">
        <f t="shared" ca="1" si="135"/>
        <v>-66207716564.729927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-275865485.68637466</v>
      </c>
      <c r="L2710" s="444">
        <f t="shared" ca="1" si="134"/>
        <v>-66483582050.416306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25">
      <c r="G2711" s="459"/>
      <c r="H2711" s="459">
        <v>2704</v>
      </c>
      <c r="I2711" s="444">
        <f t="shared" ca="1" si="135"/>
        <v>-66483582050.416306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-277014925.21006793</v>
      </c>
      <c r="L2711" s="444">
        <f t="shared" ca="1" si="134"/>
        <v>-66760596975.626373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25">
      <c r="G2712" s="459"/>
      <c r="H2712" s="459">
        <v>2705</v>
      </c>
      <c r="I2712" s="444">
        <f t="shared" ca="1" si="135"/>
        <v>-66760596975.626373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-278169154.06510985</v>
      </c>
      <c r="L2712" s="444">
        <f t="shared" ca="1" si="134"/>
        <v>-67038766129.691483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25">
      <c r="G2713" s="459"/>
      <c r="H2713" s="459">
        <v>2706</v>
      </c>
      <c r="I2713" s="444">
        <f t="shared" ca="1" si="135"/>
        <v>-67038766129.691483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-279328192.20704788</v>
      </c>
      <c r="L2713" s="444">
        <f t="shared" ca="1" si="134"/>
        <v>-67318094321.898529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25">
      <c r="G2714" s="459"/>
      <c r="H2714" s="459">
        <v>2707</v>
      </c>
      <c r="I2714" s="444">
        <f t="shared" ca="1" si="135"/>
        <v>-67318094321.898529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-280492059.67457724</v>
      </c>
      <c r="L2714" s="444">
        <f t="shared" ca="1" si="134"/>
        <v>-67598586381.573105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25">
      <c r="G2715" s="459"/>
      <c r="H2715" s="459">
        <v>2708</v>
      </c>
      <c r="I2715" s="444">
        <f t="shared" ca="1" si="135"/>
        <v>-67598586381.573105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-281660776.58988792</v>
      </c>
      <c r="L2715" s="444">
        <f t="shared" ca="1" si="134"/>
        <v>-67880247158.162994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25">
      <c r="G2716" s="459"/>
      <c r="H2716" s="459">
        <v>2709</v>
      </c>
      <c r="I2716" s="444">
        <f t="shared" ca="1" si="135"/>
        <v>-67880247158.162994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-282834363.1590125</v>
      </c>
      <c r="L2716" s="444">
        <f t="shared" ca="1" si="134"/>
        <v>-68163081521.322006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25">
      <c r="G2717" s="459"/>
      <c r="H2717" s="459">
        <v>2710</v>
      </c>
      <c r="I2717" s="444">
        <f t="shared" ca="1" si="135"/>
        <v>-68163081521.322006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-284012839.67217505</v>
      </c>
      <c r="L2717" s="444">
        <f t="shared" ca="1" si="134"/>
        <v>-68447094360.994179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25">
      <c r="G2718" s="459"/>
      <c r="H2718" s="459">
        <v>2711</v>
      </c>
      <c r="I2718" s="444">
        <f t="shared" ca="1" si="135"/>
        <v>-68447094360.994179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-285196226.5041424</v>
      </c>
      <c r="L2718" s="444">
        <f t="shared" ca="1" si="134"/>
        <v>-68732290587.498322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25">
      <c r="G2719" s="459"/>
      <c r="H2719" s="459">
        <v>2712</v>
      </c>
      <c r="I2719" s="444">
        <f t="shared" ca="1" si="135"/>
        <v>-68732290587.498322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-286384544.11457634</v>
      </c>
      <c r="L2719" s="444">
        <f t="shared" ca="1" si="134"/>
        <v>-69018675131.6129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25">
      <c r="G2720" s="459"/>
      <c r="H2720" s="459">
        <v>2713</v>
      </c>
      <c r="I2720" s="444">
        <f t="shared" ca="1" si="135"/>
        <v>-69018675131.6129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-287577813.04838705</v>
      </c>
      <c r="L2720" s="444">
        <f t="shared" ca="1" si="134"/>
        <v>-69306252944.661285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25">
      <c r="G2721" s="459"/>
      <c r="H2721" s="459">
        <v>2714</v>
      </c>
      <c r="I2721" s="444">
        <f t="shared" ca="1" si="135"/>
        <v>-69306252944.661285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-288776053.93608868</v>
      </c>
      <c r="L2721" s="444">
        <f t="shared" ca="1" si="134"/>
        <v>-69595028998.597382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25">
      <c r="G2722" s="459"/>
      <c r="H2722" s="459">
        <v>2715</v>
      </c>
      <c r="I2722" s="444">
        <f t="shared" ca="1" si="135"/>
        <v>-69595028998.597382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-289979287.49415576</v>
      </c>
      <c r="L2722" s="444">
        <f t="shared" ca="1" si="134"/>
        <v>-69885008286.091537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25">
      <c r="G2723" s="459"/>
      <c r="H2723" s="459">
        <v>2716</v>
      </c>
      <c r="I2723" s="444">
        <f t="shared" ca="1" si="135"/>
        <v>-69885008286.091537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-291187534.52538139</v>
      </c>
      <c r="L2723" s="444">
        <f t="shared" ca="1" si="134"/>
        <v>-70176195820.616913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25">
      <c r="G2724" s="459"/>
      <c r="H2724" s="459">
        <v>2717</v>
      </c>
      <c r="I2724" s="444">
        <f t="shared" ca="1" si="135"/>
        <v>-70176195820.616913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-292400815.91923714</v>
      </c>
      <c r="L2724" s="444">
        <f t="shared" ca="1" si="134"/>
        <v>-70468596636.536148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25">
      <c r="G2725" s="459"/>
      <c r="H2725" s="459">
        <v>2718</v>
      </c>
      <c r="I2725" s="444">
        <f t="shared" ca="1" si="135"/>
        <v>-70468596636.536148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-293619152.65223396</v>
      </c>
      <c r="L2725" s="444">
        <f t="shared" ca="1" si="134"/>
        <v>-70762215789.188385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25">
      <c r="G2726" s="459"/>
      <c r="H2726" s="459">
        <v>2719</v>
      </c>
      <c r="I2726" s="444">
        <f t="shared" ca="1" si="135"/>
        <v>-70762215789.188385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-294842565.78828496</v>
      </c>
      <c r="L2726" s="444">
        <f t="shared" ca="1" si="134"/>
        <v>-71057058354.976669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25">
      <c r="G2727" s="459"/>
      <c r="H2727" s="459">
        <v>2720</v>
      </c>
      <c r="I2727" s="444">
        <f t="shared" ca="1" si="135"/>
        <v>-71057058354.976669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-296071076.47906947</v>
      </c>
      <c r="L2727" s="444">
        <f t="shared" ca="1" si="134"/>
        <v>-71353129431.455734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25">
      <c r="G2728" s="459"/>
      <c r="H2728" s="459">
        <v>2721</v>
      </c>
      <c r="I2728" s="444">
        <f t="shared" ca="1" si="135"/>
        <v>-71353129431.455734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-297304705.96439886</v>
      </c>
      <c r="L2728" s="444">
        <f t="shared" ca="1" si="134"/>
        <v>-71650434137.420135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25">
      <c r="G2729" s="459"/>
      <c r="H2729" s="459">
        <v>2722</v>
      </c>
      <c r="I2729" s="444">
        <f t="shared" ca="1" si="135"/>
        <v>-71650434137.420135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-298543475.57258391</v>
      </c>
      <c r="L2729" s="444">
        <f t="shared" ca="1" si="134"/>
        <v>-71948977612.992722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25">
      <c r="G2730" s="459"/>
      <c r="H2730" s="459">
        <v>2723</v>
      </c>
      <c r="I2730" s="444">
        <f t="shared" ca="1" si="135"/>
        <v>-71948977612.992722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-299787406.72080302</v>
      </c>
      <c r="L2730" s="444">
        <f t="shared" ca="1" si="134"/>
        <v>-72248765019.713531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25">
      <c r="G2731" s="459"/>
      <c r="H2731" s="459">
        <v>2724</v>
      </c>
      <c r="I2731" s="444">
        <f t="shared" ca="1" si="135"/>
        <v>-72248765019.713531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-301036520.91547304</v>
      </c>
      <c r="L2731" s="444">
        <f t="shared" ca="1" si="134"/>
        <v>-72549801540.628998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25">
      <c r="G2732" s="459"/>
      <c r="H2732" s="459">
        <v>2725</v>
      </c>
      <c r="I2732" s="444">
        <f t="shared" ca="1" si="135"/>
        <v>-72549801540.628998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-302290839.75262082</v>
      </c>
      <c r="L2732" s="444">
        <f t="shared" ca="1" si="134"/>
        <v>-72852092380.381622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25">
      <c r="G2733" s="459"/>
      <c r="H2733" s="459">
        <v>2726</v>
      </c>
      <c r="I2733" s="444">
        <f t="shared" ca="1" si="135"/>
        <v>-72852092380.381622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-303550384.91825676</v>
      </c>
      <c r="L2733" s="444">
        <f t="shared" ca="1" si="134"/>
        <v>-73155642765.299881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25">
      <c r="G2734" s="459"/>
      <c r="H2734" s="459">
        <v>2727</v>
      </c>
      <c r="I2734" s="444">
        <f t="shared" ca="1" si="135"/>
        <v>-73155642765.299881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-304815178.18874949</v>
      </c>
      <c r="L2734" s="444">
        <f t="shared" ca="1" si="134"/>
        <v>-73460457943.488632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25">
      <c r="G2735" s="459"/>
      <c r="H2735" s="459">
        <v>2728</v>
      </c>
      <c r="I2735" s="444">
        <f t="shared" ca="1" si="135"/>
        <v>-73460457943.488632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-306085241.43120265</v>
      </c>
      <c r="L2735" s="444">
        <f t="shared" ca="1" si="134"/>
        <v>-73766543184.91983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25">
      <c r="G2736" s="459"/>
      <c r="H2736" s="459">
        <v>2729</v>
      </c>
      <c r="I2736" s="444">
        <f t="shared" ca="1" si="135"/>
        <v>-73766543184.91983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-307360596.6038326</v>
      </c>
      <c r="L2736" s="444">
        <f t="shared" ca="1" si="134"/>
        <v>-74073903781.523666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25">
      <c r="G2737" s="459"/>
      <c r="H2737" s="459">
        <v>2730</v>
      </c>
      <c r="I2737" s="444">
        <f t="shared" ca="1" si="135"/>
        <v>-74073903781.523666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-308641265.75634861</v>
      </c>
      <c r="L2737" s="444">
        <f t="shared" ca="1" si="134"/>
        <v>-74382545047.280014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25">
      <c r="G2738" s="459"/>
      <c r="H2738" s="459">
        <v>2731</v>
      </c>
      <c r="I2738" s="444">
        <f t="shared" ca="1" si="135"/>
        <v>-74382545047.280014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-309927271.0303334</v>
      </c>
      <c r="L2738" s="444">
        <f t="shared" ca="1" si="134"/>
        <v>-74692472318.310349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25">
      <c r="G2739" s="459"/>
      <c r="H2739" s="459">
        <v>2732</v>
      </c>
      <c r="I2739" s="444">
        <f t="shared" ca="1" si="135"/>
        <v>-74692472318.310349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-311218634.65962642</v>
      </c>
      <c r="L2739" s="444">
        <f t="shared" ca="1" si="134"/>
        <v>-75003690952.969971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25">
      <c r="G2740" s="459"/>
      <c r="H2740" s="459">
        <v>2733</v>
      </c>
      <c r="I2740" s="444">
        <f t="shared" ca="1" si="135"/>
        <v>-75003690952.969971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-312515378.97070819</v>
      </c>
      <c r="L2740" s="444">
        <f t="shared" ca="1" si="134"/>
        <v>-75316206331.940674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25">
      <c r="G2741" s="459"/>
      <c r="H2741" s="459">
        <v>2734</v>
      </c>
      <c r="I2741" s="444">
        <f t="shared" ca="1" si="135"/>
        <v>-75316206331.940674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-313817526.38308614</v>
      </c>
      <c r="L2741" s="444">
        <f t="shared" ca="1" si="134"/>
        <v>-75630023858.323761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25">
      <c r="G2742" s="459"/>
      <c r="H2742" s="459">
        <v>2735</v>
      </c>
      <c r="I2742" s="444">
        <f t="shared" ca="1" si="135"/>
        <v>-75630023858.323761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-315125099.40968233</v>
      </c>
      <c r="L2742" s="444">
        <f t="shared" ca="1" si="134"/>
        <v>-75945148957.733444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25">
      <c r="G2743" s="459"/>
      <c r="H2743" s="459">
        <v>2736</v>
      </c>
      <c r="I2743" s="444">
        <f t="shared" ca="1" si="135"/>
        <v>-75945148957.733444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-316438120.65722269</v>
      </c>
      <c r="L2743" s="444">
        <f t="shared" ca="1" si="134"/>
        <v>-76261587078.390671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25">
      <c r="G2744" s="459"/>
      <c r="H2744" s="459">
        <v>2737</v>
      </c>
      <c r="I2744" s="444">
        <f t="shared" ca="1" si="135"/>
        <v>-76261587078.390671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-317756612.82662779</v>
      </c>
      <c r="L2744" s="444">
        <f t="shared" ca="1" si="134"/>
        <v>-76579343691.2173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25">
      <c r="G2745" s="459"/>
      <c r="H2745" s="459">
        <v>2738</v>
      </c>
      <c r="I2745" s="444">
        <f t="shared" ca="1" si="135"/>
        <v>-76579343691.2173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-319080598.71340543</v>
      </c>
      <c r="L2745" s="444">
        <f t="shared" ca="1" si="134"/>
        <v>-76898424289.93071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25">
      <c r="G2746" s="459"/>
      <c r="H2746" s="459">
        <v>2739</v>
      </c>
      <c r="I2746" s="444">
        <f t="shared" ca="1" si="135"/>
        <v>-76898424289.93071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-320410101.20804465</v>
      </c>
      <c r="L2746" s="444">
        <f t="shared" ca="1" si="134"/>
        <v>-77218834391.138748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25">
      <c r="G2747" s="459"/>
      <c r="H2747" s="459">
        <v>2740</v>
      </c>
      <c r="I2747" s="444">
        <f t="shared" ca="1" si="135"/>
        <v>-77218834391.138748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-321745143.29641145</v>
      </c>
      <c r="L2747" s="444">
        <f t="shared" ca="1" si="134"/>
        <v>-77540579534.435165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25">
      <c r="G2748" s="459"/>
      <c r="H2748" s="459">
        <v>2741</v>
      </c>
      <c r="I2748" s="444">
        <f t="shared" ca="1" si="135"/>
        <v>-77540579534.435165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-323085748.06014651</v>
      </c>
      <c r="L2748" s="444">
        <f t="shared" ca="1" si="134"/>
        <v>-77863665282.495316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25">
      <c r="G2749" s="459"/>
      <c r="H2749" s="459">
        <v>2742</v>
      </c>
      <c r="I2749" s="444">
        <f t="shared" ca="1" si="135"/>
        <v>-77863665282.495316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-324431938.67706382</v>
      </c>
      <c r="L2749" s="444">
        <f t="shared" ca="1" si="134"/>
        <v>-78188097221.172379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25">
      <c r="G2750" s="459"/>
      <c r="H2750" s="459">
        <v>2743</v>
      </c>
      <c r="I2750" s="444">
        <f t="shared" ca="1" si="135"/>
        <v>-78188097221.172379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-325783738.42155159</v>
      </c>
      <c r="L2750" s="444">
        <f t="shared" ca="1" si="134"/>
        <v>-78513880959.593933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25">
      <c r="G2751" s="459"/>
      <c r="H2751" s="459">
        <v>2744</v>
      </c>
      <c r="I2751" s="444">
        <f t="shared" ca="1" si="135"/>
        <v>-78513880959.593933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-327141170.66497469</v>
      </c>
      <c r="L2751" s="444">
        <f t="shared" ca="1" si="134"/>
        <v>-78841022130.258911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25">
      <c r="G2752" s="459"/>
      <c r="H2752" s="459">
        <v>2745</v>
      </c>
      <c r="I2752" s="444">
        <f t="shared" ca="1" si="135"/>
        <v>-78841022130.258911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-328504258.87607878</v>
      </c>
      <c r="L2752" s="444">
        <f t="shared" ca="1" si="134"/>
        <v>-79169526389.134995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25">
      <c r="G2753" s="459"/>
      <c r="H2753" s="459">
        <v>2746</v>
      </c>
      <c r="I2753" s="444">
        <f t="shared" ca="1" si="135"/>
        <v>-79169526389.134995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-329873026.62139583</v>
      </c>
      <c r="L2753" s="444">
        <f t="shared" ca="1" si="134"/>
        <v>-79499399415.756393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25">
      <c r="G2754" s="459"/>
      <c r="H2754" s="459">
        <v>2747</v>
      </c>
      <c r="I2754" s="444">
        <f t="shared" ca="1" si="135"/>
        <v>-79499399415.756393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-331247497.56565166</v>
      </c>
      <c r="L2754" s="444">
        <f t="shared" ca="1" si="134"/>
        <v>-79830646913.322052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25">
      <c r="G2755" s="459"/>
      <c r="H2755" s="459">
        <v>2748</v>
      </c>
      <c r="I2755" s="444">
        <f t="shared" ca="1" si="135"/>
        <v>-79830646913.322052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-332627695.47217524</v>
      </c>
      <c r="L2755" s="444">
        <f t="shared" ca="1" si="134"/>
        <v>-80163274608.79422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25">
      <c r="G2756" s="459"/>
      <c r="H2756" s="459">
        <v>2749</v>
      </c>
      <c r="I2756" s="444">
        <f t="shared" ca="1" si="135"/>
        <v>-80163274608.79422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-334013644.20330924</v>
      </c>
      <c r="L2756" s="444">
        <f t="shared" ca="1" si="134"/>
        <v>-80497288252.997528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25">
      <c r="G2757" s="459"/>
      <c r="H2757" s="459">
        <v>2750</v>
      </c>
      <c r="I2757" s="444">
        <f t="shared" ca="1" si="135"/>
        <v>-80497288252.997528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-335405367.72082305</v>
      </c>
      <c r="L2757" s="444">
        <f t="shared" ca="1" si="134"/>
        <v>-80832693620.718353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25">
      <c r="G2758" s="459"/>
      <c r="H2758" s="459">
        <v>2751</v>
      </c>
      <c r="I2758" s="444">
        <f t="shared" ca="1" si="135"/>
        <v>-80832693620.718353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-336802890.08632648</v>
      </c>
      <c r="L2758" s="444">
        <f t="shared" ca="1" si="134"/>
        <v>-81169496510.804672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25">
      <c r="G2759" s="459"/>
      <c r="H2759" s="459">
        <v>2752</v>
      </c>
      <c r="I2759" s="444">
        <f t="shared" ca="1" si="135"/>
        <v>-81169496510.804672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-338206235.46168613</v>
      </c>
      <c r="L2759" s="444">
        <f t="shared" ca="1" si="134"/>
        <v>-81507702746.266357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25">
      <c r="G2760" s="459"/>
      <c r="H2760" s="459">
        <v>2753</v>
      </c>
      <c r="I2760" s="444">
        <f t="shared" ca="1" si="135"/>
        <v>-81507702746.266357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-339615428.10944313</v>
      </c>
      <c r="L2760" s="444">
        <f t="shared" ca="1" si="134"/>
        <v>-81847318174.375793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25">
      <c r="G2761" s="459"/>
      <c r="H2761" s="459">
        <v>2754</v>
      </c>
      <c r="I2761" s="444">
        <f t="shared" ca="1" si="135"/>
        <v>-81847318174.375793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-341030492.39323246</v>
      </c>
      <c r="L2761" s="444">
        <f t="shared" ca="1" si="134"/>
        <v>-82188348666.769028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25">
      <c r="G2762" s="459"/>
      <c r="H2762" s="459">
        <v>2755</v>
      </c>
      <c r="I2762" s="444">
        <f t="shared" ca="1" si="135"/>
        <v>-82188348666.769028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-342451452.77820426</v>
      </c>
      <c r="L2762" s="444">
        <f t="shared" ca="1" si="134"/>
        <v>-82530800119.547226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25">
      <c r="G2763" s="459"/>
      <c r="H2763" s="459">
        <v>2756</v>
      </c>
      <c r="I2763" s="444">
        <f t="shared" ca="1" si="135"/>
        <v>-82530800119.547226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-343878333.83144677</v>
      </c>
      <c r="L2763" s="444">
        <f t="shared" ca="1" si="134"/>
        <v>-82874678453.378677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25">
      <c r="G2764" s="459"/>
      <c r="H2764" s="459">
        <v>2757</v>
      </c>
      <c r="I2764" s="444">
        <f t="shared" ca="1" si="135"/>
        <v>-82874678453.378677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-345311160.22241116</v>
      </c>
      <c r="L2764" s="444">
        <f t="shared" ca="1" si="134"/>
        <v>-83219989613.601089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25">
      <c r="G2765" s="459"/>
      <c r="H2765" s="459">
        <v>2758</v>
      </c>
      <c r="I2765" s="444">
        <f t="shared" ca="1" si="135"/>
        <v>-83219989613.601089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-346749956.72333789</v>
      </c>
      <c r="L2765" s="444">
        <f t="shared" ca="1" si="134"/>
        <v>-83566739570.324432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25">
      <c r="G2766" s="459"/>
      <c r="H2766" s="459">
        <v>2759</v>
      </c>
      <c r="I2766" s="444">
        <f t="shared" ca="1" si="135"/>
        <v>-83566739570.324432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-348194748.20968515</v>
      </c>
      <c r="L2766" s="444">
        <f t="shared" ca="1" si="134"/>
        <v>-83914934318.534119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25">
      <c r="G2767" s="459"/>
      <c r="H2767" s="459">
        <v>2760</v>
      </c>
      <c r="I2767" s="444">
        <f t="shared" ca="1" si="135"/>
        <v>-83914934318.534119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-349645559.66055882</v>
      </c>
      <c r="L2767" s="444">
        <f t="shared" ca="1" si="134"/>
        <v>-84264579878.194672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25">
      <c r="G2768" s="459"/>
      <c r="H2768" s="459">
        <v>2761</v>
      </c>
      <c r="I2768" s="444">
        <f t="shared" ca="1" si="135"/>
        <v>-84264579878.194672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-351102416.15914446</v>
      </c>
      <c r="L2768" s="444">
        <f t="shared" ca="1" si="134"/>
        <v>-84615682294.353821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25">
      <c r="G2769" s="459"/>
      <c r="H2769" s="459">
        <v>2762</v>
      </c>
      <c r="I2769" s="444">
        <f t="shared" ca="1" si="135"/>
        <v>-84615682294.353821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-352565342.89314091</v>
      </c>
      <c r="L2769" s="444">
        <f t="shared" ca="1" si="134"/>
        <v>-84968247637.246964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25">
      <c r="G2770" s="459"/>
      <c r="H2770" s="459">
        <v>2763</v>
      </c>
      <c r="I2770" s="444">
        <f t="shared" ca="1" si="135"/>
        <v>-84968247637.246964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-354034365.15519565</v>
      </c>
      <c r="L2770" s="444">
        <f t="shared" ca="1" si="134"/>
        <v>-85322282002.402161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25">
      <c r="G2771" s="459"/>
      <c r="H2771" s="459">
        <v>2764</v>
      </c>
      <c r="I2771" s="444">
        <f t="shared" ca="1" si="135"/>
        <v>-85322282002.402161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-355509508.3433423</v>
      </c>
      <c r="L2771" s="444">
        <f t="shared" ca="1" si="134"/>
        <v>-85677791510.745499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25">
      <c r="G2772" s="459"/>
      <c r="H2772" s="459">
        <v>2765</v>
      </c>
      <c r="I2772" s="444">
        <f t="shared" ca="1" si="135"/>
        <v>-85677791510.745499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-356990797.96143955</v>
      </c>
      <c r="L2772" s="444">
        <f t="shared" ca="1" si="134"/>
        <v>-86034782308.70694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25">
      <c r="G2773" s="459"/>
      <c r="H2773" s="459">
        <v>2766</v>
      </c>
      <c r="I2773" s="444">
        <f t="shared" ca="1" si="135"/>
        <v>-86034782308.70694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-358478259.61961222</v>
      </c>
      <c r="L2773" s="444">
        <f t="shared" ca="1" si="134"/>
        <v>-86393260568.326553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25">
      <c r="G2774" s="459"/>
      <c r="H2774" s="459">
        <v>2767</v>
      </c>
      <c r="I2774" s="444">
        <f t="shared" ca="1" si="135"/>
        <v>-86393260568.326553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-359971919.03469396</v>
      </c>
      <c r="L2774" s="444">
        <f t="shared" ca="1" si="134"/>
        <v>-86753232487.361252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25">
      <c r="G2775" s="459"/>
      <c r="H2775" s="459">
        <v>2768</v>
      </c>
      <c r="I2775" s="444">
        <f t="shared" ca="1" si="135"/>
        <v>-86753232487.361252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-361471802.03067189</v>
      </c>
      <c r="L2775" s="444">
        <f t="shared" ca="1" si="134"/>
        <v>-87114704289.391922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25">
      <c r="G2776" s="459"/>
      <c r="H2776" s="459">
        <v>2769</v>
      </c>
      <c r="I2776" s="444">
        <f t="shared" ca="1" si="135"/>
        <v>-87114704289.391922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-362977934.53913301</v>
      </c>
      <c r="L2776" s="444">
        <f t="shared" ca="1" si="134"/>
        <v>-87477682223.931061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25">
      <c r="G2777" s="459"/>
      <c r="H2777" s="459">
        <v>2770</v>
      </c>
      <c r="I2777" s="444">
        <f t="shared" ca="1" si="135"/>
        <v>-87477682223.931061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-364490342.59971273</v>
      </c>
      <c r="L2777" s="444">
        <f t="shared" ca="1" si="134"/>
        <v>-87842172566.530777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25">
      <c r="G2778" s="459"/>
      <c r="H2778" s="459">
        <v>2771</v>
      </c>
      <c r="I2778" s="444">
        <f t="shared" ca="1" si="135"/>
        <v>-87842172566.530777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-366009052.36054492</v>
      </c>
      <c r="L2778" s="444">
        <f t="shared" ca="1" si="134"/>
        <v>-88208181618.891327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25">
      <c r="G2779" s="459"/>
      <c r="H2779" s="459">
        <v>2772</v>
      </c>
      <c r="I2779" s="444">
        <f t="shared" ca="1" si="135"/>
        <v>-88208181618.891327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-367534090.07871383</v>
      </c>
      <c r="L2779" s="444">
        <f t="shared" ca="1" si="134"/>
        <v>-88575715708.970047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25">
      <c r="G2780" s="459"/>
      <c r="H2780" s="459">
        <v>2773</v>
      </c>
      <c r="I2780" s="444">
        <f t="shared" ca="1" si="135"/>
        <v>-88575715708.970047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-369065482.12070853</v>
      </c>
      <c r="L2780" s="444">
        <f t="shared" ca="1" si="134"/>
        <v>-88944781191.090759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25">
      <c r="G2781" s="459"/>
      <c r="H2781" s="459">
        <v>2774</v>
      </c>
      <c r="I2781" s="444">
        <f t="shared" ca="1" si="135"/>
        <v>-88944781191.090759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-370603254.96287817</v>
      </c>
      <c r="L2781" s="444">
        <f t="shared" ca="1" si="134"/>
        <v>-89315384446.053635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25">
      <c r="G2782" s="459"/>
      <c r="H2782" s="459">
        <v>2775</v>
      </c>
      <c r="I2782" s="444">
        <f t="shared" ca="1" si="135"/>
        <v>-89315384446.053635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-372147435.19189012</v>
      </c>
      <c r="L2782" s="444">
        <f t="shared" ca="1" si="134"/>
        <v>-89687531881.245529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25">
      <c r="G2783" s="459"/>
      <c r="H2783" s="459">
        <v>2776</v>
      </c>
      <c r="I2783" s="444">
        <f t="shared" ca="1" si="135"/>
        <v>-89687531881.245529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-373698049.50518972</v>
      </c>
      <c r="L2783" s="444">
        <f t="shared" ca="1" si="134"/>
        <v>-90061229930.750717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25">
      <c r="G2784" s="459"/>
      <c r="H2784" s="459">
        <v>2777</v>
      </c>
      <c r="I2784" s="444">
        <f t="shared" ca="1" si="135"/>
        <v>-90061229930.750717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-375255124.71146131</v>
      </c>
      <c r="L2784" s="444">
        <f t="shared" ca="1" si="134"/>
        <v>-90436485055.462173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25">
      <c r="G2785" s="459"/>
      <c r="H2785" s="459">
        <v>2778</v>
      </c>
      <c r="I2785" s="444">
        <f t="shared" ca="1" si="135"/>
        <v>-90436485055.462173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-376818687.73109239</v>
      </c>
      <c r="L2785" s="444">
        <f t="shared" ca="1" si="134"/>
        <v>-90813303743.193268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25">
      <c r="G2786" s="459"/>
      <c r="H2786" s="459">
        <v>2779</v>
      </c>
      <c r="I2786" s="444">
        <f t="shared" ca="1" si="135"/>
        <v>-90813303743.193268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-378388765.59663862</v>
      </c>
      <c r="L2786" s="444">
        <f t="shared" ca="1" si="134"/>
        <v>-91191692508.789902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25">
      <c r="G2787" s="459"/>
      <c r="H2787" s="459">
        <v>2780</v>
      </c>
      <c r="I2787" s="444">
        <f t="shared" ca="1" si="135"/>
        <v>-91191692508.789902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-379965385.45329124</v>
      </c>
      <c r="L2787" s="444">
        <f t="shared" ca="1" si="134"/>
        <v>-91571657894.243195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25">
      <c r="G2788" s="459"/>
      <c r="H2788" s="459">
        <v>2781</v>
      </c>
      <c r="I2788" s="444">
        <f t="shared" ca="1" si="135"/>
        <v>-91571657894.243195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-381548574.55934662</v>
      </c>
      <c r="L2788" s="444">
        <f t="shared" ca="1" si="134"/>
        <v>-91953206468.802536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25">
      <c r="G2789" s="459"/>
      <c r="H2789" s="459">
        <v>2782</v>
      </c>
      <c r="I2789" s="444">
        <f t="shared" ca="1" si="135"/>
        <v>-91953206468.802536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-383138360.28667724</v>
      </c>
      <c r="L2789" s="444">
        <f t="shared" ca="1" si="134"/>
        <v>-92336344829.089218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25">
      <c r="G2790" s="459"/>
      <c r="H2790" s="459">
        <v>2783</v>
      </c>
      <c r="I2790" s="444">
        <f t="shared" ca="1" si="135"/>
        <v>-92336344829.089218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-384734770.12120509</v>
      </c>
      <c r="L2790" s="444">
        <f t="shared" ca="1" si="134"/>
        <v>-92721079599.210419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25">
      <c r="G2791" s="459"/>
      <c r="H2791" s="459">
        <v>2784</v>
      </c>
      <c r="I2791" s="444">
        <f t="shared" ca="1" si="135"/>
        <v>-92721079599.210419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-386337831.66337675</v>
      </c>
      <c r="L2791" s="444">
        <f t="shared" ca="1" si="134"/>
        <v>-93107417430.873795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25">
      <c r="G2792" s="459"/>
      <c r="H2792" s="459">
        <v>2785</v>
      </c>
      <c r="I2792" s="444">
        <f t="shared" ca="1" si="135"/>
        <v>-93107417430.873795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-387947572.62864083</v>
      </c>
      <c r="L2792" s="444">
        <f t="shared" ca="1" si="134"/>
        <v>-93495365003.502441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25">
      <c r="G2793" s="459"/>
      <c r="H2793" s="459">
        <v>2786</v>
      </c>
      <c r="I2793" s="444">
        <f t="shared" ca="1" si="135"/>
        <v>-93495365003.502441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-389564020.84792686</v>
      </c>
      <c r="L2793" s="444">
        <f t="shared" ca="1" si="134"/>
        <v>-93884929024.350372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25">
      <c r="G2794" s="459"/>
      <c r="H2794" s="459">
        <v>2787</v>
      </c>
      <c r="I2794" s="444">
        <f t="shared" ca="1" si="135"/>
        <v>-93884929024.350372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-391187204.26812655</v>
      </c>
      <c r="L2794" s="444">
        <f t="shared" ca="1" si="134"/>
        <v>-94276116228.6185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25">
      <c r="G2795" s="459"/>
      <c r="H2795" s="459">
        <v>2788</v>
      </c>
      <c r="I2795" s="444">
        <f t="shared" ca="1" si="135"/>
        <v>-94276116228.6185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-392817150.95257705</v>
      </c>
      <c r="L2795" s="444">
        <f t="shared" ca="1" si="134"/>
        <v>-94668933379.571075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25">
      <c r="G2796" s="459"/>
      <c r="H2796" s="459">
        <v>2789</v>
      </c>
      <c r="I2796" s="444">
        <f t="shared" ca="1" si="135"/>
        <v>-94668933379.571075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-394453889.08154613</v>
      </c>
      <c r="L2796" s="444">
        <f t="shared" ca="1" si="134"/>
        <v>-95063387268.652618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25">
      <c r="G2797" s="459"/>
      <c r="H2797" s="459">
        <v>2790</v>
      </c>
      <c r="I2797" s="444">
        <f t="shared" ca="1" si="135"/>
        <v>-95063387268.652618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-396097446.95271921</v>
      </c>
      <c r="L2797" s="444">
        <f t="shared" ca="1" si="134"/>
        <v>-95459484715.605331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25">
      <c r="G2798" s="459"/>
      <c r="H2798" s="459">
        <v>2791</v>
      </c>
      <c r="I2798" s="444">
        <f t="shared" ca="1" si="135"/>
        <v>-95459484715.605331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-397747852.98168886</v>
      </c>
      <c r="L2798" s="444">
        <f t="shared" ca="1" si="134"/>
        <v>-95857232568.587021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25">
      <c r="G2799" s="459"/>
      <c r="H2799" s="459">
        <v>2792</v>
      </c>
      <c r="I2799" s="444">
        <f t="shared" ca="1" si="135"/>
        <v>-95857232568.587021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-399405135.70244592</v>
      </c>
      <c r="L2799" s="444">
        <f t="shared" ca="1" si="134"/>
        <v>-96256637704.289459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25">
      <c r="G2800" s="459"/>
      <c r="H2800" s="459">
        <v>2793</v>
      </c>
      <c r="I2800" s="444">
        <f t="shared" ca="1" si="135"/>
        <v>-96256637704.289459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-401069323.76787275</v>
      </c>
      <c r="L2800" s="444">
        <f t="shared" ca="1" si="134"/>
        <v>-96657707028.057327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25">
      <c r="G2801" s="459"/>
      <c r="H2801" s="459">
        <v>2794</v>
      </c>
      <c r="I2801" s="444">
        <f t="shared" ca="1" si="135"/>
        <v>-96657707028.057327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-402740445.95023888</v>
      </c>
      <c r="L2801" s="444">
        <f t="shared" ca="1" si="134"/>
        <v>-97060447474.007568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25">
      <c r="G2802" s="459"/>
      <c r="H2802" s="459">
        <v>2795</v>
      </c>
      <c r="I2802" s="444">
        <f t="shared" ca="1" si="135"/>
        <v>-97060447474.007568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-404418531.14169818</v>
      </c>
      <c r="L2802" s="444">
        <f t="shared" ca="1" si="134"/>
        <v>-97464866005.149261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25">
      <c r="G2803" s="459"/>
      <c r="H2803" s="459">
        <v>2796</v>
      </c>
      <c r="I2803" s="444">
        <f t="shared" ca="1" si="135"/>
        <v>-97464866005.149261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-406103608.3547886</v>
      </c>
      <c r="L2803" s="444">
        <f t="shared" ca="1" si="134"/>
        <v>-97870969613.504044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25">
      <c r="G2804" s="459"/>
      <c r="H2804" s="459">
        <v>2797</v>
      </c>
      <c r="I2804" s="444">
        <f t="shared" ca="1" si="135"/>
        <v>-97870969613.504044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-407795706.72293353</v>
      </c>
      <c r="L2804" s="444">
        <f t="shared" ca="1" si="134"/>
        <v>-98278765320.226974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25">
      <c r="G2805" s="459"/>
      <c r="H2805" s="459">
        <v>2798</v>
      </c>
      <c r="I2805" s="444">
        <f t="shared" ca="1" si="135"/>
        <v>-98278765320.226974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-409494855.50094575</v>
      </c>
      <c r="L2805" s="444">
        <f t="shared" ca="1" si="134"/>
        <v>-98688260175.727921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25">
      <c r="G2806" s="459"/>
      <c r="H2806" s="459">
        <v>2799</v>
      </c>
      <c r="I2806" s="444">
        <f t="shared" ca="1" si="135"/>
        <v>-98688260175.727921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-411201084.06553298</v>
      </c>
      <c r="L2806" s="444">
        <f t="shared" ca="1" si="134"/>
        <v>-99099461259.793457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25">
      <c r="G2807" s="459"/>
      <c r="H2807" s="459">
        <v>2800</v>
      </c>
      <c r="I2807" s="444">
        <f t="shared" ca="1" si="135"/>
        <v>-99099461259.793457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-412914421.91580606</v>
      </c>
      <c r="L2807" s="444">
        <f t="shared" ca="1" si="134"/>
        <v>-99512375681.709259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25">
      <c r="G2808" s="459"/>
      <c r="H2808" s="459">
        <v>2801</v>
      </c>
      <c r="I2808" s="444">
        <f t="shared" ca="1" si="135"/>
        <v>-99512375681.709259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-414634898.67378855</v>
      </c>
      <c r="L2808" s="444">
        <f t="shared" ca="1" si="134"/>
        <v>-99927010580.383041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25">
      <c r="G2809" s="459"/>
      <c r="H2809" s="459">
        <v>2802</v>
      </c>
      <c r="I2809" s="444">
        <f t="shared" ca="1" si="135"/>
        <v>-99927010580.383041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-416362544.08492935</v>
      </c>
      <c r="L2809" s="444">
        <f t="shared" ca="1" si="134"/>
        <v>-100343373124.46797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25">
      <c r="G2810" s="459"/>
      <c r="H2810" s="459">
        <v>2803</v>
      </c>
      <c r="I2810" s="444">
        <f t="shared" ca="1" si="135"/>
        <v>-100343373124.46797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-418097388.01861656</v>
      </c>
      <c r="L2810" s="444">
        <f t="shared" ca="1" si="134"/>
        <v>-100761470512.48659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25">
      <c r="G2811" s="459"/>
      <c r="H2811" s="459">
        <v>2804</v>
      </c>
      <c r="I2811" s="444">
        <f t="shared" ca="1" si="135"/>
        <v>-100761470512.48659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-419839460.46869409</v>
      </c>
      <c r="L2811" s="444">
        <f t="shared" ca="1" si="134"/>
        <v>-101181309972.95528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25">
      <c r="G2812" s="459"/>
      <c r="H2812" s="459">
        <v>2805</v>
      </c>
      <c r="I2812" s="444">
        <f t="shared" ca="1" si="135"/>
        <v>-101181309972.95528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-421588791.55398029</v>
      </c>
      <c r="L2812" s="444">
        <f t="shared" ca="1" si="134"/>
        <v>-101602898764.50926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25">
      <c r="G2813" s="459"/>
      <c r="H2813" s="459">
        <v>2806</v>
      </c>
      <c r="I2813" s="444">
        <f t="shared" ca="1" si="135"/>
        <v>-101602898764.50926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-423345411.51878858</v>
      </c>
      <c r="L2813" s="444">
        <f t="shared" ref="L2813:L3067" ca="1" si="139">I2813-J2813+K2813</f>
        <v>-102026244176.02805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25">
      <c r="G2814" s="459"/>
      <c r="H2814" s="459">
        <v>2807</v>
      </c>
      <c r="I2814" s="444">
        <f t="shared" ref="I2814:I3068" ca="1" si="140">L2813</f>
        <v>-102026244176.02805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-425109350.73345017</v>
      </c>
      <c r="L2814" s="444">
        <f t="shared" ca="1" si="139"/>
        <v>-102451353526.76149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25">
      <c r="G2815" s="459"/>
      <c r="H2815" s="459">
        <v>2808</v>
      </c>
      <c r="I2815" s="444">
        <f t="shared" ca="1" si="140"/>
        <v>-102451353526.76149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-426880639.69483954</v>
      </c>
      <c r="L2815" s="444">
        <f t="shared" ca="1" si="139"/>
        <v>-102878234166.45633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25">
      <c r="G2816" s="459"/>
      <c r="H2816" s="459">
        <v>2809</v>
      </c>
      <c r="I2816" s="444">
        <f t="shared" ca="1" si="140"/>
        <v>-102878234166.45633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-428659309.02690136</v>
      </c>
      <c r="L2816" s="444">
        <f t="shared" ca="1" si="139"/>
        <v>-103306893475.48323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25">
      <c r="G2817" s="459"/>
      <c r="H2817" s="459">
        <v>2810</v>
      </c>
      <c r="I2817" s="444">
        <f t="shared" ca="1" si="140"/>
        <v>-103306893475.48323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-430445389.48118013</v>
      </c>
      <c r="L2817" s="444">
        <f t="shared" ca="1" si="139"/>
        <v>-103737338864.96442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25">
      <c r="G2818" s="459"/>
      <c r="H2818" s="459">
        <v>2811</v>
      </c>
      <c r="I2818" s="444">
        <f t="shared" ca="1" si="140"/>
        <v>-103737338864.96442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-432238911.9373517</v>
      </c>
      <c r="L2818" s="444">
        <f t="shared" ca="1" si="139"/>
        <v>-104169577776.90176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25">
      <c r="G2819" s="459"/>
      <c r="H2819" s="459">
        <v>2812</v>
      </c>
      <c r="I2819" s="444">
        <f t="shared" ca="1" si="140"/>
        <v>-104169577776.90176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-434039907.40375733</v>
      </c>
      <c r="L2819" s="444">
        <f t="shared" ca="1" si="139"/>
        <v>-104603617684.30553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25">
      <c r="G2820" s="459"/>
      <c r="H2820" s="459">
        <v>2813</v>
      </c>
      <c r="I2820" s="444">
        <f t="shared" ca="1" si="140"/>
        <v>-104603617684.30553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-435848407.01793969</v>
      </c>
      <c r="L2820" s="444">
        <f t="shared" ca="1" si="139"/>
        <v>-105039466091.32347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25">
      <c r="G2821" s="459"/>
      <c r="H2821" s="459">
        <v>2814</v>
      </c>
      <c r="I2821" s="444">
        <f t="shared" ca="1" si="140"/>
        <v>-105039466091.32347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-437664442.04718113</v>
      </c>
      <c r="L2821" s="444">
        <f t="shared" ca="1" si="139"/>
        <v>-105477130533.37065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25">
      <c r="G2822" s="459"/>
      <c r="H2822" s="459">
        <v>2815</v>
      </c>
      <c r="I2822" s="444">
        <f t="shared" ca="1" si="140"/>
        <v>-105477130533.37065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-439488043.88904434</v>
      </c>
      <c r="L2822" s="444">
        <f t="shared" ca="1" si="139"/>
        <v>-105916618577.25969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25">
      <c r="G2823" s="459"/>
      <c r="H2823" s="459">
        <v>2816</v>
      </c>
      <c r="I2823" s="444">
        <f t="shared" ca="1" si="140"/>
        <v>-105916618577.25969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-441319244.07191539</v>
      </c>
      <c r="L2823" s="444">
        <f t="shared" ca="1" si="139"/>
        <v>-106357937821.3316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25">
      <c r="G2824" s="459"/>
      <c r="H2824" s="459">
        <v>2817</v>
      </c>
      <c r="I2824" s="444">
        <f t="shared" ca="1" si="140"/>
        <v>-106357937821.3316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-443158074.25554836</v>
      </c>
      <c r="L2824" s="444">
        <f t="shared" ca="1" si="139"/>
        <v>-106801095895.58716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25">
      <c r="G2825" s="459"/>
      <c r="H2825" s="459">
        <v>2818</v>
      </c>
      <c r="I2825" s="444">
        <f t="shared" ca="1" si="140"/>
        <v>-106801095895.58716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-445004566.23161316</v>
      </c>
      <c r="L2825" s="444">
        <f t="shared" ca="1" si="139"/>
        <v>-107246100461.81877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25">
      <c r="G2826" s="459"/>
      <c r="H2826" s="459">
        <v>2819</v>
      </c>
      <c r="I2826" s="444">
        <f t="shared" ca="1" si="140"/>
        <v>-107246100461.81877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-446858751.92424488</v>
      </c>
      <c r="L2826" s="444">
        <f t="shared" ca="1" si="139"/>
        <v>-107692959213.74301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25">
      <c r="G2827" s="459"/>
      <c r="H2827" s="459">
        <v>2820</v>
      </c>
      <c r="I2827" s="444">
        <f t="shared" ca="1" si="140"/>
        <v>-107692959213.74301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-448720663.39059579</v>
      </c>
      <c r="L2827" s="444">
        <f t="shared" ca="1" si="139"/>
        <v>-108141679877.13361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25">
      <c r="G2828" s="459"/>
      <c r="H2828" s="459">
        <v>2821</v>
      </c>
      <c r="I2828" s="444">
        <f t="shared" ca="1" si="140"/>
        <v>-108141679877.13361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-450590332.82139003</v>
      </c>
      <c r="L2828" s="444">
        <f t="shared" ca="1" si="139"/>
        <v>-108592270209.955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25">
      <c r="G2829" s="459"/>
      <c r="H2829" s="459">
        <v>2822</v>
      </c>
      <c r="I2829" s="444">
        <f t="shared" ca="1" si="140"/>
        <v>-108592270209.955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-452467792.54147917</v>
      </c>
      <c r="L2829" s="444">
        <f t="shared" ca="1" si="139"/>
        <v>-109044738002.49648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25">
      <c r="G2830" s="459"/>
      <c r="H2830" s="459">
        <v>2823</v>
      </c>
      <c r="I2830" s="444">
        <f t="shared" ca="1" si="140"/>
        <v>-109044738002.49648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-454353075.01040196</v>
      </c>
      <c r="L2830" s="444">
        <f t="shared" ca="1" si="139"/>
        <v>-109499091077.50688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25">
      <c r="G2831" s="459"/>
      <c r="H2831" s="459">
        <v>2824</v>
      </c>
      <c r="I2831" s="444">
        <f t="shared" ca="1" si="140"/>
        <v>-109499091077.50688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-456246212.82294536</v>
      </c>
      <c r="L2831" s="444">
        <f t="shared" ca="1" si="139"/>
        <v>-109955337290.32983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25">
      <c r="G2832" s="459"/>
      <c r="H2832" s="459">
        <v>2825</v>
      </c>
      <c r="I2832" s="444">
        <f t="shared" ca="1" si="140"/>
        <v>-109955337290.32983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-458147238.70970762</v>
      </c>
      <c r="L2832" s="444">
        <f t="shared" ca="1" si="139"/>
        <v>-110413484529.03954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25">
      <c r="G2833" s="459"/>
      <c r="H2833" s="459">
        <v>2826</v>
      </c>
      <c r="I2833" s="444">
        <f t="shared" ca="1" si="140"/>
        <v>-110413484529.03954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-460056185.53766471</v>
      </c>
      <c r="L2833" s="444">
        <f t="shared" ca="1" si="139"/>
        <v>-110873540714.57719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25">
      <c r="G2834" s="459"/>
      <c r="H2834" s="459">
        <v>2827</v>
      </c>
      <c r="I2834" s="444">
        <f t="shared" ca="1" si="140"/>
        <v>-110873540714.57719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-461973086.31073838</v>
      </c>
      <c r="L2834" s="444">
        <f t="shared" ca="1" si="139"/>
        <v>-111335513800.88794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25">
      <c r="G2835" s="459"/>
      <c r="H2835" s="459">
        <v>2828</v>
      </c>
      <c r="I2835" s="444">
        <f t="shared" ca="1" si="140"/>
        <v>-111335513800.88794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-463897974.17036641</v>
      </c>
      <c r="L2835" s="444">
        <f t="shared" ca="1" si="139"/>
        <v>-111799411775.0583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25">
      <c r="G2836" s="459"/>
      <c r="H2836" s="459">
        <v>2829</v>
      </c>
      <c r="I2836" s="444">
        <f t="shared" ca="1" si="140"/>
        <v>-111799411775.0583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-465830882.39607626</v>
      </c>
      <c r="L2836" s="444">
        <f t="shared" ca="1" si="139"/>
        <v>-112265242657.45438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25">
      <c r="G2837" s="459"/>
      <c r="H2837" s="459">
        <v>2830</v>
      </c>
      <c r="I2837" s="444">
        <f t="shared" ca="1" si="140"/>
        <v>-112265242657.45438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-467771844.40605992</v>
      </c>
      <c r="L2837" s="444">
        <f t="shared" ca="1" si="139"/>
        <v>-112733014501.86044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25">
      <c r="G2838" s="459"/>
      <c r="H2838" s="459">
        <v>2831</v>
      </c>
      <c r="I2838" s="444">
        <f t="shared" ca="1" si="140"/>
        <v>-112733014501.86044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-469720893.75775182</v>
      </c>
      <c r="L2838" s="444">
        <f t="shared" ca="1" si="139"/>
        <v>-113202735395.61819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25">
      <c r="G2839" s="459"/>
      <c r="H2839" s="459">
        <v>2832</v>
      </c>
      <c r="I2839" s="444">
        <f t="shared" ca="1" si="140"/>
        <v>-113202735395.61819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-471678064.14840913</v>
      </c>
      <c r="L2839" s="444">
        <f t="shared" ca="1" si="139"/>
        <v>-113674413459.7666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25">
      <c r="G2840" s="459"/>
      <c r="H2840" s="459">
        <v>2833</v>
      </c>
      <c r="I2840" s="444">
        <f t="shared" ca="1" si="140"/>
        <v>-113674413459.7666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-473643389.41569412</v>
      </c>
      <c r="L2840" s="444">
        <f t="shared" ca="1" si="139"/>
        <v>-114148056849.1823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25">
      <c r="G2841" s="459"/>
      <c r="H2841" s="459">
        <v>2834</v>
      </c>
      <c r="I2841" s="444">
        <f t="shared" ca="1" si="140"/>
        <v>-114148056849.1823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-475616903.53825957</v>
      </c>
      <c r="L2841" s="444">
        <f t="shared" ca="1" si="139"/>
        <v>-114623673752.72055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25">
      <c r="G2842" s="459"/>
      <c r="H2842" s="459">
        <v>2835</v>
      </c>
      <c r="I2842" s="444">
        <f t="shared" ca="1" si="140"/>
        <v>-114623673752.72055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-477598640.63633561</v>
      </c>
      <c r="L2842" s="444">
        <f t="shared" ca="1" si="139"/>
        <v>-115101272393.35689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25">
      <c r="G2843" s="459"/>
      <c r="H2843" s="459">
        <v>2836</v>
      </c>
      <c r="I2843" s="444">
        <f t="shared" ca="1" si="140"/>
        <v>-115101272393.35689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-479588634.97232044</v>
      </c>
      <c r="L2843" s="444">
        <f t="shared" ca="1" si="139"/>
        <v>-115580861028.32921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25">
      <c r="G2844" s="459"/>
      <c r="H2844" s="459">
        <v>2837</v>
      </c>
      <c r="I2844" s="444">
        <f t="shared" ca="1" si="140"/>
        <v>-115580861028.32921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-481586920.95137173</v>
      </c>
      <c r="L2844" s="444">
        <f t="shared" ca="1" si="139"/>
        <v>-116062447949.28058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25">
      <c r="G2845" s="459"/>
      <c r="H2845" s="459">
        <v>2838</v>
      </c>
      <c r="I2845" s="444">
        <f t="shared" ca="1" si="140"/>
        <v>-116062447949.28058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-483593533.12200236</v>
      </c>
      <c r="L2845" s="444">
        <f t="shared" ca="1" si="139"/>
        <v>-116546041482.40259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25">
      <c r="G2846" s="459"/>
      <c r="H2846" s="459">
        <v>2839</v>
      </c>
      <c r="I2846" s="444">
        <f t="shared" ca="1" si="140"/>
        <v>-116546041482.40259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-485608506.17667741</v>
      </c>
      <c r="L2846" s="444">
        <f t="shared" ca="1" si="139"/>
        <v>-117031649988.57927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25">
      <c r="G2847" s="459"/>
      <c r="H2847" s="459">
        <v>2840</v>
      </c>
      <c r="I2847" s="444">
        <f t="shared" ca="1" si="140"/>
        <v>-117031649988.57927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-487631874.95241362</v>
      </c>
      <c r="L2847" s="444">
        <f t="shared" ca="1" si="139"/>
        <v>-117519281863.53168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25">
      <c r="G2848" s="459"/>
      <c r="H2848" s="459">
        <v>2841</v>
      </c>
      <c r="I2848" s="444">
        <f t="shared" ca="1" si="140"/>
        <v>-117519281863.53168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-489663674.431382</v>
      </c>
      <c r="L2848" s="444">
        <f t="shared" ca="1" si="139"/>
        <v>-118008945537.96306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25">
      <c r="G2849" s="459"/>
      <c r="H2849" s="459">
        <v>2842</v>
      </c>
      <c r="I2849" s="444">
        <f t="shared" ca="1" si="140"/>
        <v>-118008945537.96306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-491703939.74151278</v>
      </c>
      <c r="L2849" s="444">
        <f t="shared" ca="1" si="139"/>
        <v>-118500649477.70457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25">
      <c r="G2850" s="459"/>
      <c r="H2850" s="459">
        <v>2843</v>
      </c>
      <c r="I2850" s="444">
        <f t="shared" ca="1" si="140"/>
        <v>-118500649477.70457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-493752706.15710241</v>
      </c>
      <c r="L2850" s="444">
        <f t="shared" ca="1" si="139"/>
        <v>-118994402183.86168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25">
      <c r="G2851" s="459"/>
      <c r="H2851" s="459">
        <v>2844</v>
      </c>
      <c r="I2851" s="444">
        <f t="shared" ca="1" si="140"/>
        <v>-118994402183.86168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-495810009.09942371</v>
      </c>
      <c r="L2851" s="444">
        <f t="shared" ca="1" si="139"/>
        <v>-119490212192.96111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25">
      <c r="G2852" s="459"/>
      <c r="H2852" s="459">
        <v>2845</v>
      </c>
      <c r="I2852" s="444">
        <f t="shared" ca="1" si="140"/>
        <v>-119490212192.96111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-497875884.13733792</v>
      </c>
      <c r="L2852" s="444">
        <f t="shared" ca="1" si="139"/>
        <v>-119988088077.09845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25">
      <c r="G2853" s="459"/>
      <c r="H2853" s="459">
        <v>2846</v>
      </c>
      <c r="I2853" s="444">
        <f t="shared" ca="1" si="140"/>
        <v>-119988088077.09845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-499950366.98791015</v>
      </c>
      <c r="L2853" s="444">
        <f t="shared" ca="1" si="139"/>
        <v>-120488038444.08636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25">
      <c r="G2854" s="459"/>
      <c r="H2854" s="459">
        <v>2847</v>
      </c>
      <c r="I2854" s="444">
        <f t="shared" ca="1" si="140"/>
        <v>-120488038444.08636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-502033493.51702648</v>
      </c>
      <c r="L2854" s="444">
        <f t="shared" ca="1" si="139"/>
        <v>-120990071937.60339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25">
      <c r="G2855" s="459"/>
      <c r="H2855" s="459">
        <v>2848</v>
      </c>
      <c r="I2855" s="444">
        <f t="shared" ca="1" si="140"/>
        <v>-120990071937.60339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-504125299.74001408</v>
      </c>
      <c r="L2855" s="444">
        <f t="shared" ca="1" si="139"/>
        <v>-121494197237.34341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25">
      <c r="G2856" s="459"/>
      <c r="H2856" s="459">
        <v>2849</v>
      </c>
      <c r="I2856" s="444">
        <f t="shared" ca="1" si="140"/>
        <v>-121494197237.34341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-506225821.82226419</v>
      </c>
      <c r="L2856" s="444">
        <f t="shared" ca="1" si="139"/>
        <v>-122000423059.16568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25">
      <c r="G2857" s="459"/>
      <c r="H2857" s="459">
        <v>2850</v>
      </c>
      <c r="I2857" s="444">
        <f t="shared" ca="1" si="140"/>
        <v>-122000423059.16568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-508335096.07985699</v>
      </c>
      <c r="L2857" s="444">
        <f t="shared" ca="1" si="139"/>
        <v>-122508758155.24554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25">
      <c r="G2858" s="459"/>
      <c r="H2858" s="459">
        <v>2851</v>
      </c>
      <c r="I2858" s="444">
        <f t="shared" ca="1" si="140"/>
        <v>-122508758155.24554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-510453158.98018974</v>
      </c>
      <c r="L2858" s="444">
        <f t="shared" ca="1" si="139"/>
        <v>-123019211314.22574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25">
      <c r="G2859" s="459"/>
      <c r="H2859" s="459">
        <v>2852</v>
      </c>
      <c r="I2859" s="444">
        <f t="shared" ca="1" si="140"/>
        <v>-123019211314.22574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-512580047.14260727</v>
      </c>
      <c r="L2859" s="444">
        <f t="shared" ca="1" si="139"/>
        <v>-123531791361.36835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25">
      <c r="G2860" s="459"/>
      <c r="H2860" s="459">
        <v>2853</v>
      </c>
      <c r="I2860" s="444">
        <f t="shared" ca="1" si="140"/>
        <v>-123531791361.36835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-514715797.3390348</v>
      </c>
      <c r="L2860" s="444">
        <f t="shared" ca="1" si="139"/>
        <v>-124046507158.70738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25">
      <c r="G2861" s="459"/>
      <c r="H2861" s="459">
        <v>2854</v>
      </c>
      <c r="I2861" s="444">
        <f t="shared" ca="1" si="140"/>
        <v>-124046507158.70738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-516860446.49461406</v>
      </c>
      <c r="L2861" s="444">
        <f t="shared" ca="1" si="139"/>
        <v>-124563367605.202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25">
      <c r="G2862" s="459"/>
      <c r="H2862" s="459">
        <v>2855</v>
      </c>
      <c r="I2862" s="444">
        <f t="shared" ca="1" si="140"/>
        <v>-124563367605.202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-519014031.68834168</v>
      </c>
      <c r="L2862" s="444">
        <f t="shared" ca="1" si="139"/>
        <v>-125082381636.89034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25">
      <c r="G2863" s="459"/>
      <c r="H2863" s="459">
        <v>2856</v>
      </c>
      <c r="I2863" s="444">
        <f t="shared" ca="1" si="140"/>
        <v>-125082381636.89034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-521176590.15370977</v>
      </c>
      <c r="L2863" s="444">
        <f t="shared" ca="1" si="139"/>
        <v>-125603558227.04405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25">
      <c r="G2864" s="459"/>
      <c r="H2864" s="459">
        <v>2857</v>
      </c>
      <c r="I2864" s="444">
        <f t="shared" ca="1" si="140"/>
        <v>-125603558227.04405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-523348159.27935022</v>
      </c>
      <c r="L2864" s="444">
        <f t="shared" ca="1" si="139"/>
        <v>-126126906386.32339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25">
      <c r="G2865" s="459"/>
      <c r="H2865" s="459">
        <v>2858</v>
      </c>
      <c r="I2865" s="444">
        <f t="shared" ca="1" si="140"/>
        <v>-126126906386.32339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-525528776.60968083</v>
      </c>
      <c r="L2865" s="444">
        <f t="shared" ca="1" si="139"/>
        <v>-126652435162.93307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25">
      <c r="G2866" s="459"/>
      <c r="H2866" s="459">
        <v>2859</v>
      </c>
      <c r="I2866" s="444">
        <f t="shared" ca="1" si="140"/>
        <v>-126652435162.93307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-527718479.84555447</v>
      </c>
      <c r="L2866" s="444">
        <f t="shared" ca="1" si="139"/>
        <v>-127180153642.77863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25">
      <c r="G2867" s="459"/>
      <c r="H2867" s="459">
        <v>2860</v>
      </c>
      <c r="I2867" s="444">
        <f t="shared" ca="1" si="140"/>
        <v>-127180153642.77863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-529917306.84491098</v>
      </c>
      <c r="L2867" s="444">
        <f t="shared" ca="1" si="139"/>
        <v>-127710070949.62354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25">
      <c r="G2868" s="459"/>
      <c r="H2868" s="459">
        <v>2861</v>
      </c>
      <c r="I2868" s="444">
        <f t="shared" ca="1" si="140"/>
        <v>-127710070949.62354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-532125295.62343144</v>
      </c>
      <c r="L2868" s="444">
        <f t="shared" ca="1" si="139"/>
        <v>-128242196245.24696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25">
      <c r="G2869" s="459"/>
      <c r="H2869" s="459">
        <v>2862</v>
      </c>
      <c r="I2869" s="444">
        <f t="shared" ca="1" si="140"/>
        <v>-128242196245.24696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-534342484.3551957</v>
      </c>
      <c r="L2869" s="444">
        <f t="shared" ca="1" si="139"/>
        <v>-128776538729.60216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25">
      <c r="G2870" s="459"/>
      <c r="H2870" s="459">
        <v>2863</v>
      </c>
      <c r="I2870" s="444">
        <f t="shared" ca="1" si="140"/>
        <v>-128776538729.60216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-536568911.37334234</v>
      </c>
      <c r="L2870" s="444">
        <f t="shared" ca="1" si="139"/>
        <v>-129313107640.97549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25">
      <c r="G2871" s="459"/>
      <c r="H2871" s="459">
        <v>2864</v>
      </c>
      <c r="I2871" s="444">
        <f t="shared" ca="1" si="140"/>
        <v>-129313107640.97549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-538804615.17073131</v>
      </c>
      <c r="L2871" s="444">
        <f t="shared" ca="1" si="139"/>
        <v>-129851912256.14622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25">
      <c r="G2872" s="459"/>
      <c r="H2872" s="459">
        <v>2865</v>
      </c>
      <c r="I2872" s="444">
        <f t="shared" ca="1" si="140"/>
        <v>-129851912256.14622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-541049634.40060925</v>
      </c>
      <c r="L2872" s="444">
        <f t="shared" ca="1" si="139"/>
        <v>-130392961890.54683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25">
      <c r="G2873" s="459"/>
      <c r="H2873" s="459">
        <v>2866</v>
      </c>
      <c r="I2873" s="444">
        <f t="shared" ca="1" si="140"/>
        <v>-130392961890.54683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-543304007.87727845</v>
      </c>
      <c r="L2873" s="444">
        <f t="shared" ca="1" si="139"/>
        <v>-130936265898.4241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25">
      <c r="G2874" s="459"/>
      <c r="H2874" s="459">
        <v>2867</v>
      </c>
      <c r="I2874" s="444">
        <f t="shared" ca="1" si="140"/>
        <v>-130936265898.4241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-545567774.57676709</v>
      </c>
      <c r="L2874" s="444">
        <f t="shared" ca="1" si="139"/>
        <v>-131481833673.00087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25">
      <c r="G2875" s="459"/>
      <c r="H2875" s="459">
        <v>2868</v>
      </c>
      <c r="I2875" s="444">
        <f t="shared" ca="1" si="140"/>
        <v>-131481833673.00087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-547840973.63750362</v>
      </c>
      <c r="L2875" s="444">
        <f t="shared" ca="1" si="139"/>
        <v>-132029674646.63837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25">
      <c r="G2876" s="459"/>
      <c r="H2876" s="459">
        <v>2869</v>
      </c>
      <c r="I2876" s="444">
        <f t="shared" ca="1" si="140"/>
        <v>-132029674646.63837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-550123644.36099315</v>
      </c>
      <c r="L2876" s="444">
        <f t="shared" ca="1" si="139"/>
        <v>-132579798290.99936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25">
      <c r="G2877" s="459"/>
      <c r="H2877" s="459">
        <v>2870</v>
      </c>
      <c r="I2877" s="444">
        <f t="shared" ca="1" si="140"/>
        <v>-132579798290.99936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-552415826.21249735</v>
      </c>
      <c r="L2877" s="444">
        <f t="shared" ca="1" si="139"/>
        <v>-133132214117.21185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25">
      <c r="G2878" s="459"/>
      <c r="H2878" s="459">
        <v>2871</v>
      </c>
      <c r="I2878" s="444">
        <f t="shared" ca="1" si="140"/>
        <v>-133132214117.21185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-554717558.82171607</v>
      </c>
      <c r="L2878" s="444">
        <f t="shared" ca="1" si="139"/>
        <v>-133686931676.03357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25">
      <c r="G2879" s="459"/>
      <c r="H2879" s="459">
        <v>2872</v>
      </c>
      <c r="I2879" s="444">
        <f t="shared" ca="1" si="140"/>
        <v>-133686931676.03357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-557028881.98347318</v>
      </c>
      <c r="L2879" s="444">
        <f t="shared" ca="1" si="139"/>
        <v>-134243960558.01704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25">
      <c r="G2880" s="459"/>
      <c r="H2880" s="459">
        <v>2873</v>
      </c>
      <c r="I2880" s="444">
        <f t="shared" ca="1" si="140"/>
        <v>-134243960558.01704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-559349835.65840435</v>
      </c>
      <c r="L2880" s="444">
        <f t="shared" ca="1" si="139"/>
        <v>-134803310393.67545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25">
      <c r="G2881" s="459"/>
      <c r="H2881" s="459">
        <v>2874</v>
      </c>
      <c r="I2881" s="444">
        <f t="shared" ca="1" si="140"/>
        <v>-134803310393.67545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-561680459.97364771</v>
      </c>
      <c r="L2881" s="444">
        <f t="shared" ca="1" si="139"/>
        <v>-135364990853.64909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25">
      <c r="G2882" s="459"/>
      <c r="H2882" s="459">
        <v>2875</v>
      </c>
      <c r="I2882" s="444">
        <f t="shared" ca="1" si="140"/>
        <v>-135364990853.64909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-564020795.22353792</v>
      </c>
      <c r="L2882" s="444">
        <f t="shared" ca="1" si="139"/>
        <v>-135929011648.87263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25">
      <c r="G2883" s="459"/>
      <c r="H2883" s="459">
        <v>2876</v>
      </c>
      <c r="I2883" s="444">
        <f t="shared" ca="1" si="140"/>
        <v>-135929011648.87263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-566370881.87030268</v>
      </c>
      <c r="L2883" s="444">
        <f t="shared" ca="1" si="139"/>
        <v>-136495382530.74294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25">
      <c r="G2884" s="459"/>
      <c r="H2884" s="459">
        <v>2877</v>
      </c>
      <c r="I2884" s="444">
        <f t="shared" ca="1" si="140"/>
        <v>-136495382530.74294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-568730760.54476225</v>
      </c>
      <c r="L2884" s="444">
        <f t="shared" ca="1" si="139"/>
        <v>-137064113291.2877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25">
      <c r="G2885" s="459"/>
      <c r="H2885" s="459">
        <v>2878</v>
      </c>
      <c r="I2885" s="444">
        <f t="shared" ca="1" si="140"/>
        <v>-137064113291.2877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-571100472.04703212</v>
      </c>
      <c r="L2885" s="444">
        <f t="shared" ca="1" si="139"/>
        <v>-137635213763.33475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25">
      <c r="G2886" s="459"/>
      <c r="H2886" s="459">
        <v>2879</v>
      </c>
      <c r="I2886" s="444">
        <f t="shared" ca="1" si="140"/>
        <v>-137635213763.33475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-573480057.34722805</v>
      </c>
      <c r="L2886" s="444">
        <f t="shared" ca="1" si="139"/>
        <v>-138208693820.68198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25">
      <c r="G2887" s="459"/>
      <c r="H2887" s="459">
        <v>2880</v>
      </c>
      <c r="I2887" s="444">
        <f t="shared" ca="1" si="140"/>
        <v>-138208693820.68198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-575869557.58617485</v>
      </c>
      <c r="L2887" s="444">
        <f t="shared" ca="1" si="139"/>
        <v>-138784563378.26816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25">
      <c r="G2888" s="459"/>
      <c r="H2888" s="459">
        <v>2881</v>
      </c>
      <c r="I2888" s="444">
        <f t="shared" ca="1" si="140"/>
        <v>-138784563378.26816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-578269014.07611728</v>
      </c>
      <c r="L2888" s="444">
        <f t="shared" ca="1" si="139"/>
        <v>-139362832392.34427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25">
      <c r="G2889" s="459"/>
      <c r="H2889" s="459">
        <v>2882</v>
      </c>
      <c r="I2889" s="444">
        <f t="shared" ca="1" si="140"/>
        <v>-139362832392.34427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-580678468.3014344</v>
      </c>
      <c r="L2889" s="444">
        <f t="shared" ca="1" si="139"/>
        <v>-139943510860.64569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25">
      <c r="G2890" s="459"/>
      <c r="H2890" s="459">
        <v>2883</v>
      </c>
      <c r="I2890" s="444">
        <f t="shared" ca="1" si="140"/>
        <v>-139943510860.64569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-583097961.91935706</v>
      </c>
      <c r="L2890" s="444">
        <f t="shared" ca="1" si="139"/>
        <v>-140526608822.56503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25">
      <c r="G2891" s="459"/>
      <c r="H2891" s="459">
        <v>2884</v>
      </c>
      <c r="I2891" s="444">
        <f t="shared" ca="1" si="140"/>
        <v>-140526608822.56503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-585527536.76068759</v>
      </c>
      <c r="L2891" s="444">
        <f t="shared" ca="1" si="139"/>
        <v>-141112136359.32571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25">
      <c r="G2892" s="459"/>
      <c r="H2892" s="459">
        <v>2885</v>
      </c>
      <c r="I2892" s="444">
        <f t="shared" ca="1" si="140"/>
        <v>-141112136359.32571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-587967234.83052385</v>
      </c>
      <c r="L2892" s="444">
        <f t="shared" ca="1" si="139"/>
        <v>-141700103594.15625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25">
      <c r="G2893" s="459"/>
      <c r="H2893" s="459">
        <v>2886</v>
      </c>
      <c r="I2893" s="444">
        <f t="shared" ca="1" si="140"/>
        <v>-141700103594.15625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-590417098.3089844</v>
      </c>
      <c r="L2893" s="444">
        <f t="shared" ca="1" si="139"/>
        <v>-142290520692.46524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25">
      <c r="G2894" s="459"/>
      <c r="H2894" s="459">
        <v>2887</v>
      </c>
      <c r="I2894" s="444">
        <f t="shared" ca="1" si="140"/>
        <v>-142290520692.46524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-592877169.55193853</v>
      </c>
      <c r="L2894" s="444">
        <f t="shared" ca="1" si="139"/>
        <v>-142883397862.01718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25">
      <c r="G2895" s="459"/>
      <c r="H2895" s="459">
        <v>2888</v>
      </c>
      <c r="I2895" s="444">
        <f t="shared" ca="1" si="140"/>
        <v>-142883397862.01718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-595347491.09173822</v>
      </c>
      <c r="L2895" s="444">
        <f t="shared" ca="1" si="139"/>
        <v>-143478745353.10892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25">
      <c r="G2896" s="459"/>
      <c r="H2896" s="459">
        <v>2889</v>
      </c>
      <c r="I2896" s="444">
        <f t="shared" ca="1" si="140"/>
        <v>-143478745353.10892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-597828105.63795376</v>
      </c>
      <c r="L2896" s="444">
        <f t="shared" ca="1" si="139"/>
        <v>-144076573458.74686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25">
      <c r="G2897" s="459"/>
      <c r="H2897" s="459">
        <v>2890</v>
      </c>
      <c r="I2897" s="444">
        <f t="shared" ca="1" si="140"/>
        <v>-144076573458.74686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-600319056.07811189</v>
      </c>
      <c r="L2897" s="444">
        <f t="shared" ca="1" si="139"/>
        <v>-144676892514.82498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25">
      <c r="G2898" s="459"/>
      <c r="H2898" s="459">
        <v>2891</v>
      </c>
      <c r="I2898" s="444">
        <f t="shared" ca="1" si="140"/>
        <v>-144676892514.82498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-602820385.47843742</v>
      </c>
      <c r="L2898" s="444">
        <f t="shared" ca="1" si="139"/>
        <v>-145279712900.30341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25">
      <c r="G2899" s="459"/>
      <c r="H2899" s="459">
        <v>2892</v>
      </c>
      <c r="I2899" s="444">
        <f t="shared" ca="1" si="140"/>
        <v>-145279712900.30341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-605332137.08459747</v>
      </c>
      <c r="L2899" s="444">
        <f t="shared" ca="1" si="139"/>
        <v>-145885045037.388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25">
      <c r="G2900" s="459"/>
      <c r="H2900" s="459">
        <v>2893</v>
      </c>
      <c r="I2900" s="444">
        <f t="shared" ca="1" si="140"/>
        <v>-145885045037.388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-607854354.32245004</v>
      </c>
      <c r="L2900" s="444">
        <f t="shared" ca="1" si="139"/>
        <v>-146492899391.71045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25">
      <c r="G2901" s="459"/>
      <c r="H2901" s="459">
        <v>2894</v>
      </c>
      <c r="I2901" s="444">
        <f t="shared" ca="1" si="140"/>
        <v>-146492899391.71045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-610387080.79879355</v>
      </c>
      <c r="L2901" s="444">
        <f t="shared" ca="1" si="139"/>
        <v>-147103286472.50925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25">
      <c r="G2902" s="459"/>
      <c r="H2902" s="459">
        <v>2895</v>
      </c>
      <c r="I2902" s="444">
        <f t="shared" ca="1" si="140"/>
        <v>-147103286472.50925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-612930360.30212188</v>
      </c>
      <c r="L2902" s="444">
        <f t="shared" ca="1" si="139"/>
        <v>-147716216832.81137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25">
      <c r="G2903" s="459"/>
      <c r="H2903" s="459">
        <v>2896</v>
      </c>
      <c r="I2903" s="444">
        <f t="shared" ca="1" si="140"/>
        <v>-147716216832.81137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-615484236.80338073</v>
      </c>
      <c r="L2903" s="444">
        <f t="shared" ca="1" si="139"/>
        <v>-148331701069.61475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25">
      <c r="G2904" s="459"/>
      <c r="H2904" s="459">
        <v>2897</v>
      </c>
      <c r="I2904" s="444">
        <f t="shared" ca="1" si="140"/>
        <v>-148331701069.61475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-618048754.4567281</v>
      </c>
      <c r="L2904" s="444">
        <f t="shared" ca="1" si="139"/>
        <v>-148949749824.07147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25">
      <c r="G2905" s="459"/>
      <c r="H2905" s="459">
        <v>2898</v>
      </c>
      <c r="I2905" s="444">
        <f t="shared" ca="1" si="140"/>
        <v>-148949749824.07147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-620623957.60029781</v>
      </c>
      <c r="L2905" s="444">
        <f t="shared" ca="1" si="139"/>
        <v>-149570373781.67178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25">
      <c r="G2906" s="459"/>
      <c r="H2906" s="459">
        <v>2899</v>
      </c>
      <c r="I2906" s="444">
        <f t="shared" ca="1" si="140"/>
        <v>-149570373781.67178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-623209890.75696576</v>
      </c>
      <c r="L2906" s="444">
        <f t="shared" ca="1" si="139"/>
        <v>-150193583672.42874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25">
      <c r="G2907" s="459"/>
      <c r="H2907" s="459">
        <v>2900</v>
      </c>
      <c r="I2907" s="444">
        <f t="shared" ca="1" si="140"/>
        <v>-150193583672.42874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-625806598.6351198</v>
      </c>
      <c r="L2907" s="444">
        <f t="shared" ca="1" si="139"/>
        <v>-150819390271.06387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25">
      <c r="G2908" s="459"/>
      <c r="H2908" s="459">
        <v>2901</v>
      </c>
      <c r="I2908" s="444">
        <f t="shared" ca="1" si="140"/>
        <v>-150819390271.06387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-628414126.1294328</v>
      </c>
      <c r="L2908" s="444">
        <f t="shared" ca="1" si="139"/>
        <v>-151447804397.1933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25">
      <c r="G2909" s="459"/>
      <c r="H2909" s="459">
        <v>2902</v>
      </c>
      <c r="I2909" s="444">
        <f t="shared" ca="1" si="140"/>
        <v>-151447804397.1933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-631032518.3216387</v>
      </c>
      <c r="L2909" s="444">
        <f t="shared" ca="1" si="139"/>
        <v>-152078836915.51492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25">
      <c r="G2910" s="459"/>
      <c r="H2910" s="459">
        <v>2903</v>
      </c>
      <c r="I2910" s="444">
        <f t="shared" ca="1" si="140"/>
        <v>-152078836915.51492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-633661820.48131216</v>
      </c>
      <c r="L2910" s="444">
        <f t="shared" ca="1" si="139"/>
        <v>-152712498735.99625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25">
      <c r="G2911" s="459"/>
      <c r="H2911" s="459">
        <v>2904</v>
      </c>
      <c r="I2911" s="444">
        <f t="shared" ca="1" si="140"/>
        <v>-152712498735.99625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-636302078.06665099</v>
      </c>
      <c r="L2911" s="444">
        <f t="shared" ca="1" si="139"/>
        <v>-153348800814.0629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25">
      <c r="G2912" s="459"/>
      <c r="H2912" s="459">
        <v>2905</v>
      </c>
      <c r="I2912" s="444">
        <f t="shared" ca="1" si="140"/>
        <v>-153348800814.0629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-638953336.72526205</v>
      </c>
      <c r="L2912" s="444">
        <f t="shared" ca="1" si="139"/>
        <v>-153987754150.78815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25">
      <c r="G2913" s="459"/>
      <c r="H2913" s="459">
        <v>2906</v>
      </c>
      <c r="I2913" s="444">
        <f t="shared" ca="1" si="140"/>
        <v>-153987754150.78815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-641615642.2949506</v>
      </c>
      <c r="L2913" s="444">
        <f t="shared" ca="1" si="139"/>
        <v>-154629369793.0831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25">
      <c r="G2914" s="459"/>
      <c r="H2914" s="459">
        <v>2907</v>
      </c>
      <c r="I2914" s="444">
        <f t="shared" ca="1" si="140"/>
        <v>-154629369793.0831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-644289040.80451286</v>
      </c>
      <c r="L2914" s="444">
        <f t="shared" ca="1" si="139"/>
        <v>-155273658833.8876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25">
      <c r="G2915" s="459"/>
      <c r="H2915" s="459">
        <v>2908</v>
      </c>
      <c r="I2915" s="444">
        <f t="shared" ca="1" si="140"/>
        <v>-155273658833.8876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-646973578.47453165</v>
      </c>
      <c r="L2915" s="444">
        <f t="shared" ca="1" si="139"/>
        <v>-155920632412.36212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25">
      <c r="G2916" s="459"/>
      <c r="H2916" s="459">
        <v>2909</v>
      </c>
      <c r="I2916" s="444">
        <f t="shared" ca="1" si="140"/>
        <v>-155920632412.36212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-649669301.71817553</v>
      </c>
      <c r="L2916" s="444">
        <f t="shared" ca="1" si="139"/>
        <v>-156570301714.08029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25">
      <c r="G2917" s="459"/>
      <c r="H2917" s="459">
        <v>2910</v>
      </c>
      <c r="I2917" s="444">
        <f t="shared" ca="1" si="140"/>
        <v>-156570301714.08029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-652376257.14200115</v>
      </c>
      <c r="L2917" s="444">
        <f t="shared" ca="1" si="139"/>
        <v>-157222677971.22229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25">
      <c r="G2918" s="459"/>
      <c r="H2918" s="459">
        <v>2911</v>
      </c>
      <c r="I2918" s="444">
        <f t="shared" ca="1" si="140"/>
        <v>-157222677971.22229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-655094491.54675949</v>
      </c>
      <c r="L2918" s="444">
        <f t="shared" ca="1" si="139"/>
        <v>-157877772462.76904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25">
      <c r="G2919" s="459"/>
      <c r="H2919" s="459">
        <v>2912</v>
      </c>
      <c r="I2919" s="444">
        <f t="shared" ca="1" si="140"/>
        <v>-157877772462.76904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-657824051.9282043</v>
      </c>
      <c r="L2919" s="444">
        <f t="shared" ca="1" si="139"/>
        <v>-158535596514.69724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25">
      <c r="G2920" s="459"/>
      <c r="H2920" s="459">
        <v>2913</v>
      </c>
      <c r="I2920" s="444">
        <f t="shared" ca="1" si="140"/>
        <v>-158535596514.69724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-660564985.47790515</v>
      </c>
      <c r="L2920" s="444">
        <f t="shared" ca="1" si="139"/>
        <v>-159196161500.17514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25">
      <c r="G2921" s="459"/>
      <c r="H2921" s="459">
        <v>2914</v>
      </c>
      <c r="I2921" s="444">
        <f t="shared" ca="1" si="140"/>
        <v>-159196161500.17514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-663317339.58406305</v>
      </c>
      <c r="L2921" s="444">
        <f t="shared" ca="1" si="139"/>
        <v>-159859478839.75922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25">
      <c r="G2922" s="459"/>
      <c r="H2922" s="459">
        <v>2915</v>
      </c>
      <c r="I2922" s="444">
        <f t="shared" ca="1" si="140"/>
        <v>-159859478839.75922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-666081161.83233011</v>
      </c>
      <c r="L2922" s="444">
        <f t="shared" ca="1" si="139"/>
        <v>-160525560001.59155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25">
      <c r="G2923" s="459"/>
      <c r="H2923" s="459">
        <v>2916</v>
      </c>
      <c r="I2923" s="444">
        <f t="shared" ca="1" si="140"/>
        <v>-160525560001.59155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-668856500.00663149</v>
      </c>
      <c r="L2923" s="444">
        <f t="shared" ca="1" si="139"/>
        <v>-161194416501.59818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25">
      <c r="G2924" s="459"/>
      <c r="H2924" s="459">
        <v>2917</v>
      </c>
      <c r="I2924" s="444">
        <f t="shared" ca="1" si="140"/>
        <v>-161194416501.59818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-671643402.0899924</v>
      </c>
      <c r="L2924" s="444">
        <f t="shared" ca="1" si="139"/>
        <v>-161866059903.68817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25">
      <c r="G2925" s="459"/>
      <c r="H2925" s="459">
        <v>2918</v>
      </c>
      <c r="I2925" s="444">
        <f t="shared" ca="1" si="140"/>
        <v>-161866059903.68817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-674441916.26536739</v>
      </c>
      <c r="L2925" s="444">
        <f t="shared" ca="1" si="139"/>
        <v>-162540501819.95355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25">
      <c r="G2926" s="459"/>
      <c r="H2926" s="459">
        <v>2919</v>
      </c>
      <c r="I2926" s="444">
        <f t="shared" ca="1" si="140"/>
        <v>-162540501819.95355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-677252090.91647315</v>
      </c>
      <c r="L2926" s="444">
        <f t="shared" ca="1" si="139"/>
        <v>-163217753910.87003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25">
      <c r="G2927" s="459"/>
      <c r="H2927" s="459">
        <v>2920</v>
      </c>
      <c r="I2927" s="444">
        <f t="shared" ca="1" si="140"/>
        <v>-163217753910.87003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-680073974.62862515</v>
      </c>
      <c r="L2927" s="444">
        <f t="shared" ca="1" si="139"/>
        <v>-163897827885.49866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25">
      <c r="G2928" s="459"/>
      <c r="H2928" s="459">
        <v>2921</v>
      </c>
      <c r="I2928" s="444">
        <f t="shared" ca="1" si="140"/>
        <v>-163897827885.49866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-682907616.1895777</v>
      </c>
      <c r="L2928" s="444">
        <f t="shared" ca="1" si="139"/>
        <v>-164580735501.68823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25">
      <c r="G2929" s="459"/>
      <c r="H2929" s="459">
        <v>2922</v>
      </c>
      <c r="I2929" s="444">
        <f t="shared" ca="1" si="140"/>
        <v>-164580735501.68823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-685753064.59036767</v>
      </c>
      <c r="L2929" s="444">
        <f t="shared" ca="1" si="139"/>
        <v>-165266488566.27859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25">
      <c r="G2930" s="459"/>
      <c r="H2930" s="459">
        <v>2923</v>
      </c>
      <c r="I2930" s="444">
        <f t="shared" ca="1" si="140"/>
        <v>-165266488566.27859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-688610369.02616084</v>
      </c>
      <c r="L2930" s="444">
        <f t="shared" ca="1" si="139"/>
        <v>-165955098935.30475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25">
      <c r="G2931" s="459"/>
      <c r="H2931" s="459">
        <v>2924</v>
      </c>
      <c r="I2931" s="444">
        <f t="shared" ca="1" si="140"/>
        <v>-165955098935.30475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-691479578.89710307</v>
      </c>
      <c r="L2931" s="444">
        <f t="shared" ca="1" si="139"/>
        <v>-166646578514.20184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25">
      <c r="G2932" s="459"/>
      <c r="H2932" s="459">
        <v>2925</v>
      </c>
      <c r="I2932" s="444">
        <f t="shared" ca="1" si="140"/>
        <v>-166646578514.20184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-694360743.8091743</v>
      </c>
      <c r="L2932" s="444">
        <f t="shared" ca="1" si="139"/>
        <v>-167340939258.01102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25">
      <c r="G2933" s="459"/>
      <c r="H2933" s="459">
        <v>2926</v>
      </c>
      <c r="I2933" s="444">
        <f t="shared" ca="1" si="140"/>
        <v>-167340939258.01102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-697253913.57504594</v>
      </c>
      <c r="L2933" s="444">
        <f t="shared" ca="1" si="139"/>
        <v>-168038193171.58606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25">
      <c r="G2934" s="459"/>
      <c r="H2934" s="459">
        <v>2927</v>
      </c>
      <c r="I2934" s="444">
        <f t="shared" ca="1" si="140"/>
        <v>-168038193171.58606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-700159138.21494186</v>
      </c>
      <c r="L2934" s="444">
        <f t="shared" ca="1" si="139"/>
        <v>-168738352309.80099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25">
      <c r="G2935" s="459"/>
      <c r="H2935" s="459">
        <v>2928</v>
      </c>
      <c r="I2935" s="444">
        <f t="shared" ca="1" si="140"/>
        <v>-168738352309.80099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-703076467.95750415</v>
      </c>
      <c r="L2935" s="444">
        <f t="shared" ca="1" si="139"/>
        <v>-169441428777.75848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25">
      <c r="G2936" s="459"/>
      <c r="H2936" s="459">
        <v>2929</v>
      </c>
      <c r="I2936" s="444">
        <f t="shared" ca="1" si="140"/>
        <v>-169441428777.75848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-706005953.24066031</v>
      </c>
      <c r="L2936" s="444">
        <f t="shared" ca="1" si="139"/>
        <v>-170147434730.99915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25">
      <c r="G2937" s="459"/>
      <c r="H2937" s="459">
        <v>2930</v>
      </c>
      <c r="I2937" s="444">
        <f t="shared" ca="1" si="140"/>
        <v>-170147434730.99915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-708947644.7124964</v>
      </c>
      <c r="L2937" s="444">
        <f t="shared" ca="1" si="139"/>
        <v>-170856382375.71164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25">
      <c r="G2938" s="459"/>
      <c r="H2938" s="459">
        <v>2931</v>
      </c>
      <c r="I2938" s="444">
        <f t="shared" ca="1" si="140"/>
        <v>-170856382375.71164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-711901593.23213184</v>
      </c>
      <c r="L2938" s="444">
        <f t="shared" ca="1" si="139"/>
        <v>-171568283968.94376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25">
      <c r="G2939" s="459"/>
      <c r="H2939" s="459">
        <v>2932</v>
      </c>
      <c r="I2939" s="444">
        <f t="shared" ca="1" si="140"/>
        <v>-171568283968.94376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-714867849.87059903</v>
      </c>
      <c r="L2939" s="444">
        <f t="shared" ca="1" si="139"/>
        <v>-172283151818.81436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25">
      <c r="G2940" s="459"/>
      <c r="H2940" s="459">
        <v>2933</v>
      </c>
      <c r="I2940" s="444">
        <f t="shared" ca="1" si="140"/>
        <v>-172283151818.81436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-717846465.91172647</v>
      </c>
      <c r="L2940" s="444">
        <f t="shared" ca="1" si="139"/>
        <v>-173000998284.72607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25">
      <c r="G2941" s="459"/>
      <c r="H2941" s="459">
        <v>2934</v>
      </c>
      <c r="I2941" s="444">
        <f t="shared" ca="1" si="140"/>
        <v>-173000998284.72607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-720837492.85302532</v>
      </c>
      <c r="L2941" s="444">
        <f t="shared" ca="1" si="139"/>
        <v>-173721835777.5791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25">
      <c r="G2942" s="459"/>
      <c r="H2942" s="459">
        <v>2935</v>
      </c>
      <c r="I2942" s="444">
        <f t="shared" ca="1" si="140"/>
        <v>-173721835777.5791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-723840982.40657961</v>
      </c>
      <c r="L2942" s="444">
        <f t="shared" ca="1" si="139"/>
        <v>-174445676759.98569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25">
      <c r="G2943" s="459"/>
      <c r="H2943" s="459">
        <v>2936</v>
      </c>
      <c r="I2943" s="444">
        <f t="shared" ca="1" si="140"/>
        <v>-174445676759.98569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-726856986.4999404</v>
      </c>
      <c r="L2943" s="444">
        <f t="shared" ca="1" si="139"/>
        <v>-175172533746.48563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25">
      <c r="G2944" s="459"/>
      <c r="H2944" s="459">
        <v>2937</v>
      </c>
      <c r="I2944" s="444">
        <f t="shared" ca="1" si="140"/>
        <v>-175172533746.48563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-729885557.27702343</v>
      </c>
      <c r="L2944" s="444">
        <f t="shared" ca="1" si="139"/>
        <v>-175902419303.76266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25">
      <c r="G2945" s="459"/>
      <c r="H2945" s="459">
        <v>2938</v>
      </c>
      <c r="I2945" s="444">
        <f t="shared" ca="1" si="140"/>
        <v>-175902419303.76266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-732926747.09901106</v>
      </c>
      <c r="L2945" s="444">
        <f t="shared" ca="1" si="139"/>
        <v>-176635346050.86166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25">
      <c r="G2946" s="459"/>
      <c r="H2946" s="459">
        <v>2939</v>
      </c>
      <c r="I2946" s="444">
        <f t="shared" ca="1" si="140"/>
        <v>-176635346050.86166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-735980608.54525697</v>
      </c>
      <c r="L2946" s="444">
        <f t="shared" ca="1" si="139"/>
        <v>-177371326659.40692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25">
      <c r="G2947" s="459"/>
      <c r="H2947" s="459">
        <v>2940</v>
      </c>
      <c r="I2947" s="444">
        <f t="shared" ca="1" si="140"/>
        <v>-177371326659.40692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-739047194.41419554</v>
      </c>
      <c r="L2947" s="444">
        <f t="shared" ca="1" si="139"/>
        <v>-178110373853.82111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25">
      <c r="G2948" s="459"/>
      <c r="H2948" s="459">
        <v>2941</v>
      </c>
      <c r="I2948" s="444">
        <f t="shared" ca="1" si="140"/>
        <v>-178110373853.82111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-742126557.72425461</v>
      </c>
      <c r="L2948" s="444">
        <f t="shared" ca="1" si="139"/>
        <v>-178852500411.54535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25">
      <c r="G2949" s="459"/>
      <c r="H2949" s="459">
        <v>2942</v>
      </c>
      <c r="I2949" s="444">
        <f t="shared" ca="1" si="140"/>
        <v>-178852500411.54535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-745218751.71477222</v>
      </c>
      <c r="L2949" s="444">
        <f t="shared" ca="1" si="139"/>
        <v>-179597719163.26013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25">
      <c r="G2950" s="459"/>
      <c r="H2950" s="459">
        <v>2943</v>
      </c>
      <c r="I2950" s="444">
        <f t="shared" ca="1" si="140"/>
        <v>-179597719163.26013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-748323829.84691715</v>
      </c>
      <c r="L2950" s="444">
        <f t="shared" ca="1" si="139"/>
        <v>-180346042993.10706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25">
      <c r="G2951" s="459"/>
      <c r="H2951" s="459">
        <v>2944</v>
      </c>
      <c r="I2951" s="444">
        <f t="shared" ca="1" si="140"/>
        <v>-180346042993.10706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-751441845.80461276</v>
      </c>
      <c r="L2951" s="444">
        <f t="shared" ca="1" si="139"/>
        <v>-181097484838.91168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25">
      <c r="G2952" s="459"/>
      <c r="H2952" s="459">
        <v>2945</v>
      </c>
      <c r="I2952" s="444">
        <f t="shared" ca="1" si="140"/>
        <v>-181097484838.91168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-754572853.49546528</v>
      </c>
      <c r="L2952" s="444">
        <f t="shared" ca="1" si="139"/>
        <v>-181852057692.40714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25">
      <c r="G2953" s="459"/>
      <c r="H2953" s="459">
        <v>2946</v>
      </c>
      <c r="I2953" s="444">
        <f t="shared" ca="1" si="140"/>
        <v>-181852057692.40714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-757716907.05169642</v>
      </c>
      <c r="L2953" s="444">
        <f t="shared" ca="1" si="139"/>
        <v>-182609774599.45883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25">
      <c r="G2954" s="459"/>
      <c r="H2954" s="459">
        <v>2947</v>
      </c>
      <c r="I2954" s="444">
        <f t="shared" ca="1" si="140"/>
        <v>-182609774599.45883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-760874060.83107841</v>
      </c>
      <c r="L2954" s="444">
        <f t="shared" ca="1" si="139"/>
        <v>-183370648660.28992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25">
      <c r="G2955" s="459"/>
      <c r="H2955" s="459">
        <v>2948</v>
      </c>
      <c r="I2955" s="444">
        <f t="shared" ca="1" si="140"/>
        <v>-183370648660.28992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-764044369.41787469</v>
      </c>
      <c r="L2955" s="444">
        <f t="shared" ca="1" si="139"/>
        <v>-184134693029.70779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25">
      <c r="G2956" s="459"/>
      <c r="H2956" s="459">
        <v>2949</v>
      </c>
      <c r="I2956" s="444">
        <f t="shared" ca="1" si="140"/>
        <v>-184134693029.70779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-767227887.62378252</v>
      </c>
      <c r="L2956" s="444">
        <f t="shared" ca="1" si="139"/>
        <v>-184901920917.33157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25">
      <c r="G2957" s="459"/>
      <c r="H2957" s="459">
        <v>2950</v>
      </c>
      <c r="I2957" s="444">
        <f t="shared" ca="1" si="140"/>
        <v>-184901920917.33157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-770424670.48888159</v>
      </c>
      <c r="L2957" s="444">
        <f t="shared" ca="1" si="139"/>
        <v>-185672345587.82047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25">
      <c r="G2958" s="459"/>
      <c r="H2958" s="459">
        <v>2951</v>
      </c>
      <c r="I2958" s="444">
        <f t="shared" ca="1" si="140"/>
        <v>-185672345587.82047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-773634773.28258526</v>
      </c>
      <c r="L2958" s="444">
        <f t="shared" ca="1" si="139"/>
        <v>-186445980361.10306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25">
      <c r="G2959" s="459"/>
      <c r="H2959" s="459">
        <v>2952</v>
      </c>
      <c r="I2959" s="444">
        <f t="shared" ca="1" si="140"/>
        <v>-186445980361.10306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-776858251.50459611</v>
      </c>
      <c r="L2959" s="444">
        <f t="shared" ca="1" si="139"/>
        <v>-187222838612.60767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25">
      <c r="G2960" s="459"/>
      <c r="H2960" s="459">
        <v>2953</v>
      </c>
      <c r="I2960" s="444">
        <f t="shared" ca="1" si="140"/>
        <v>-187222838612.60767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-780095160.88586521</v>
      </c>
      <c r="L2960" s="444">
        <f t="shared" ca="1" si="139"/>
        <v>-188002933773.49353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25">
      <c r="G2961" s="459"/>
      <c r="H2961" s="459">
        <v>2954</v>
      </c>
      <c r="I2961" s="444">
        <f t="shared" ca="1" si="140"/>
        <v>-188002933773.49353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-783345557.38955641</v>
      </c>
      <c r="L2961" s="444">
        <f t="shared" ca="1" si="139"/>
        <v>-188786279330.88309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25">
      <c r="G2962" s="459"/>
      <c r="H2962" s="459">
        <v>2955</v>
      </c>
      <c r="I2962" s="444">
        <f t="shared" ca="1" si="140"/>
        <v>-188786279330.88309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-786609497.21201289</v>
      </c>
      <c r="L2962" s="444">
        <f t="shared" ca="1" si="139"/>
        <v>-189572888828.09509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25">
      <c r="G2963" s="459"/>
      <c r="H2963" s="459">
        <v>2956</v>
      </c>
      <c r="I2963" s="444">
        <f t="shared" ca="1" si="140"/>
        <v>-189572888828.09509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-789887036.78372955</v>
      </c>
      <c r="L2963" s="444">
        <f t="shared" ca="1" si="139"/>
        <v>-190362775864.87881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25">
      <c r="G2964" s="459"/>
      <c r="H2964" s="459">
        <v>2957</v>
      </c>
      <c r="I2964" s="444">
        <f t="shared" ca="1" si="140"/>
        <v>-190362775864.87881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-793178232.7703284</v>
      </c>
      <c r="L2964" s="444">
        <f t="shared" ca="1" si="139"/>
        <v>-191155954097.64914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25">
      <c r="G2965" s="459"/>
      <c r="H2965" s="459">
        <v>2958</v>
      </c>
      <c r="I2965" s="444">
        <f t="shared" ca="1" si="140"/>
        <v>-191155954097.64914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-796483142.07353806</v>
      </c>
      <c r="L2965" s="444">
        <f t="shared" ca="1" si="139"/>
        <v>-191952437239.72269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25">
      <c r="G2966" s="459"/>
      <c r="H2966" s="459">
        <v>2959</v>
      </c>
      <c r="I2966" s="444">
        <f t="shared" ca="1" si="140"/>
        <v>-191952437239.72269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-799801821.83217788</v>
      </c>
      <c r="L2966" s="444">
        <f t="shared" ca="1" si="139"/>
        <v>-192752239061.55487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25">
      <c r="G2967" s="459"/>
      <c r="H2967" s="459">
        <v>2960</v>
      </c>
      <c r="I2967" s="444">
        <f t="shared" ca="1" si="140"/>
        <v>-192752239061.55487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-803134329.42314529</v>
      </c>
      <c r="L2967" s="444">
        <f t="shared" ca="1" si="139"/>
        <v>-193555373390.97803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25">
      <c r="G2968" s="459"/>
      <c r="H2968" s="459">
        <v>2961</v>
      </c>
      <c r="I2968" s="444">
        <f t="shared" ca="1" si="140"/>
        <v>-193555373390.97803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-806480722.46240842</v>
      </c>
      <c r="L2968" s="444">
        <f t="shared" ca="1" si="139"/>
        <v>-194361854113.44043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25">
      <c r="G2969" s="459"/>
      <c r="H2969" s="459">
        <v>2962</v>
      </c>
      <c r="I2969" s="444">
        <f t="shared" ca="1" si="140"/>
        <v>-194361854113.44043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-809841058.80600178</v>
      </c>
      <c r="L2969" s="444">
        <f t="shared" ca="1" si="139"/>
        <v>-195171695172.24643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25">
      <c r="G2970" s="459"/>
      <c r="H2970" s="459">
        <v>2963</v>
      </c>
      <c r="I2970" s="444">
        <f t="shared" ca="1" si="140"/>
        <v>-195171695172.24643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-813215396.55102682</v>
      </c>
      <c r="L2970" s="444">
        <f t="shared" ca="1" si="139"/>
        <v>-195984910568.79745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25">
      <c r="G2971" s="459"/>
      <c r="H2971" s="459">
        <v>2964</v>
      </c>
      <c r="I2971" s="444">
        <f t="shared" ca="1" si="140"/>
        <v>-195984910568.79745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-816603794.03665602</v>
      </c>
      <c r="L2971" s="444">
        <f t="shared" ca="1" si="139"/>
        <v>-196801514362.83411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25">
      <c r="G2972" s="459"/>
      <c r="H2972" s="459">
        <v>2965</v>
      </c>
      <c r="I2972" s="444">
        <f t="shared" ca="1" si="140"/>
        <v>-196801514362.83411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-820006309.84514213</v>
      </c>
      <c r="L2972" s="444">
        <f t="shared" ca="1" si="139"/>
        <v>-197621520672.67926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25">
      <c r="G2973" s="459"/>
      <c r="H2973" s="459">
        <v>2966</v>
      </c>
      <c r="I2973" s="444">
        <f t="shared" ca="1" si="140"/>
        <v>-197621520672.67926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-823423002.80283022</v>
      </c>
      <c r="L2973" s="444">
        <f t="shared" ca="1" si="139"/>
        <v>-198444943675.48209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25">
      <c r="G2974" s="459"/>
      <c r="H2974" s="459">
        <v>2967</v>
      </c>
      <c r="I2974" s="444">
        <f t="shared" ca="1" si="140"/>
        <v>-198444943675.48209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-826853931.9811753</v>
      </c>
      <c r="L2974" s="444">
        <f t="shared" ca="1" si="139"/>
        <v>-199271797607.46326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25">
      <c r="G2975" s="459"/>
      <c r="H2975" s="459">
        <v>2968</v>
      </c>
      <c r="I2975" s="444">
        <f t="shared" ca="1" si="140"/>
        <v>-199271797607.46326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-830299156.69776356</v>
      </c>
      <c r="L2975" s="444">
        <f t="shared" ca="1" si="139"/>
        <v>-200102096764.16101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25">
      <c r="G2976" s="459"/>
      <c r="H2976" s="459">
        <v>2969</v>
      </c>
      <c r="I2976" s="444">
        <f t="shared" ca="1" si="140"/>
        <v>-200102096764.16101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-833758736.51733756</v>
      </c>
      <c r="L2976" s="444">
        <f t="shared" ca="1" si="139"/>
        <v>-200935855500.67834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25">
      <c r="G2977" s="459"/>
      <c r="H2977" s="459">
        <v>2970</v>
      </c>
      <c r="I2977" s="444">
        <f t="shared" ca="1" si="140"/>
        <v>-200935855500.67834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-837232731.25282645</v>
      </c>
      <c r="L2977" s="444">
        <f t="shared" ca="1" si="139"/>
        <v>-201773088231.93118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25">
      <c r="G2978" s="459"/>
      <c r="H2978" s="459">
        <v>2971</v>
      </c>
      <c r="I2978" s="444">
        <f t="shared" ca="1" si="140"/>
        <v>-201773088231.93118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-840721200.96637988</v>
      </c>
      <c r="L2978" s="444">
        <f t="shared" ca="1" si="139"/>
        <v>-202613809432.89755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25">
      <c r="G2979" s="459"/>
      <c r="H2979" s="459">
        <v>2972</v>
      </c>
      <c r="I2979" s="444">
        <f t="shared" ca="1" si="140"/>
        <v>-202613809432.89755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-844224205.97040641</v>
      </c>
      <c r="L2979" s="444">
        <f t="shared" ca="1" si="139"/>
        <v>-203458033638.86795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25">
      <c r="G2980" s="459"/>
      <c r="H2980" s="459">
        <v>2973</v>
      </c>
      <c r="I2980" s="444">
        <f t="shared" ca="1" si="140"/>
        <v>-203458033638.86795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-847741806.8286165</v>
      </c>
      <c r="L2980" s="444">
        <f t="shared" ca="1" si="139"/>
        <v>-204305775445.69656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25">
      <c r="G2981" s="459"/>
      <c r="H2981" s="459">
        <v>2974</v>
      </c>
      <c r="I2981" s="444">
        <f t="shared" ca="1" si="140"/>
        <v>-204305775445.69656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-851274064.35706902</v>
      </c>
      <c r="L2981" s="444">
        <f t="shared" ca="1" si="139"/>
        <v>-205157049510.05362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25">
      <c r="G2982" s="459"/>
      <c r="H2982" s="459">
        <v>2975</v>
      </c>
      <c r="I2982" s="444">
        <f t="shared" ca="1" si="140"/>
        <v>-205157049510.05362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-854821039.6252234</v>
      </c>
      <c r="L2982" s="444">
        <f t="shared" ca="1" si="139"/>
        <v>-206011870549.67883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25">
      <c r="G2983" s="459"/>
      <c r="H2983" s="459">
        <v>2976</v>
      </c>
      <c r="I2983" s="444">
        <f t="shared" ca="1" si="140"/>
        <v>-206011870549.67883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-858382793.95699513</v>
      </c>
      <c r="L2983" s="444">
        <f t="shared" ca="1" si="139"/>
        <v>-206870253343.63583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25">
      <c r="G2984" s="459"/>
      <c r="H2984" s="459">
        <v>2977</v>
      </c>
      <c r="I2984" s="444">
        <f t="shared" ca="1" si="140"/>
        <v>-206870253343.63583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-861959388.93181598</v>
      </c>
      <c r="L2984" s="444">
        <f t="shared" ca="1" si="139"/>
        <v>-207732212732.56766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25">
      <c r="G2985" s="459"/>
      <c r="H2985" s="459">
        <v>2978</v>
      </c>
      <c r="I2985" s="444">
        <f t="shared" ca="1" si="140"/>
        <v>-207732212732.56766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-865550886.38569856</v>
      </c>
      <c r="L2985" s="444">
        <f t="shared" ca="1" si="139"/>
        <v>-208597763618.95337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25">
      <c r="G2986" s="459"/>
      <c r="H2986" s="459">
        <v>2979</v>
      </c>
      <c r="I2986" s="444">
        <f t="shared" ca="1" si="140"/>
        <v>-208597763618.95337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-869157348.41230571</v>
      </c>
      <c r="L2986" s="444">
        <f t="shared" ca="1" si="139"/>
        <v>-209466920967.36566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25">
      <c r="G2987" s="459"/>
      <c r="H2987" s="459">
        <v>2980</v>
      </c>
      <c r="I2987" s="444">
        <f t="shared" ca="1" si="140"/>
        <v>-209466920967.36566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-872778837.36402357</v>
      </c>
      <c r="L2987" s="444">
        <f t="shared" ca="1" si="139"/>
        <v>-210339699804.72968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25">
      <c r="G2988" s="459"/>
      <c r="H2988" s="459">
        <v>2981</v>
      </c>
      <c r="I2988" s="444">
        <f t="shared" ca="1" si="140"/>
        <v>-210339699804.72968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-876415415.85304034</v>
      </c>
      <c r="L2988" s="444">
        <f t="shared" ca="1" si="139"/>
        <v>-211216115220.5827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25">
      <c r="G2989" s="459"/>
      <c r="H2989" s="459">
        <v>2982</v>
      </c>
      <c r="I2989" s="444">
        <f t="shared" ca="1" si="140"/>
        <v>-211216115220.5827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-880067146.75242794</v>
      </c>
      <c r="L2989" s="444">
        <f t="shared" ca="1" si="139"/>
        <v>-212096182367.33514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25">
      <c r="G2990" s="459"/>
      <c r="H2990" s="459">
        <v>2983</v>
      </c>
      <c r="I2990" s="444">
        <f t="shared" ca="1" si="140"/>
        <v>-212096182367.33514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-883734093.19722974</v>
      </c>
      <c r="L2990" s="444">
        <f t="shared" ca="1" si="139"/>
        <v>-212979916460.53238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25">
      <c r="G2991" s="459"/>
      <c r="H2991" s="459">
        <v>2984</v>
      </c>
      <c r="I2991" s="444">
        <f t="shared" ca="1" si="140"/>
        <v>-212979916460.53238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-887416318.58555162</v>
      </c>
      <c r="L2991" s="444">
        <f t="shared" ca="1" si="139"/>
        <v>-213867332779.11792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25">
      <c r="G2992" s="459"/>
      <c r="H2992" s="459">
        <v>2985</v>
      </c>
      <c r="I2992" s="444">
        <f t="shared" ca="1" si="140"/>
        <v>-213867332779.11792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-891113886.57965803</v>
      </c>
      <c r="L2992" s="444">
        <f t="shared" ca="1" si="139"/>
        <v>-214758446665.69757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25">
      <c r="G2993" s="459"/>
      <c r="H2993" s="459">
        <v>2986</v>
      </c>
      <c r="I2993" s="444">
        <f t="shared" ca="1" si="140"/>
        <v>-214758446665.69757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-894826861.10707319</v>
      </c>
      <c r="L2993" s="444">
        <f t="shared" ca="1" si="139"/>
        <v>-215653273526.80466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25">
      <c r="G2994" s="459"/>
      <c r="H2994" s="459">
        <v>2987</v>
      </c>
      <c r="I2994" s="444">
        <f t="shared" ca="1" si="140"/>
        <v>-215653273526.80466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-898555306.36168611</v>
      </c>
      <c r="L2994" s="444">
        <f t="shared" ca="1" si="139"/>
        <v>-216551828833.16635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25">
      <c r="G2995" s="459"/>
      <c r="H2995" s="459">
        <v>2988</v>
      </c>
      <c r="I2995" s="444">
        <f t="shared" ca="1" si="140"/>
        <v>-216551828833.16635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-902299286.80485976</v>
      </c>
      <c r="L2995" s="444">
        <f t="shared" ca="1" si="139"/>
        <v>-217454128119.97122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25">
      <c r="G2996" s="459"/>
      <c r="H2996" s="459">
        <v>2989</v>
      </c>
      <c r="I2996" s="444">
        <f t="shared" ca="1" si="140"/>
        <v>-217454128119.97122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-906058867.1665467</v>
      </c>
      <c r="L2996" s="444">
        <f t="shared" ca="1" si="139"/>
        <v>-218360186987.13776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25">
      <c r="G2997" s="459"/>
      <c r="H2997" s="459">
        <v>2990</v>
      </c>
      <c r="I2997" s="444">
        <f t="shared" ca="1" si="140"/>
        <v>-218360186987.13776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-909834112.44640732</v>
      </c>
      <c r="L2997" s="444">
        <f t="shared" ca="1" si="139"/>
        <v>-219270021099.58417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25">
      <c r="G2998" s="459"/>
      <c r="H2998" s="459">
        <v>2991</v>
      </c>
      <c r="I2998" s="444">
        <f t="shared" ca="1" si="140"/>
        <v>-219270021099.58417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-913625087.91493392</v>
      </c>
      <c r="L2998" s="444">
        <f t="shared" ca="1" si="139"/>
        <v>-220183646187.49911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25">
      <c r="G2999" s="459"/>
      <c r="H2999" s="459">
        <v>2992</v>
      </c>
      <c r="I2999" s="444">
        <f t="shared" ca="1" si="140"/>
        <v>-220183646187.49911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-917431859.11457968</v>
      </c>
      <c r="L2999" s="444">
        <f t="shared" ca="1" si="139"/>
        <v>-221101078046.61371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25">
      <c r="G3000" s="459"/>
      <c r="H3000" s="459">
        <v>2993</v>
      </c>
      <c r="I3000" s="444">
        <f t="shared" ca="1" si="140"/>
        <v>-221101078046.61371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-921254491.86089039</v>
      </c>
      <c r="L3000" s="444">
        <f t="shared" ca="1" si="139"/>
        <v>-222022332538.47461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25">
      <c r="G3001" s="459"/>
      <c r="H3001" s="459">
        <v>2994</v>
      </c>
      <c r="I3001" s="444">
        <f t="shared" ca="1" si="140"/>
        <v>-222022332538.47461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-925093052.24364424</v>
      </c>
      <c r="L3001" s="444">
        <f t="shared" ca="1" si="139"/>
        <v>-222947425590.71826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25">
      <c r="G3002" s="459"/>
      <c r="H3002" s="459">
        <v>2995</v>
      </c>
      <c r="I3002" s="444">
        <f t="shared" ca="1" si="140"/>
        <v>-222947425590.71826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-928947606.62799287</v>
      </c>
      <c r="L3002" s="444">
        <f t="shared" ca="1" si="139"/>
        <v>-223876373197.34625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25">
      <c r="G3003" s="459"/>
      <c r="H3003" s="459">
        <v>2996</v>
      </c>
      <c r="I3003" s="444">
        <f t="shared" ca="1" si="140"/>
        <v>-223876373197.34625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-932818221.65560949</v>
      </c>
      <c r="L3003" s="444">
        <f t="shared" ca="1" si="139"/>
        <v>-224809191419.00186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25">
      <c r="G3004" s="459"/>
      <c r="H3004" s="459">
        <v>2997</v>
      </c>
      <c r="I3004" s="444">
        <f t="shared" ca="1" si="140"/>
        <v>-224809191419.00186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-936704964.24584103</v>
      </c>
      <c r="L3004" s="444">
        <f t="shared" ca="1" si="139"/>
        <v>-225745896383.24771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25">
      <c r="G3005" s="459"/>
      <c r="H3005" s="459">
        <v>2998</v>
      </c>
      <c r="I3005" s="444">
        <f t="shared" ca="1" si="140"/>
        <v>-225745896383.24771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-940607901.59686542</v>
      </c>
      <c r="L3005" s="444">
        <f t="shared" ca="1" si="139"/>
        <v>-226686504284.84457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25">
      <c r="G3006" s="459"/>
      <c r="H3006" s="459">
        <v>2999</v>
      </c>
      <c r="I3006" s="444">
        <f t="shared" ca="1" si="140"/>
        <v>-226686504284.84457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-944527101.18685234</v>
      </c>
      <c r="L3006" s="444">
        <f t="shared" ca="1" si="139"/>
        <v>-227631031386.03143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25">
      <c r="G3007" s="459"/>
      <c r="H3007" s="459">
        <v>3000</v>
      </c>
      <c r="I3007" s="444">
        <f t="shared" ca="1" si="140"/>
        <v>-227631031386.03143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-948462630.77513087</v>
      </c>
      <c r="L3007" s="444">
        <f t="shared" ca="1" si="139"/>
        <v>-228579494016.80655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25">
      <c r="G3008" s="459"/>
      <c r="H3008" s="459">
        <v>3001</v>
      </c>
      <c r="I3008" s="444">
        <f t="shared" ca="1" si="140"/>
        <v>-228579494016.80655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-952414558.40336072</v>
      </c>
      <c r="L3008" s="444">
        <f t="shared" ca="1" si="139"/>
        <v>-229531908575.2099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25">
      <c r="G3009" s="459"/>
      <c r="H3009" s="459">
        <v>3002</v>
      </c>
      <c r="I3009" s="444">
        <f t="shared" ca="1" si="140"/>
        <v>-229531908575.2099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-956382952.39670801</v>
      </c>
      <c r="L3009" s="444">
        <f t="shared" ca="1" si="139"/>
        <v>-230488291527.6066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25">
      <c r="G3010" s="459"/>
      <c r="H3010" s="459">
        <v>3003</v>
      </c>
      <c r="I3010" s="444">
        <f t="shared" ca="1" si="140"/>
        <v>-230488291527.6066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-960367881.36502743</v>
      </c>
      <c r="L3010" s="444">
        <f t="shared" ca="1" si="139"/>
        <v>-231448659408.97162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25">
      <c r="G3011" s="459"/>
      <c r="H3011" s="459">
        <v>3004</v>
      </c>
      <c r="I3011" s="444">
        <f t="shared" ca="1" si="140"/>
        <v>-231448659408.97162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-964369414.2040484</v>
      </c>
      <c r="L3011" s="444">
        <f t="shared" ca="1" si="139"/>
        <v>-232413028823.17566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25">
      <c r="G3012" s="459"/>
      <c r="H3012" s="459">
        <v>3005</v>
      </c>
      <c r="I3012" s="444">
        <f t="shared" ca="1" si="140"/>
        <v>-232413028823.17566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-968387620.09656525</v>
      </c>
      <c r="L3012" s="444">
        <f t="shared" ca="1" si="139"/>
        <v>-233381416443.27222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25">
      <c r="G3013" s="459"/>
      <c r="H3013" s="459">
        <v>3006</v>
      </c>
      <c r="I3013" s="444">
        <f t="shared" ca="1" si="140"/>
        <v>-233381416443.27222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-972422568.5136342</v>
      </c>
      <c r="L3013" s="444">
        <f t="shared" ca="1" si="139"/>
        <v>-234353839011.78586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25">
      <c r="G3014" s="459"/>
      <c r="H3014" s="459">
        <v>3007</v>
      </c>
      <c r="I3014" s="444">
        <f t="shared" ca="1" si="140"/>
        <v>-234353839011.78586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-976474329.2157743</v>
      </c>
      <c r="L3014" s="444">
        <f t="shared" ca="1" si="139"/>
        <v>-235330313341.00162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25">
      <c r="G3015" s="459"/>
      <c r="H3015" s="459">
        <v>3008</v>
      </c>
      <c r="I3015" s="444">
        <f t="shared" ca="1" si="140"/>
        <v>-235330313341.00162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-980542972.2541734</v>
      </c>
      <c r="L3015" s="444">
        <f t="shared" ca="1" si="139"/>
        <v>-236310856313.2558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25">
      <c r="G3016" s="459"/>
      <c r="H3016" s="459">
        <v>3009</v>
      </c>
      <c r="I3016" s="444">
        <f t="shared" ca="1" si="140"/>
        <v>-236310856313.2558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-984628567.97189915</v>
      </c>
      <c r="L3016" s="444">
        <f t="shared" ca="1" si="139"/>
        <v>-237295484881.22769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25">
      <c r="G3017" s="459"/>
      <c r="H3017" s="459">
        <v>3010</v>
      </c>
      <c r="I3017" s="444">
        <f t="shared" ca="1" si="140"/>
        <v>-237295484881.22769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-988731187.00511539</v>
      </c>
      <c r="L3017" s="444">
        <f t="shared" ca="1" si="139"/>
        <v>-238284216068.23282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25">
      <c r="G3018" s="459"/>
      <c r="H3018" s="459">
        <v>3011</v>
      </c>
      <c r="I3018" s="444">
        <f t="shared" ca="1" si="140"/>
        <v>-238284216068.23282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-992850900.28430355</v>
      </c>
      <c r="L3018" s="444">
        <f t="shared" ca="1" si="139"/>
        <v>-239277066968.51712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25">
      <c r="G3019" s="459"/>
      <c r="H3019" s="459">
        <v>3012</v>
      </c>
      <c r="I3019" s="444">
        <f t="shared" ca="1" si="140"/>
        <v>-239277066968.51712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-996987779.03548801</v>
      </c>
      <c r="L3019" s="444">
        <f t="shared" ca="1" si="139"/>
        <v>-240274054747.55261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25">
      <c r="G3020" s="459"/>
      <c r="H3020" s="459">
        <v>3013</v>
      </c>
      <c r="I3020" s="444">
        <f t="shared" ca="1" si="140"/>
        <v>-240274054747.55261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-1001141894.7814692</v>
      </c>
      <c r="L3020" s="444">
        <f t="shared" ca="1" si="139"/>
        <v>-241275196642.33408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25">
      <c r="G3021" s="459"/>
      <c r="H3021" s="459">
        <v>3014</v>
      </c>
      <c r="I3021" s="444">
        <f t="shared" ca="1" si="140"/>
        <v>-241275196642.33408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-1005313319.3430586</v>
      </c>
      <c r="L3021" s="444">
        <f t="shared" ca="1" si="139"/>
        <v>-242280509961.67712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25">
      <c r="G3022" s="459"/>
      <c r="H3022" s="459">
        <v>3015</v>
      </c>
      <c r="I3022" s="444">
        <f t="shared" ca="1" si="140"/>
        <v>-242280509961.67712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-1009502124.8403213</v>
      </c>
      <c r="L3022" s="444">
        <f t="shared" ca="1" si="139"/>
        <v>-243290012086.51746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25">
      <c r="G3023" s="459"/>
      <c r="H3023" s="459">
        <v>3016</v>
      </c>
      <c r="I3023" s="444">
        <f t="shared" ca="1" si="140"/>
        <v>-243290012086.51746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-1013708383.6938227</v>
      </c>
      <c r="L3023" s="444">
        <f t="shared" ca="1" si="139"/>
        <v>-244303720470.21127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25">
      <c r="G3024" s="459"/>
      <c r="H3024" s="459">
        <v>3017</v>
      </c>
      <c r="I3024" s="444">
        <f t="shared" ca="1" si="140"/>
        <v>-244303720470.21127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-1017932168.6258801</v>
      </c>
      <c r="L3024" s="444">
        <f t="shared" ca="1" si="139"/>
        <v>-245321652638.83716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25">
      <c r="G3025" s="459"/>
      <c r="H3025" s="459">
        <v>3018</v>
      </c>
      <c r="I3025" s="444">
        <f t="shared" ca="1" si="140"/>
        <v>-245321652638.83716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-1022173552.6618215</v>
      </c>
      <c r="L3025" s="444">
        <f t="shared" ca="1" si="139"/>
        <v>-246343826191.49899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25">
      <c r="G3026" s="459"/>
      <c r="H3026" s="459">
        <v>3019</v>
      </c>
      <c r="I3026" s="444">
        <f t="shared" ca="1" si="140"/>
        <v>-246343826191.49899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-1026432609.131246</v>
      </c>
      <c r="L3026" s="444">
        <f t="shared" ca="1" si="139"/>
        <v>-247370258800.63025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25">
      <c r="G3027" s="459"/>
      <c r="H3027" s="459">
        <v>3020</v>
      </c>
      <c r="I3027" s="444">
        <f t="shared" ca="1" si="140"/>
        <v>-247370258800.63025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-1030709411.6692927</v>
      </c>
      <c r="L3027" s="444">
        <f t="shared" ca="1" si="139"/>
        <v>-248400968212.29953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25">
      <c r="G3028" s="459"/>
      <c r="H3028" s="459">
        <v>3021</v>
      </c>
      <c r="I3028" s="444">
        <f t="shared" ca="1" si="140"/>
        <v>-248400968212.29953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-1035004034.2179147</v>
      </c>
      <c r="L3028" s="444">
        <f t="shared" ca="1" si="139"/>
        <v>-249435972246.51746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25">
      <c r="G3029" s="459"/>
      <c r="H3029" s="459">
        <v>3022</v>
      </c>
      <c r="I3029" s="444">
        <f t="shared" ca="1" si="140"/>
        <v>-249435972246.51746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-1039316551.027156</v>
      </c>
      <c r="L3029" s="444">
        <f t="shared" ca="1" si="139"/>
        <v>-250475288797.54462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25">
      <c r="G3030" s="459"/>
      <c r="H3030" s="459">
        <v>3023</v>
      </c>
      <c r="I3030" s="444">
        <f t="shared" ca="1" si="140"/>
        <v>-250475288797.54462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-1043647036.6564358</v>
      </c>
      <c r="L3030" s="444">
        <f t="shared" ca="1" si="139"/>
        <v>-251518935834.20105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25">
      <c r="G3031" s="459"/>
      <c r="H3031" s="459">
        <v>3024</v>
      </c>
      <c r="I3031" s="444">
        <f t="shared" ca="1" si="140"/>
        <v>-251518935834.20105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-1047995565.9758377</v>
      </c>
      <c r="L3031" s="444">
        <f t="shared" ca="1" si="139"/>
        <v>-252566931400.17688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25">
      <c r="G3032" s="459"/>
      <c r="H3032" s="459">
        <v>3025</v>
      </c>
      <c r="I3032" s="444">
        <f t="shared" ca="1" si="140"/>
        <v>-252566931400.17688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-1052362214.1674037</v>
      </c>
      <c r="L3032" s="444">
        <f t="shared" ca="1" si="139"/>
        <v>-253619293614.34427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25">
      <c r="G3033" s="459"/>
      <c r="H3033" s="459">
        <v>3026</v>
      </c>
      <c r="I3033" s="444">
        <f t="shared" ca="1" si="140"/>
        <v>-253619293614.34427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-1056747056.7264346</v>
      </c>
      <c r="L3033" s="444">
        <f t="shared" ca="1" si="139"/>
        <v>-254676040671.07071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25">
      <c r="G3034" s="459"/>
      <c r="H3034" s="459">
        <v>3027</v>
      </c>
      <c r="I3034" s="444">
        <f t="shared" ca="1" si="140"/>
        <v>-254676040671.07071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-1061150169.4627947</v>
      </c>
      <c r="L3034" s="444">
        <f t="shared" ca="1" si="139"/>
        <v>-255737190840.53351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25">
      <c r="G3035" s="459"/>
      <c r="H3035" s="459">
        <v>3028</v>
      </c>
      <c r="I3035" s="444">
        <f t="shared" ca="1" si="140"/>
        <v>-255737190840.53351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-1065571628.5022228</v>
      </c>
      <c r="L3035" s="444">
        <f t="shared" ca="1" si="139"/>
        <v>-256802762469.03574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25">
      <c r="G3036" s="459"/>
      <c r="H3036" s="459">
        <v>3029</v>
      </c>
      <c r="I3036" s="444">
        <f t="shared" ca="1" si="140"/>
        <v>-256802762469.03574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-1070011510.287649</v>
      </c>
      <c r="L3036" s="444">
        <f t="shared" ca="1" si="139"/>
        <v>-257872773979.32339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25">
      <c r="G3037" s="459"/>
      <c r="H3037" s="459">
        <v>3030</v>
      </c>
      <c r="I3037" s="444">
        <f t="shared" ca="1" si="140"/>
        <v>-257872773979.32339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-1074469891.5805142</v>
      </c>
      <c r="L3037" s="444">
        <f t="shared" ca="1" si="139"/>
        <v>-258947243870.9039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25">
      <c r="G3038" s="459"/>
      <c r="H3038" s="459">
        <v>3031</v>
      </c>
      <c r="I3038" s="444">
        <f t="shared" ca="1" si="140"/>
        <v>-258947243870.9039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-1078946849.4620996</v>
      </c>
      <c r="L3038" s="444">
        <f t="shared" ca="1" si="139"/>
        <v>-260026190720.366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25">
      <c r="G3039" s="459"/>
      <c r="H3039" s="459">
        <v>3032</v>
      </c>
      <c r="I3039" s="444">
        <f t="shared" ca="1" si="140"/>
        <v>-260026190720.366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-1083442461.3348584</v>
      </c>
      <c r="L3039" s="444">
        <f t="shared" ca="1" si="139"/>
        <v>-261109633181.70087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25">
      <c r="G3040" s="459"/>
      <c r="H3040" s="459">
        <v>3033</v>
      </c>
      <c r="I3040" s="444">
        <f t="shared" ca="1" si="140"/>
        <v>-261109633181.70087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-1087956804.9237535</v>
      </c>
      <c r="L3040" s="444">
        <f t="shared" ca="1" si="139"/>
        <v>-262197589986.62463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25">
      <c r="G3041" s="459"/>
      <c r="H3041" s="459">
        <v>3034</v>
      </c>
      <c r="I3041" s="444">
        <f t="shared" ca="1" si="140"/>
        <v>-262197589986.62463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-1092489958.2776027</v>
      </c>
      <c r="L3041" s="444">
        <f t="shared" ca="1" si="139"/>
        <v>-263290079944.90222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25">
      <c r="G3042" s="459"/>
      <c r="H3042" s="459">
        <v>3035</v>
      </c>
      <c r="I3042" s="444">
        <f t="shared" ca="1" si="140"/>
        <v>-263290079944.90222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-1097041999.770426</v>
      </c>
      <c r="L3042" s="444">
        <f t="shared" ca="1" si="139"/>
        <v>-264387121944.67264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25">
      <c r="G3043" s="459"/>
      <c r="H3043" s="459">
        <v>3036</v>
      </c>
      <c r="I3043" s="444">
        <f t="shared" ca="1" si="140"/>
        <v>-264387121944.67264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-1101613008.1028028</v>
      </c>
      <c r="L3043" s="444">
        <f t="shared" ca="1" si="139"/>
        <v>-265488734952.77545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25">
      <c r="G3044" s="459"/>
      <c r="H3044" s="459">
        <v>3037</v>
      </c>
      <c r="I3044" s="444">
        <f t="shared" ca="1" si="140"/>
        <v>-265488734952.77545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-1106203062.3032312</v>
      </c>
      <c r="L3044" s="444">
        <f t="shared" ca="1" si="139"/>
        <v>-266594938015.07867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25">
      <c r="G3045" s="459"/>
      <c r="H3045" s="459">
        <v>3038</v>
      </c>
      <c r="I3045" s="444">
        <f t="shared" ca="1" si="140"/>
        <v>-266594938015.07867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-1110812241.7294946</v>
      </c>
      <c r="L3045" s="444">
        <f t="shared" ca="1" si="139"/>
        <v>-267705750256.80817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25">
      <c r="G3046" s="459"/>
      <c r="H3046" s="459">
        <v>3039</v>
      </c>
      <c r="I3046" s="444">
        <f t="shared" ca="1" si="140"/>
        <v>-267705750256.80817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-1115440626.0700338</v>
      </c>
      <c r="L3046" s="444">
        <f t="shared" ca="1" si="139"/>
        <v>-268821190882.8782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25">
      <c r="G3047" s="459"/>
      <c r="H3047" s="459">
        <v>3040</v>
      </c>
      <c r="I3047" s="444">
        <f t="shared" ca="1" si="140"/>
        <v>-268821190882.8782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-1120088295.3453259</v>
      </c>
      <c r="L3047" s="444">
        <f t="shared" ca="1" si="139"/>
        <v>-269941279178.22354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25">
      <c r="G3048" s="459"/>
      <c r="H3048" s="459">
        <v>3041</v>
      </c>
      <c r="I3048" s="444">
        <f t="shared" ca="1" si="140"/>
        <v>-269941279178.22354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-1124755329.9092648</v>
      </c>
      <c r="L3048" s="444">
        <f t="shared" ca="1" si="139"/>
        <v>-271066034508.13281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25">
      <c r="G3049" s="459"/>
      <c r="H3049" s="459">
        <v>3042</v>
      </c>
      <c r="I3049" s="444">
        <f t="shared" ca="1" si="140"/>
        <v>-271066034508.13281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-1129441810.4505534</v>
      </c>
      <c r="L3049" s="444">
        <f t="shared" ca="1" si="139"/>
        <v>-272195476318.58337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25">
      <c r="G3050" s="459"/>
      <c r="H3050" s="459">
        <v>3043</v>
      </c>
      <c r="I3050" s="444">
        <f t="shared" ca="1" si="140"/>
        <v>-272195476318.58337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-1134147817.9940972</v>
      </c>
      <c r="L3050" s="444">
        <f t="shared" ca="1" si="139"/>
        <v>-273329624136.57748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25">
      <c r="G3051" s="459"/>
      <c r="H3051" s="459">
        <v>3044</v>
      </c>
      <c r="I3051" s="444">
        <f t="shared" ca="1" si="140"/>
        <v>-273329624136.57748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-1138873433.9024062</v>
      </c>
      <c r="L3051" s="444">
        <f t="shared" ca="1" si="139"/>
        <v>-274468497570.47989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25">
      <c r="G3052" s="459"/>
      <c r="H3052" s="459">
        <v>3045</v>
      </c>
      <c r="I3052" s="444">
        <f t="shared" ca="1" si="140"/>
        <v>-274468497570.47989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-1143618739.8769996</v>
      </c>
      <c r="L3052" s="444">
        <f t="shared" ca="1" si="139"/>
        <v>-275612116310.35687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25">
      <c r="G3053" s="459"/>
      <c r="H3053" s="459">
        <v>3046</v>
      </c>
      <c r="I3053" s="444">
        <f t="shared" ca="1" si="140"/>
        <v>-275612116310.35687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-1148383817.9598203</v>
      </c>
      <c r="L3053" s="444">
        <f t="shared" ca="1" si="139"/>
        <v>-276760500128.31671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25">
      <c r="G3054" s="459"/>
      <c r="H3054" s="459">
        <v>3047</v>
      </c>
      <c r="I3054" s="444">
        <f t="shared" ca="1" si="140"/>
        <v>-276760500128.31671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-1153168750.5346529</v>
      </c>
      <c r="L3054" s="444">
        <f t="shared" ca="1" si="139"/>
        <v>-277913668878.85138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25">
      <c r="G3055" s="459"/>
      <c r="H3055" s="459">
        <v>3048</v>
      </c>
      <c r="I3055" s="444">
        <f t="shared" ca="1" si="140"/>
        <v>-277913668878.85138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-1157973620.3285475</v>
      </c>
      <c r="L3055" s="444">
        <f t="shared" ca="1" si="139"/>
        <v>-279071642499.17993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25">
      <c r="G3056" s="459"/>
      <c r="H3056" s="459">
        <v>3049</v>
      </c>
      <c r="I3056" s="444">
        <f t="shared" ca="1" si="140"/>
        <v>-279071642499.17993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-1162798510.4132497</v>
      </c>
      <c r="L3056" s="444">
        <f t="shared" ca="1" si="139"/>
        <v>-280234441009.5932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25">
      <c r="G3057" s="459"/>
      <c r="H3057" s="459">
        <v>3050</v>
      </c>
      <c r="I3057" s="444">
        <f t="shared" ca="1" si="140"/>
        <v>-280234441009.5932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-1167643504.2066383</v>
      </c>
      <c r="L3057" s="444">
        <f t="shared" ca="1" si="139"/>
        <v>-281402084513.79987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25">
      <c r="G3058" s="459"/>
      <c r="H3058" s="459">
        <v>3051</v>
      </c>
      <c r="I3058" s="444">
        <f t="shared" ca="1" si="140"/>
        <v>-281402084513.79987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-1172508685.4741662</v>
      </c>
      <c r="L3058" s="444">
        <f t="shared" ca="1" si="139"/>
        <v>-282574593199.27405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25">
      <c r="G3059" s="459"/>
      <c r="H3059" s="459">
        <v>3052</v>
      </c>
      <c r="I3059" s="444">
        <f t="shared" ca="1" si="140"/>
        <v>-282574593199.27405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-1177394138.3303084</v>
      </c>
      <c r="L3059" s="444">
        <f t="shared" ca="1" si="139"/>
        <v>-283751987337.60437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25">
      <c r="G3060" s="459"/>
      <c r="H3060" s="459">
        <v>3053</v>
      </c>
      <c r="I3060" s="444">
        <f t="shared" ca="1" si="140"/>
        <v>-283751987337.60437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-1182299947.2400181</v>
      </c>
      <c r="L3060" s="444">
        <f t="shared" ca="1" si="139"/>
        <v>-284934287284.84436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25">
      <c r="G3061" s="459"/>
      <c r="H3061" s="459">
        <v>3054</v>
      </c>
      <c r="I3061" s="444">
        <f t="shared" ca="1" si="140"/>
        <v>-284934287284.84436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-1187226197.0201848</v>
      </c>
      <c r="L3061" s="444">
        <f t="shared" ca="1" si="139"/>
        <v>-286121513481.86456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25">
      <c r="G3062" s="459"/>
      <c r="H3062" s="459">
        <v>3055</v>
      </c>
      <c r="I3062" s="444">
        <f t="shared" ca="1" si="140"/>
        <v>-286121513481.86456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-1192172972.8411024</v>
      </c>
      <c r="L3062" s="444">
        <f t="shared" ca="1" si="139"/>
        <v>-287313686454.70569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25">
      <c r="G3063" s="459"/>
      <c r="H3063" s="459">
        <v>3056</v>
      </c>
      <c r="I3063" s="444">
        <f t="shared" ca="1" si="140"/>
        <v>-287313686454.70569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-1197140360.2279403</v>
      </c>
      <c r="L3063" s="444">
        <f t="shared" ca="1" si="139"/>
        <v>-288510826814.93365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25">
      <c r="G3064" s="459"/>
      <c r="H3064" s="459">
        <v>3057</v>
      </c>
      <c r="I3064" s="444">
        <f t="shared" ca="1" si="140"/>
        <v>-288510826814.93365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-1202128445.0622234</v>
      </c>
      <c r="L3064" s="444">
        <f t="shared" ca="1" si="139"/>
        <v>-289712955259.99585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25">
      <c r="G3065" s="459"/>
      <c r="H3065" s="459">
        <v>3058</v>
      </c>
      <c r="I3065" s="444">
        <f t="shared" ca="1" si="140"/>
        <v>-289712955259.99585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-1207137313.5833161</v>
      </c>
      <c r="L3065" s="444">
        <f t="shared" ca="1" si="139"/>
        <v>-290920092573.57916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25">
      <c r="G3066" s="459"/>
      <c r="H3066" s="459">
        <v>3059</v>
      </c>
      <c r="I3066" s="444">
        <f t="shared" ca="1" si="140"/>
        <v>-290920092573.57916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-1212167052.3899131</v>
      </c>
      <c r="L3066" s="444">
        <f t="shared" ca="1" si="139"/>
        <v>-292132259625.96906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25">
      <c r="G3067" s="459"/>
      <c r="H3067" s="459">
        <v>3060</v>
      </c>
      <c r="I3067" s="444">
        <f t="shared" ca="1" si="140"/>
        <v>-292132259625.96906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-1217217748.4415376</v>
      </c>
      <c r="L3067" s="444">
        <f t="shared" ca="1" si="139"/>
        <v>-293349477374.41058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25">
      <c r="G3068" s="459"/>
      <c r="H3068" s="459">
        <v>3061</v>
      </c>
      <c r="I3068" s="444">
        <f t="shared" ca="1" si="140"/>
        <v>-293349477374.41058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-1222289489.0600441</v>
      </c>
      <c r="L3068" s="444">
        <f t="shared" ref="L3068:L3322" ca="1" si="144">I3068-J3068+K3068</f>
        <v>-294571766863.47064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25">
      <c r="G3069" s="459"/>
      <c r="H3069" s="459">
        <v>3062</v>
      </c>
      <c r="I3069" s="444">
        <f t="shared" ref="I3069:I3323" ca="1" si="145">L3068</f>
        <v>-294571766863.47064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-1227382361.9311275</v>
      </c>
      <c r="L3069" s="444">
        <f t="shared" ca="1" si="144"/>
        <v>-295799149225.40179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25">
      <c r="G3070" s="459"/>
      <c r="H3070" s="459">
        <v>3063</v>
      </c>
      <c r="I3070" s="444">
        <f t="shared" ca="1" si="145"/>
        <v>-295799149225.40179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-1232496455.1058407</v>
      </c>
      <c r="L3070" s="444">
        <f t="shared" ca="1" si="144"/>
        <v>-297031645680.50763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25">
      <c r="G3071" s="459"/>
      <c r="H3071" s="459">
        <v>3064</v>
      </c>
      <c r="I3071" s="444">
        <f t="shared" ca="1" si="145"/>
        <v>-297031645680.50763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-1237631857.002115</v>
      </c>
      <c r="L3071" s="444">
        <f t="shared" ca="1" si="144"/>
        <v>-298269277537.50977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25">
      <c r="G3072" s="459"/>
      <c r="H3072" s="459">
        <v>3065</v>
      </c>
      <c r="I3072" s="444">
        <f t="shared" ca="1" si="145"/>
        <v>-298269277537.50977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-1242788656.4062908</v>
      </c>
      <c r="L3072" s="444">
        <f t="shared" ca="1" si="144"/>
        <v>-299512066193.91608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25">
      <c r="G3073" s="459"/>
      <c r="H3073" s="459">
        <v>3066</v>
      </c>
      <c r="I3073" s="444">
        <f t="shared" ca="1" si="145"/>
        <v>-299512066193.91608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-1247966942.4746504</v>
      </c>
      <c r="L3073" s="444">
        <f t="shared" ca="1" si="144"/>
        <v>-300760033136.39075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25">
      <c r="G3074" s="459"/>
      <c r="H3074" s="459">
        <v>3067</v>
      </c>
      <c r="I3074" s="444">
        <f t="shared" ca="1" si="145"/>
        <v>-300760033136.39075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-1253166804.7349615</v>
      </c>
      <c r="L3074" s="444">
        <f t="shared" ca="1" si="144"/>
        <v>-302013199941.12573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25">
      <c r="G3075" s="459"/>
      <c r="H3075" s="459">
        <v>3068</v>
      </c>
      <c r="I3075" s="444">
        <f t="shared" ca="1" si="145"/>
        <v>-302013199941.12573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-1258388333.0880239</v>
      </c>
      <c r="L3075" s="444">
        <f t="shared" ca="1" si="144"/>
        <v>-303271588274.21375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25">
      <c r="G3076" s="459"/>
      <c r="H3076" s="459">
        <v>3069</v>
      </c>
      <c r="I3076" s="444">
        <f t="shared" ca="1" si="145"/>
        <v>-303271588274.21375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-1263631617.8092239</v>
      </c>
      <c r="L3076" s="444">
        <f t="shared" ca="1" si="144"/>
        <v>-304535219892.02295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25">
      <c r="G3077" s="459"/>
      <c r="H3077" s="459">
        <v>3070</v>
      </c>
      <c r="I3077" s="444">
        <f t="shared" ca="1" si="145"/>
        <v>-304535219892.02295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-1268896749.5500956</v>
      </c>
      <c r="L3077" s="444">
        <f t="shared" ca="1" si="144"/>
        <v>-305804116641.57306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25">
      <c r="G3078" s="459"/>
      <c r="H3078" s="459">
        <v>3071</v>
      </c>
      <c r="I3078" s="444">
        <f t="shared" ca="1" si="145"/>
        <v>-305804116641.57306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-1274183819.3398876</v>
      </c>
      <c r="L3078" s="444">
        <f t="shared" ca="1" si="144"/>
        <v>-307078300460.91296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25">
      <c r="G3079" s="459"/>
      <c r="H3079" s="459">
        <v>3072</v>
      </c>
      <c r="I3079" s="444">
        <f t="shared" ca="1" si="145"/>
        <v>-307078300460.91296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-1279492918.5871372</v>
      </c>
      <c r="L3079" s="444">
        <f t="shared" ca="1" si="144"/>
        <v>-308357793379.50012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25">
      <c r="G3080" s="459"/>
      <c r="H3080" s="459">
        <v>3073</v>
      </c>
      <c r="I3080" s="444">
        <f t="shared" ca="1" si="145"/>
        <v>-308357793379.50012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-1284824139.0812504</v>
      </c>
      <c r="L3080" s="444">
        <f t="shared" ca="1" si="144"/>
        <v>-309642617518.58136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25">
      <c r="G3081" s="459"/>
      <c r="H3081" s="459">
        <v>3074</v>
      </c>
      <c r="I3081" s="444">
        <f t="shared" ca="1" si="145"/>
        <v>-309642617518.58136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-1290177572.9940889</v>
      </c>
      <c r="L3081" s="444">
        <f t="shared" ca="1" si="144"/>
        <v>-310932795091.57544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25">
      <c r="G3082" s="459"/>
      <c r="H3082" s="459">
        <v>3075</v>
      </c>
      <c r="I3082" s="444">
        <f t="shared" ca="1" si="145"/>
        <v>-310932795091.57544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-1295553312.8815644</v>
      </c>
      <c r="L3082" s="444">
        <f t="shared" ca="1" si="144"/>
        <v>-312228348404.45703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25">
      <c r="G3083" s="459"/>
      <c r="H3083" s="459">
        <v>3076</v>
      </c>
      <c r="I3083" s="444">
        <f t="shared" ca="1" si="145"/>
        <v>-312228348404.45703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-1300951451.6852376</v>
      </c>
      <c r="L3083" s="444">
        <f t="shared" ca="1" si="144"/>
        <v>-313529299856.14227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25">
      <c r="G3084" s="459"/>
      <c r="H3084" s="459">
        <v>3077</v>
      </c>
      <c r="I3084" s="444">
        <f t="shared" ca="1" si="145"/>
        <v>-313529299856.14227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-1306372082.7339261</v>
      </c>
      <c r="L3084" s="444">
        <f t="shared" ca="1" si="144"/>
        <v>-314835671938.87622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25">
      <c r="G3085" s="459"/>
      <c r="H3085" s="459">
        <v>3078</v>
      </c>
      <c r="I3085" s="444">
        <f t="shared" ca="1" si="145"/>
        <v>-314835671938.87622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-1311815299.7453175</v>
      </c>
      <c r="L3085" s="444">
        <f t="shared" ca="1" si="144"/>
        <v>-316147487238.62152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25">
      <c r="G3086" s="459"/>
      <c r="H3086" s="459">
        <v>3079</v>
      </c>
      <c r="I3086" s="444">
        <f t="shared" ca="1" si="145"/>
        <v>-316147487238.62152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-1317281196.8275898</v>
      </c>
      <c r="L3086" s="444">
        <f t="shared" ca="1" si="144"/>
        <v>-317464768435.4491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25">
      <c r="G3087" s="459"/>
      <c r="H3087" s="459">
        <v>3080</v>
      </c>
      <c r="I3087" s="444">
        <f t="shared" ca="1" si="145"/>
        <v>-317464768435.4491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-1322769868.4810379</v>
      </c>
      <c r="L3087" s="444">
        <f t="shared" ca="1" si="144"/>
        <v>-318787538303.93011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25">
      <c r="G3088" s="459"/>
      <c r="H3088" s="459">
        <v>3081</v>
      </c>
      <c r="I3088" s="444">
        <f t="shared" ca="1" si="145"/>
        <v>-318787538303.93011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-1328281409.5997088</v>
      </c>
      <c r="L3088" s="444">
        <f t="shared" ca="1" si="144"/>
        <v>-320115819713.52985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25">
      <c r="G3089" s="459"/>
      <c r="H3089" s="459">
        <v>3082</v>
      </c>
      <c r="I3089" s="444">
        <f t="shared" ca="1" si="145"/>
        <v>-320115819713.52985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-1333815915.4730411</v>
      </c>
      <c r="L3089" s="444">
        <f t="shared" ca="1" si="144"/>
        <v>-321449635629.00287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25">
      <c r="G3090" s="459"/>
      <c r="H3090" s="459">
        <v>3083</v>
      </c>
      <c r="I3090" s="444">
        <f t="shared" ca="1" si="145"/>
        <v>-321449635629.00287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-1339373481.7875118</v>
      </c>
      <c r="L3090" s="444">
        <f t="shared" ca="1" si="144"/>
        <v>-322789009110.79041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25">
      <c r="G3091" s="459"/>
      <c r="H3091" s="459">
        <v>3084</v>
      </c>
      <c r="I3091" s="444">
        <f t="shared" ca="1" si="145"/>
        <v>-322789009110.79041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-1344954204.6282933</v>
      </c>
      <c r="L3091" s="444">
        <f t="shared" ca="1" si="144"/>
        <v>-324133963315.4187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25">
      <c r="G3092" s="459"/>
      <c r="H3092" s="459">
        <v>3085</v>
      </c>
      <c r="I3092" s="444">
        <f t="shared" ca="1" si="145"/>
        <v>-324133963315.4187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-1350558180.4809113</v>
      </c>
      <c r="L3092" s="444">
        <f t="shared" ca="1" si="144"/>
        <v>-325484521495.8996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25">
      <c r="G3093" s="459"/>
      <c r="H3093" s="459">
        <v>3086</v>
      </c>
      <c r="I3093" s="444">
        <f t="shared" ca="1" si="145"/>
        <v>-325484521495.8996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-1356185506.2329149</v>
      </c>
      <c r="L3093" s="444">
        <f t="shared" ca="1" si="144"/>
        <v>-326840707002.13251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25">
      <c r="G3094" s="459"/>
      <c r="H3094" s="459">
        <v>3087</v>
      </c>
      <c r="I3094" s="444">
        <f t="shared" ca="1" si="145"/>
        <v>-326840707002.13251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-1361836279.1755521</v>
      </c>
      <c r="L3094" s="444">
        <f t="shared" ca="1" si="144"/>
        <v>-328202543281.30804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25">
      <c r="G3095" s="459"/>
      <c r="H3095" s="459">
        <v>3088</v>
      </c>
      <c r="I3095" s="444">
        <f t="shared" ca="1" si="145"/>
        <v>-328202543281.30804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-1367510597.0054502</v>
      </c>
      <c r="L3095" s="444">
        <f t="shared" ca="1" si="144"/>
        <v>-329570053878.31348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25">
      <c r="G3096" s="459"/>
      <c r="H3096" s="459">
        <v>3089</v>
      </c>
      <c r="I3096" s="444">
        <f t="shared" ca="1" si="145"/>
        <v>-329570053878.31348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-1373208557.8263061</v>
      </c>
      <c r="L3096" s="444">
        <f t="shared" ca="1" si="144"/>
        <v>-330943262436.13977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25">
      <c r="G3097" s="459"/>
      <c r="H3097" s="459">
        <v>3090</v>
      </c>
      <c r="I3097" s="444">
        <f t="shared" ca="1" si="145"/>
        <v>-330943262436.13977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-1378930260.1505823</v>
      </c>
      <c r="L3097" s="444">
        <f t="shared" ca="1" si="144"/>
        <v>-332322192696.29034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25">
      <c r="G3098" s="459"/>
      <c r="H3098" s="459">
        <v>3091</v>
      </c>
      <c r="I3098" s="444">
        <f t="shared" ca="1" si="145"/>
        <v>-332322192696.29034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-1384675802.9012098</v>
      </c>
      <c r="L3098" s="444">
        <f t="shared" ca="1" si="144"/>
        <v>-333706868499.19153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25">
      <c r="G3099" s="459"/>
      <c r="H3099" s="459">
        <v>3092</v>
      </c>
      <c r="I3099" s="444">
        <f t="shared" ca="1" si="145"/>
        <v>-333706868499.19153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-1390445285.4132981</v>
      </c>
      <c r="L3099" s="444">
        <f t="shared" ca="1" si="144"/>
        <v>-335097313784.6048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25">
      <c r="G3100" s="459"/>
      <c r="H3100" s="459">
        <v>3093</v>
      </c>
      <c r="I3100" s="444">
        <f t="shared" ca="1" si="145"/>
        <v>-335097313784.6048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-1396238807.4358532</v>
      </c>
      <c r="L3100" s="444">
        <f t="shared" ca="1" si="144"/>
        <v>-336493552592.04065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25">
      <c r="G3101" s="459"/>
      <c r="H3101" s="459">
        <v>3094</v>
      </c>
      <c r="I3101" s="444">
        <f t="shared" ca="1" si="145"/>
        <v>-336493552592.04065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-1402056469.1335027</v>
      </c>
      <c r="L3101" s="444">
        <f t="shared" ca="1" si="144"/>
        <v>-337895609061.17413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25">
      <c r="G3102" s="459"/>
      <c r="H3102" s="459">
        <v>3095</v>
      </c>
      <c r="I3102" s="444">
        <f t="shared" ca="1" si="145"/>
        <v>-337895609061.17413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-1407898371.0882256</v>
      </c>
      <c r="L3102" s="444">
        <f t="shared" ca="1" si="144"/>
        <v>-339303507432.26233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25">
      <c r="G3103" s="459"/>
      <c r="H3103" s="459">
        <v>3096</v>
      </c>
      <c r="I3103" s="444">
        <f t="shared" ca="1" si="145"/>
        <v>-339303507432.26233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-1413764614.3010931</v>
      </c>
      <c r="L3103" s="444">
        <f t="shared" ca="1" si="144"/>
        <v>-340717272046.56342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25">
      <c r="G3104" s="459"/>
      <c r="H3104" s="459">
        <v>3097</v>
      </c>
      <c r="I3104" s="444">
        <f t="shared" ca="1" si="145"/>
        <v>-340717272046.56342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-1419655300.1940143</v>
      </c>
      <c r="L3104" s="444">
        <f t="shared" ca="1" si="144"/>
        <v>-342136927346.75745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25">
      <c r="G3105" s="459"/>
      <c r="H3105" s="459">
        <v>3098</v>
      </c>
      <c r="I3105" s="444">
        <f t="shared" ca="1" si="145"/>
        <v>-342136927346.75745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-1425570530.6114893</v>
      </c>
      <c r="L3105" s="444">
        <f t="shared" ca="1" si="144"/>
        <v>-343562497877.36896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25">
      <c r="G3106" s="459"/>
      <c r="H3106" s="459">
        <v>3099</v>
      </c>
      <c r="I3106" s="444">
        <f t="shared" ca="1" si="145"/>
        <v>-343562497877.36896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-1431510407.8223705</v>
      </c>
      <c r="L3106" s="444">
        <f t="shared" ca="1" si="144"/>
        <v>-344994008285.19135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25">
      <c r="G3107" s="459"/>
      <c r="H3107" s="459">
        <v>3100</v>
      </c>
      <c r="I3107" s="444">
        <f t="shared" ca="1" si="145"/>
        <v>-344994008285.19135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-1437475034.5216305</v>
      </c>
      <c r="L3107" s="444">
        <f t="shared" ca="1" si="144"/>
        <v>-346431483319.71295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25">
      <c r="G3108" s="459"/>
      <c r="H3108" s="459">
        <v>3101</v>
      </c>
      <c r="I3108" s="444">
        <f t="shared" ca="1" si="145"/>
        <v>-346431483319.71295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-1443464513.8321373</v>
      </c>
      <c r="L3108" s="444">
        <f t="shared" ca="1" si="144"/>
        <v>-347874947833.5451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25">
      <c r="G3109" s="459"/>
      <c r="H3109" s="459">
        <v>3102</v>
      </c>
      <c r="I3109" s="444">
        <f t="shared" ca="1" si="145"/>
        <v>-347874947833.5451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-1449478949.306438</v>
      </c>
      <c r="L3109" s="444">
        <f t="shared" ca="1" si="144"/>
        <v>-349324426782.85156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25">
      <c r="G3110" s="459"/>
      <c r="H3110" s="459">
        <v>3103</v>
      </c>
      <c r="I3110" s="444">
        <f t="shared" ca="1" si="145"/>
        <v>-349324426782.85156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-1455518444.9285481</v>
      </c>
      <c r="L3110" s="444">
        <f t="shared" ca="1" si="144"/>
        <v>-350779945227.78009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25">
      <c r="G3111" s="459"/>
      <c r="H3111" s="459">
        <v>3104</v>
      </c>
      <c r="I3111" s="444">
        <f t="shared" ca="1" si="145"/>
        <v>-350779945227.78009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-1461583105.1157503</v>
      </c>
      <c r="L3111" s="444">
        <f t="shared" ca="1" si="144"/>
        <v>-352241528332.89581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25">
      <c r="G3112" s="459"/>
      <c r="H3112" s="459">
        <v>3105</v>
      </c>
      <c r="I3112" s="444">
        <f t="shared" ca="1" si="145"/>
        <v>-352241528332.89581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-1467673034.7203991</v>
      </c>
      <c r="L3112" s="444">
        <f t="shared" ca="1" si="144"/>
        <v>-353709201367.61621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25">
      <c r="G3113" s="459"/>
      <c r="H3113" s="459">
        <v>3106</v>
      </c>
      <c r="I3113" s="444">
        <f t="shared" ca="1" si="145"/>
        <v>-353709201367.61621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-1473788339.0317342</v>
      </c>
      <c r="L3113" s="444">
        <f t="shared" ca="1" si="144"/>
        <v>-355182989706.64795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25">
      <c r="G3114" s="459"/>
      <c r="H3114" s="459">
        <v>3107</v>
      </c>
      <c r="I3114" s="444">
        <f t="shared" ca="1" si="145"/>
        <v>-355182989706.64795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-1479929123.7776997</v>
      </c>
      <c r="L3114" s="444">
        <f t="shared" ca="1" si="144"/>
        <v>-356662918830.42566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25">
      <c r="G3115" s="459"/>
      <c r="H3115" s="459">
        <v>3108</v>
      </c>
      <c r="I3115" s="444">
        <f t="shared" ca="1" si="145"/>
        <v>-356662918830.42566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-1486095495.1267736</v>
      </c>
      <c r="L3115" s="444">
        <f t="shared" ca="1" si="144"/>
        <v>-358149014325.55243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25">
      <c r="G3116" s="459"/>
      <c r="H3116" s="459">
        <v>3109</v>
      </c>
      <c r="I3116" s="444">
        <f t="shared" ca="1" si="145"/>
        <v>-358149014325.55243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-1492287559.6898017</v>
      </c>
      <c r="L3116" s="444">
        <f t="shared" ca="1" si="144"/>
        <v>-359641301885.24225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25">
      <c r="G3117" s="459"/>
      <c r="H3117" s="459">
        <v>3110</v>
      </c>
      <c r="I3117" s="444">
        <f t="shared" ca="1" si="145"/>
        <v>-359641301885.24225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-1498505424.5218427</v>
      </c>
      <c r="L3117" s="444">
        <f t="shared" ca="1" si="144"/>
        <v>-361139807309.7641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25">
      <c r="G3118" s="459"/>
      <c r="H3118" s="459">
        <v>3111</v>
      </c>
      <c r="I3118" s="444">
        <f t="shared" ca="1" si="145"/>
        <v>-361139807309.7641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-1504749197.124017</v>
      </c>
      <c r="L3118" s="444">
        <f t="shared" ca="1" si="144"/>
        <v>-362644556506.88812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25">
      <c r="G3119" s="459"/>
      <c r="H3119" s="459">
        <v>3112</v>
      </c>
      <c r="I3119" s="444">
        <f t="shared" ca="1" si="145"/>
        <v>-362644556506.88812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-1511018985.4453671</v>
      </c>
      <c r="L3119" s="444">
        <f t="shared" ca="1" si="144"/>
        <v>-364155575492.3335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25">
      <c r="G3120" s="459"/>
      <c r="H3120" s="459">
        <v>3113</v>
      </c>
      <c r="I3120" s="444">
        <f t="shared" ca="1" si="145"/>
        <v>-364155575492.3335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-1517314897.8847229</v>
      </c>
      <c r="L3120" s="444">
        <f t="shared" ca="1" si="144"/>
        <v>-365672890390.2182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25">
      <c r="G3121" s="459"/>
      <c r="H3121" s="459">
        <v>3114</v>
      </c>
      <c r="I3121" s="444">
        <f t="shared" ca="1" si="145"/>
        <v>-365672890390.2182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-1523637043.2925758</v>
      </c>
      <c r="L3121" s="444">
        <f t="shared" ca="1" si="144"/>
        <v>-367196527433.5108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25">
      <c r="G3122" s="459"/>
      <c r="H3122" s="459">
        <v>3115</v>
      </c>
      <c r="I3122" s="444">
        <f t="shared" ca="1" si="145"/>
        <v>-367196527433.5108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-1529985530.9729617</v>
      </c>
      <c r="L3122" s="444">
        <f t="shared" ca="1" si="144"/>
        <v>-368726512964.48376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25">
      <c r="G3123" s="459"/>
      <c r="H3123" s="459">
        <v>3116</v>
      </c>
      <c r="I3123" s="444">
        <f t="shared" ca="1" si="145"/>
        <v>-368726512964.48376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-1536360470.685349</v>
      </c>
      <c r="L3123" s="444">
        <f t="shared" ca="1" si="144"/>
        <v>-370262873435.16913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25">
      <c r="G3124" s="459"/>
      <c r="H3124" s="459">
        <v>3117</v>
      </c>
      <c r="I3124" s="444">
        <f t="shared" ca="1" si="145"/>
        <v>-370262873435.16913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-1542761972.646538</v>
      </c>
      <c r="L3124" s="444">
        <f t="shared" ca="1" si="144"/>
        <v>-371805635407.81567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25">
      <c r="G3125" s="459"/>
      <c r="H3125" s="459">
        <v>3118</v>
      </c>
      <c r="I3125" s="444">
        <f t="shared" ca="1" si="145"/>
        <v>-371805635407.81567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-1549190147.5325654</v>
      </c>
      <c r="L3125" s="444">
        <f t="shared" ca="1" si="144"/>
        <v>-373354825555.34827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25">
      <c r="G3126" s="459"/>
      <c r="H3126" s="459">
        <v>3119</v>
      </c>
      <c r="I3126" s="444">
        <f t="shared" ca="1" si="145"/>
        <v>-373354825555.34827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-1555645106.4806178</v>
      </c>
      <c r="L3126" s="444">
        <f t="shared" ca="1" si="144"/>
        <v>-374910470661.82886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25">
      <c r="G3127" s="459"/>
      <c r="H3127" s="459">
        <v>3120</v>
      </c>
      <c r="I3127" s="444">
        <f t="shared" ca="1" si="145"/>
        <v>-374910470661.82886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-1562126961.0909536</v>
      </c>
      <c r="L3127" s="444">
        <f t="shared" ca="1" si="144"/>
        <v>-376472597622.9198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25">
      <c r="G3128" s="459"/>
      <c r="H3128" s="459">
        <v>3121</v>
      </c>
      <c r="I3128" s="444">
        <f t="shared" ca="1" si="145"/>
        <v>-376472597622.9198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-1568635823.4288325</v>
      </c>
      <c r="L3128" s="444">
        <f t="shared" ca="1" si="144"/>
        <v>-378041233446.34863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25">
      <c r="G3129" s="459"/>
      <c r="H3129" s="459">
        <v>3122</v>
      </c>
      <c r="I3129" s="444">
        <f t="shared" ca="1" si="145"/>
        <v>-378041233446.34863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-1575171806.0264525</v>
      </c>
      <c r="L3129" s="444">
        <f t="shared" ca="1" si="144"/>
        <v>-379616405252.37506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25">
      <c r="G3130" s="459"/>
      <c r="H3130" s="459">
        <v>3123</v>
      </c>
      <c r="I3130" s="444">
        <f t="shared" ca="1" si="145"/>
        <v>-379616405252.37506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-1581735021.884896</v>
      </c>
      <c r="L3130" s="444">
        <f t="shared" ca="1" si="144"/>
        <v>-381198140274.25995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25">
      <c r="G3131" s="459"/>
      <c r="H3131" s="459">
        <v>3124</v>
      </c>
      <c r="I3131" s="444">
        <f t="shared" ca="1" si="145"/>
        <v>-381198140274.25995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-1588325584.476083</v>
      </c>
      <c r="L3131" s="444">
        <f t="shared" ca="1" si="144"/>
        <v>-382786465858.73602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25">
      <c r="G3132" s="459"/>
      <c r="H3132" s="459">
        <v>3125</v>
      </c>
      <c r="I3132" s="444">
        <f t="shared" ca="1" si="145"/>
        <v>-382786465858.73602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-1594943607.7447333</v>
      </c>
      <c r="L3132" s="444">
        <f t="shared" ca="1" si="144"/>
        <v>-384381409466.48077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25">
      <c r="G3133" s="459"/>
      <c r="H3133" s="459">
        <v>3126</v>
      </c>
      <c r="I3133" s="444">
        <f t="shared" ca="1" si="145"/>
        <v>-384381409466.48077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-1601589206.1103365</v>
      </c>
      <c r="L3133" s="444">
        <f t="shared" ca="1" si="144"/>
        <v>-385982998672.59113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25">
      <c r="G3134" s="459"/>
      <c r="H3134" s="459">
        <v>3127</v>
      </c>
      <c r="I3134" s="444">
        <f t="shared" ca="1" si="145"/>
        <v>-385982998672.59113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-1608262494.4691296</v>
      </c>
      <c r="L3134" s="444">
        <f t="shared" ca="1" si="144"/>
        <v>-387591261167.06024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25">
      <c r="G3135" s="459"/>
      <c r="H3135" s="459">
        <v>3128</v>
      </c>
      <c r="I3135" s="444">
        <f t="shared" ca="1" si="145"/>
        <v>-387591261167.06024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-1614963588.1960843</v>
      </c>
      <c r="L3135" s="444">
        <f t="shared" ca="1" si="144"/>
        <v>-389206224755.25635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25">
      <c r="G3136" s="459"/>
      <c r="H3136" s="459">
        <v>3129</v>
      </c>
      <c r="I3136" s="444">
        <f t="shared" ca="1" si="145"/>
        <v>-389206224755.25635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-1621692603.1469014</v>
      </c>
      <c r="L3136" s="444">
        <f t="shared" ca="1" si="144"/>
        <v>-390827917358.40326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25">
      <c r="G3137" s="459"/>
      <c r="H3137" s="459">
        <v>3130</v>
      </c>
      <c r="I3137" s="444">
        <f t="shared" ca="1" si="145"/>
        <v>-390827917358.40326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-1628449655.6600137</v>
      </c>
      <c r="L3137" s="444">
        <f t="shared" ca="1" si="144"/>
        <v>-392456367014.06329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25">
      <c r="G3138" s="459"/>
      <c r="H3138" s="459">
        <v>3131</v>
      </c>
      <c r="I3138" s="444">
        <f t="shared" ca="1" si="145"/>
        <v>-392456367014.06329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-1635234862.5585971</v>
      </c>
      <c r="L3138" s="444">
        <f t="shared" ca="1" si="144"/>
        <v>-394091601876.62189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25">
      <c r="G3139" s="459"/>
      <c r="H3139" s="459">
        <v>3132</v>
      </c>
      <c r="I3139" s="444">
        <f t="shared" ca="1" si="145"/>
        <v>-394091601876.62189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-1642048341.1525912</v>
      </c>
      <c r="L3139" s="444">
        <f t="shared" ca="1" si="144"/>
        <v>-395733650217.77448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25">
      <c r="G3140" s="459"/>
      <c r="H3140" s="459">
        <v>3133</v>
      </c>
      <c r="I3140" s="444">
        <f t="shared" ca="1" si="145"/>
        <v>-395733650217.77448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-1648890209.2407269</v>
      </c>
      <c r="L3140" s="444">
        <f t="shared" ca="1" si="144"/>
        <v>-397382540427.0152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25">
      <c r="G3141" s="459"/>
      <c r="H3141" s="459">
        <v>3134</v>
      </c>
      <c r="I3141" s="444">
        <f t="shared" ca="1" si="145"/>
        <v>-397382540427.0152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-1655760585.1125634</v>
      </c>
      <c r="L3141" s="444">
        <f t="shared" ca="1" si="144"/>
        <v>-399038301012.12775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25">
      <c r="G3142" s="459"/>
      <c r="H3142" s="459">
        <v>3135</v>
      </c>
      <c r="I3142" s="444">
        <f t="shared" ca="1" si="145"/>
        <v>-399038301012.12775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-1662659587.5505323</v>
      </c>
      <c r="L3142" s="444">
        <f t="shared" ca="1" si="144"/>
        <v>-400700960599.67828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25">
      <c r="G3143" s="459"/>
      <c r="H3143" s="459">
        <v>3136</v>
      </c>
      <c r="I3143" s="444">
        <f t="shared" ca="1" si="145"/>
        <v>-400700960599.67828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-1669587335.8319929</v>
      </c>
      <c r="L3143" s="444">
        <f t="shared" ca="1" si="144"/>
        <v>-402370547935.51025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25">
      <c r="G3144" s="459"/>
      <c r="H3144" s="459">
        <v>3137</v>
      </c>
      <c r="I3144" s="444">
        <f t="shared" ca="1" si="145"/>
        <v>-402370547935.51025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-1676543949.7312927</v>
      </c>
      <c r="L3144" s="444">
        <f t="shared" ca="1" si="144"/>
        <v>-404047091885.24158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25">
      <c r="G3145" s="459"/>
      <c r="H3145" s="459">
        <v>3138</v>
      </c>
      <c r="I3145" s="444">
        <f t="shared" ca="1" si="145"/>
        <v>-404047091885.24158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-1683529549.5218399</v>
      </c>
      <c r="L3145" s="444">
        <f t="shared" ca="1" si="144"/>
        <v>-405730621434.76343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25">
      <c r="G3146" s="459"/>
      <c r="H3146" s="459">
        <v>3139</v>
      </c>
      <c r="I3146" s="444">
        <f t="shared" ca="1" si="145"/>
        <v>-405730621434.76343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-1690544255.9781809</v>
      </c>
      <c r="L3146" s="444">
        <f t="shared" ca="1" si="144"/>
        <v>-407421165690.74164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25">
      <c r="G3147" s="459"/>
      <c r="H3147" s="459">
        <v>3140</v>
      </c>
      <c r="I3147" s="444">
        <f t="shared" ca="1" si="145"/>
        <v>-407421165690.74164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-1697588190.3780901</v>
      </c>
      <c r="L3147" s="444">
        <f t="shared" ca="1" si="144"/>
        <v>-409118753881.11975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25">
      <c r="G3148" s="459"/>
      <c r="H3148" s="459">
        <v>3141</v>
      </c>
      <c r="I3148" s="444">
        <f t="shared" ca="1" si="145"/>
        <v>-409118753881.11975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-1704661474.5046656</v>
      </c>
      <c r="L3148" s="444">
        <f t="shared" ca="1" si="144"/>
        <v>-410823415355.62439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25">
      <c r="G3149" s="459"/>
      <c r="H3149" s="459">
        <v>3142</v>
      </c>
      <c r="I3149" s="444">
        <f t="shared" ca="1" si="145"/>
        <v>-410823415355.62439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-1711764230.6484349</v>
      </c>
      <c r="L3149" s="444">
        <f t="shared" ca="1" si="144"/>
        <v>-412535179586.27283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25">
      <c r="G3150" s="459"/>
      <c r="H3150" s="459">
        <v>3143</v>
      </c>
      <c r="I3150" s="444">
        <f t="shared" ca="1" si="145"/>
        <v>-412535179586.27283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-1718896581.6094701</v>
      </c>
      <c r="L3150" s="444">
        <f t="shared" ca="1" si="144"/>
        <v>-414254076167.88232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25">
      <c r="G3151" s="459"/>
      <c r="H3151" s="459">
        <v>3144</v>
      </c>
      <c r="I3151" s="444">
        <f t="shared" ca="1" si="145"/>
        <v>-414254076167.88232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-1726058650.6995096</v>
      </c>
      <c r="L3151" s="444">
        <f t="shared" ca="1" si="144"/>
        <v>-415980134818.58185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25">
      <c r="G3152" s="459"/>
      <c r="H3152" s="459">
        <v>3145</v>
      </c>
      <c r="I3152" s="444">
        <f t="shared" ca="1" si="145"/>
        <v>-415980134818.58185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-1733250561.744091</v>
      </c>
      <c r="L3152" s="444">
        <f t="shared" ca="1" si="144"/>
        <v>-417713385380.32593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25">
      <c r="G3153" s="459"/>
      <c r="H3153" s="459">
        <v>3146</v>
      </c>
      <c r="I3153" s="444">
        <f t="shared" ca="1" si="145"/>
        <v>-417713385380.32593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-1740472439.0846913</v>
      </c>
      <c r="L3153" s="444">
        <f t="shared" ca="1" si="144"/>
        <v>-419453857819.41064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25">
      <c r="G3154" s="459"/>
      <c r="H3154" s="459">
        <v>3147</v>
      </c>
      <c r="I3154" s="444">
        <f t="shared" ca="1" si="145"/>
        <v>-419453857819.41064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-1747724407.5808775</v>
      </c>
      <c r="L3154" s="444">
        <f t="shared" ca="1" si="144"/>
        <v>-421201582226.99152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25">
      <c r="G3155" s="459"/>
      <c r="H3155" s="459">
        <v>3148</v>
      </c>
      <c r="I3155" s="444">
        <f t="shared" ca="1" si="145"/>
        <v>-421201582226.99152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-1755006592.6124647</v>
      </c>
      <c r="L3155" s="444">
        <f t="shared" ca="1" si="144"/>
        <v>-422956588819.604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25">
      <c r="G3156" s="459"/>
      <c r="H3156" s="459">
        <v>3149</v>
      </c>
      <c r="I3156" s="444">
        <f t="shared" ca="1" si="145"/>
        <v>-422956588819.604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-1762319120.0816834</v>
      </c>
      <c r="L3156" s="444">
        <f t="shared" ca="1" si="144"/>
        <v>-424718907939.68567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25">
      <c r="G3157" s="459"/>
      <c r="H3157" s="459">
        <v>3150</v>
      </c>
      <c r="I3157" s="444">
        <f t="shared" ca="1" si="145"/>
        <v>-424718907939.68567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-1769662116.4153569</v>
      </c>
      <c r="L3157" s="444">
        <f t="shared" ca="1" si="144"/>
        <v>-426488570056.10101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25">
      <c r="G3158" s="459"/>
      <c r="H3158" s="459">
        <v>3151</v>
      </c>
      <c r="I3158" s="444">
        <f t="shared" ca="1" si="145"/>
        <v>-426488570056.10101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-1777035708.5670874</v>
      </c>
      <c r="L3158" s="444">
        <f t="shared" ca="1" si="144"/>
        <v>-428265605764.66809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25">
      <c r="G3159" s="459"/>
      <c r="H3159" s="459">
        <v>3152</v>
      </c>
      <c r="I3159" s="444">
        <f t="shared" ca="1" si="145"/>
        <v>-428265605764.66809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-1784440024.0194504</v>
      </c>
      <c r="L3159" s="444">
        <f t="shared" ca="1" si="144"/>
        <v>-430050045788.68756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25">
      <c r="G3160" s="459"/>
      <c r="H3160" s="459">
        <v>3153</v>
      </c>
      <c r="I3160" s="444">
        <f t="shared" ca="1" si="145"/>
        <v>-430050045788.68756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-1791875190.7861979</v>
      </c>
      <c r="L3160" s="444">
        <f t="shared" ca="1" si="144"/>
        <v>-431841920979.47375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25">
      <c r="G3161" s="459"/>
      <c r="H3161" s="459">
        <v>3154</v>
      </c>
      <c r="I3161" s="444">
        <f t="shared" ca="1" si="145"/>
        <v>-431841920979.47375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-1799341337.4144742</v>
      </c>
      <c r="L3161" s="444">
        <f t="shared" ca="1" si="144"/>
        <v>-433641262316.88824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25">
      <c r="G3162" s="459"/>
      <c r="H3162" s="459">
        <v>3155</v>
      </c>
      <c r="I3162" s="444">
        <f t="shared" ca="1" si="145"/>
        <v>-433641262316.88824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-1806838592.9870343</v>
      </c>
      <c r="L3162" s="444">
        <f t="shared" ca="1" si="144"/>
        <v>-435448100909.87531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25">
      <c r="G3163" s="459"/>
      <c r="H3163" s="459">
        <v>3156</v>
      </c>
      <c r="I3163" s="444">
        <f t="shared" ca="1" si="145"/>
        <v>-435448100909.87531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-1814367087.1244805</v>
      </c>
      <c r="L3163" s="444">
        <f t="shared" ca="1" si="144"/>
        <v>-437262467996.99976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25">
      <c r="G3164" s="459"/>
      <c r="H3164" s="459">
        <v>3157</v>
      </c>
      <c r="I3164" s="444">
        <f t="shared" ca="1" si="145"/>
        <v>-437262467996.99976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-1821926949.987499</v>
      </c>
      <c r="L3164" s="444">
        <f t="shared" ca="1" si="144"/>
        <v>-439084394946.98724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25">
      <c r="G3165" s="459"/>
      <c r="H3165" s="459">
        <v>3158</v>
      </c>
      <c r="I3165" s="444">
        <f t="shared" ca="1" si="145"/>
        <v>-439084394946.98724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-1829518312.2791135</v>
      </c>
      <c r="L3165" s="444">
        <f t="shared" ca="1" si="144"/>
        <v>-440913913259.26636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25">
      <c r="G3166" s="459"/>
      <c r="H3166" s="459">
        <v>3159</v>
      </c>
      <c r="I3166" s="444">
        <f t="shared" ca="1" si="145"/>
        <v>-440913913259.26636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-1837141305.2469432</v>
      </c>
      <c r="L3166" s="444">
        <f t="shared" ca="1" si="144"/>
        <v>-442751054564.51331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25">
      <c r="G3167" s="459"/>
      <c r="H3167" s="459">
        <v>3160</v>
      </c>
      <c r="I3167" s="444">
        <f t="shared" ca="1" si="145"/>
        <v>-442751054564.51331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-1844796060.6854722</v>
      </c>
      <c r="L3167" s="444">
        <f t="shared" ca="1" si="144"/>
        <v>-444595850625.19879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25">
      <c r="G3168" s="459"/>
      <c r="H3168" s="459">
        <v>3161</v>
      </c>
      <c r="I3168" s="444">
        <f t="shared" ca="1" si="145"/>
        <v>-444595850625.19879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-1852482710.9383283</v>
      </c>
      <c r="L3168" s="444">
        <f t="shared" ca="1" si="144"/>
        <v>-446448333336.13715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25">
      <c r="G3169" s="459"/>
      <c r="H3169" s="459">
        <v>3162</v>
      </c>
      <c r="I3169" s="444">
        <f t="shared" ca="1" si="145"/>
        <v>-446448333336.13715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-1860201388.9005711</v>
      </c>
      <c r="L3169" s="444">
        <f t="shared" ca="1" si="144"/>
        <v>-448308534725.03772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25">
      <c r="G3170" s="459"/>
      <c r="H3170" s="459">
        <v>3163</v>
      </c>
      <c r="I3170" s="444">
        <f t="shared" ca="1" si="145"/>
        <v>-448308534725.03772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-1867952228.0209906</v>
      </c>
      <c r="L3170" s="444">
        <f t="shared" ca="1" si="144"/>
        <v>-450176486953.05872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25">
      <c r="G3171" s="459"/>
      <c r="H3171" s="459">
        <v>3164</v>
      </c>
      <c r="I3171" s="444">
        <f t="shared" ca="1" si="145"/>
        <v>-450176486953.05872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-1875735362.3044112</v>
      </c>
      <c r="L3171" s="444">
        <f t="shared" ca="1" si="144"/>
        <v>-452052222315.3631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25">
      <c r="G3172" s="459"/>
      <c r="H3172" s="459">
        <v>3165</v>
      </c>
      <c r="I3172" s="444">
        <f t="shared" ca="1" si="145"/>
        <v>-452052222315.3631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-1883550926.3140132</v>
      </c>
      <c r="L3172" s="444">
        <f t="shared" ca="1" si="144"/>
        <v>-453935773241.67712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25">
      <c r="G3173" s="459"/>
      <c r="H3173" s="459">
        <v>3166</v>
      </c>
      <c r="I3173" s="444">
        <f t="shared" ca="1" si="145"/>
        <v>-453935773241.67712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-1891399055.1736548</v>
      </c>
      <c r="L3173" s="444">
        <f t="shared" ca="1" si="144"/>
        <v>-455827172296.85077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25">
      <c r="G3174" s="459"/>
      <c r="H3174" s="459">
        <v>3167</v>
      </c>
      <c r="I3174" s="444">
        <f t="shared" ca="1" si="145"/>
        <v>-455827172296.85077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-1899279884.5702114</v>
      </c>
      <c r="L3174" s="444">
        <f t="shared" ca="1" si="144"/>
        <v>-457726452181.42096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25">
      <c r="G3175" s="459"/>
      <c r="H3175" s="459">
        <v>3168</v>
      </c>
      <c r="I3175" s="444">
        <f t="shared" ca="1" si="145"/>
        <v>-457726452181.42096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-1907193550.7559204</v>
      </c>
      <c r="L3175" s="444">
        <f t="shared" ca="1" si="144"/>
        <v>-459633645732.17688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25">
      <c r="G3176" s="459"/>
      <c r="H3176" s="459">
        <v>3169</v>
      </c>
      <c r="I3176" s="444">
        <f t="shared" ca="1" si="145"/>
        <v>-459633645732.17688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-1915140190.5507369</v>
      </c>
      <c r="L3176" s="444">
        <f t="shared" ca="1" si="144"/>
        <v>-461548785922.7276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25">
      <c r="G3177" s="459"/>
      <c r="H3177" s="459">
        <v>3170</v>
      </c>
      <c r="I3177" s="444">
        <f t="shared" ca="1" si="145"/>
        <v>-461548785922.7276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-1923119941.3446982</v>
      </c>
      <c r="L3177" s="444">
        <f t="shared" ca="1" si="144"/>
        <v>-463471905864.07233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25">
      <c r="G3178" s="459"/>
      <c r="H3178" s="459">
        <v>3171</v>
      </c>
      <c r="I3178" s="444">
        <f t="shared" ca="1" si="145"/>
        <v>-463471905864.07233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-1931132941.1003013</v>
      </c>
      <c r="L3178" s="444">
        <f t="shared" ca="1" si="144"/>
        <v>-465403038805.17261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25">
      <c r="G3179" s="459"/>
      <c r="H3179" s="459">
        <v>3172</v>
      </c>
      <c r="I3179" s="444">
        <f t="shared" ca="1" si="145"/>
        <v>-465403038805.17261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-1939179328.3548858</v>
      </c>
      <c r="L3179" s="444">
        <f t="shared" ca="1" si="144"/>
        <v>-467342218133.52747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25">
      <c r="G3180" s="459"/>
      <c r="H3180" s="459">
        <v>3173</v>
      </c>
      <c r="I3180" s="444">
        <f t="shared" ca="1" si="145"/>
        <v>-467342218133.52747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-1947259242.223031</v>
      </c>
      <c r="L3180" s="444">
        <f t="shared" ca="1" si="144"/>
        <v>-469289477375.75049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25">
      <c r="G3181" s="459"/>
      <c r="H3181" s="459">
        <v>3174</v>
      </c>
      <c r="I3181" s="444">
        <f t="shared" ca="1" si="145"/>
        <v>-469289477375.75049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-1955372822.3989604</v>
      </c>
      <c r="L3181" s="444">
        <f t="shared" ca="1" si="144"/>
        <v>-471244850198.14948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25">
      <c r="G3182" s="459"/>
      <c r="H3182" s="459">
        <v>3175</v>
      </c>
      <c r="I3182" s="444">
        <f t="shared" ca="1" si="145"/>
        <v>-471244850198.14948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-1963520209.1589563</v>
      </c>
      <c r="L3182" s="444">
        <f t="shared" ca="1" si="144"/>
        <v>-473208370407.30841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25">
      <c r="G3183" s="459"/>
      <c r="H3183" s="459">
        <v>3176</v>
      </c>
      <c r="I3183" s="444">
        <f t="shared" ca="1" si="145"/>
        <v>-473208370407.30841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-1971701543.363785</v>
      </c>
      <c r="L3183" s="444">
        <f t="shared" ca="1" si="144"/>
        <v>-475180071950.67218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25">
      <c r="G3184" s="459"/>
      <c r="H3184" s="459">
        <v>3177</v>
      </c>
      <c r="I3184" s="444">
        <f t="shared" ca="1" si="145"/>
        <v>-475180071950.67218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-1979916966.461134</v>
      </c>
      <c r="L3184" s="444">
        <f t="shared" ca="1" si="144"/>
        <v>-477159988917.1333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25">
      <c r="G3185" s="459"/>
      <c r="H3185" s="459">
        <v>3178</v>
      </c>
      <c r="I3185" s="444">
        <f t="shared" ca="1" si="145"/>
        <v>-477159988917.1333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-1988166620.4880555</v>
      </c>
      <c r="L3185" s="444">
        <f t="shared" ca="1" si="144"/>
        <v>-479148155537.62134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25">
      <c r="G3186" s="459"/>
      <c r="H3186" s="459">
        <v>3179</v>
      </c>
      <c r="I3186" s="444">
        <f t="shared" ca="1" si="145"/>
        <v>-479148155537.62134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-1996450648.0734222</v>
      </c>
      <c r="L3186" s="444">
        <f t="shared" ca="1" si="144"/>
        <v>-481144606185.69476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25">
      <c r="G3187" s="459"/>
      <c r="H3187" s="459">
        <v>3180</v>
      </c>
      <c r="I3187" s="444">
        <f t="shared" ca="1" si="145"/>
        <v>-481144606185.69476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-2004769192.4403949</v>
      </c>
      <c r="L3187" s="444">
        <f t="shared" ca="1" si="144"/>
        <v>-483149375378.13513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25">
      <c r="G3188" s="459"/>
      <c r="H3188" s="459">
        <v>3181</v>
      </c>
      <c r="I3188" s="444">
        <f t="shared" ca="1" si="145"/>
        <v>-483149375378.13513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-2013122397.4088962</v>
      </c>
      <c r="L3188" s="444">
        <f t="shared" ca="1" si="144"/>
        <v>-485162497775.54401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25">
      <c r="G3189" s="459"/>
      <c r="H3189" s="459">
        <v>3182</v>
      </c>
      <c r="I3189" s="444">
        <f t="shared" ca="1" si="145"/>
        <v>-485162497775.54401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-2021510407.3980999</v>
      </c>
      <c r="L3189" s="444">
        <f t="shared" ca="1" si="144"/>
        <v>-487184008182.94208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25">
      <c r="G3190" s="459"/>
      <c r="H3190" s="459">
        <v>3183</v>
      </c>
      <c r="I3190" s="444">
        <f t="shared" ca="1" si="145"/>
        <v>-487184008182.94208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-2029933367.4289255</v>
      </c>
      <c r="L3190" s="444">
        <f t="shared" ca="1" si="144"/>
        <v>-489213941550.37103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25">
      <c r="G3191" s="459"/>
      <c r="H3191" s="459">
        <v>3184</v>
      </c>
      <c r="I3191" s="444">
        <f t="shared" ca="1" si="145"/>
        <v>-489213941550.37103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-2038391423.1265461</v>
      </c>
      <c r="L3191" s="444">
        <f t="shared" ca="1" si="144"/>
        <v>-491252332973.49756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25">
      <c r="G3192" s="459"/>
      <c r="H3192" s="459">
        <v>3185</v>
      </c>
      <c r="I3192" s="444">
        <f t="shared" ca="1" si="145"/>
        <v>-491252332973.49756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-2046884720.7229061</v>
      </c>
      <c r="L3192" s="444">
        <f t="shared" ca="1" si="144"/>
        <v>-493299217694.22046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25">
      <c r="G3193" s="459"/>
      <c r="H3193" s="459">
        <v>3186</v>
      </c>
      <c r="I3193" s="444">
        <f t="shared" ca="1" si="145"/>
        <v>-493299217694.22046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-2055413407.059252</v>
      </c>
      <c r="L3193" s="444">
        <f t="shared" ca="1" si="144"/>
        <v>-495354631101.27972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25">
      <c r="G3194" s="459"/>
      <c r="H3194" s="459">
        <v>3187</v>
      </c>
      <c r="I3194" s="444">
        <f t="shared" ca="1" si="145"/>
        <v>-495354631101.27972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-2063977629.5886657</v>
      </c>
      <c r="L3194" s="444">
        <f t="shared" ca="1" si="144"/>
        <v>-497418608730.86841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25">
      <c r="G3195" s="459"/>
      <c r="H3195" s="459">
        <v>3188</v>
      </c>
      <c r="I3195" s="444">
        <f t="shared" ca="1" si="145"/>
        <v>-497418608730.86841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-2072577536.3786185</v>
      </c>
      <c r="L3195" s="444">
        <f t="shared" ca="1" si="144"/>
        <v>-499491186267.24701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25">
      <c r="G3196" s="459"/>
      <c r="H3196" s="459">
        <v>3189</v>
      </c>
      <c r="I3196" s="444">
        <f t="shared" ca="1" si="145"/>
        <v>-499491186267.24701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-2081213276.1135292</v>
      </c>
      <c r="L3196" s="444">
        <f t="shared" ca="1" si="144"/>
        <v>-501572399543.36053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25">
      <c r="G3197" s="459"/>
      <c r="H3197" s="459">
        <v>3190</v>
      </c>
      <c r="I3197" s="444">
        <f t="shared" ca="1" si="145"/>
        <v>-501572399543.36053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-2089884998.0973356</v>
      </c>
      <c r="L3197" s="444">
        <f t="shared" ca="1" si="144"/>
        <v>-503662284541.45789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25">
      <c r="G3198" s="459"/>
      <c r="H3198" s="459">
        <v>3191</v>
      </c>
      <c r="I3198" s="444">
        <f t="shared" ca="1" si="145"/>
        <v>-503662284541.45789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-2098592852.2560744</v>
      </c>
      <c r="L3198" s="444">
        <f t="shared" ca="1" si="144"/>
        <v>-505760877393.71399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25">
      <c r="G3199" s="459"/>
      <c r="H3199" s="459">
        <v>3192</v>
      </c>
      <c r="I3199" s="444">
        <f t="shared" ca="1" si="145"/>
        <v>-505760877393.71399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-2107336989.1404753</v>
      </c>
      <c r="L3199" s="444">
        <f t="shared" ca="1" si="144"/>
        <v>-507868214382.85449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25">
      <c r="G3200" s="459"/>
      <c r="H3200" s="459">
        <v>3193</v>
      </c>
      <c r="I3200" s="444">
        <f t="shared" ca="1" si="145"/>
        <v>-507868214382.85449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-2116117559.9285603</v>
      </c>
      <c r="L3200" s="444">
        <f t="shared" ca="1" si="144"/>
        <v>-509984331942.78308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25">
      <c r="G3201" s="459"/>
      <c r="H3201" s="459">
        <v>3194</v>
      </c>
      <c r="I3201" s="444">
        <f t="shared" ca="1" si="145"/>
        <v>-509984331942.78308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-2124934716.4282627</v>
      </c>
      <c r="L3201" s="444">
        <f t="shared" ca="1" si="144"/>
        <v>-512109266659.21136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25">
      <c r="G3202" s="459"/>
      <c r="H3202" s="459">
        <v>3195</v>
      </c>
      <c r="I3202" s="444">
        <f t="shared" ca="1" si="145"/>
        <v>-512109266659.21136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-2133788611.0800474</v>
      </c>
      <c r="L3202" s="444">
        <f t="shared" ca="1" si="144"/>
        <v>-514243055270.29138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25">
      <c r="G3203" s="459"/>
      <c r="H3203" s="459">
        <v>3196</v>
      </c>
      <c r="I3203" s="444">
        <f t="shared" ca="1" si="145"/>
        <v>-514243055270.29138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-2142679396.9595478</v>
      </c>
      <c r="L3203" s="444">
        <f t="shared" ca="1" si="144"/>
        <v>-516385734667.25092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25">
      <c r="G3204" s="459"/>
      <c r="H3204" s="459">
        <v>3197</v>
      </c>
      <c r="I3204" s="444">
        <f t="shared" ca="1" si="145"/>
        <v>-516385734667.25092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-2151607227.7802119</v>
      </c>
      <c r="L3204" s="444">
        <f t="shared" ca="1" si="144"/>
        <v>-518537341895.03113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25">
      <c r="G3205" s="459"/>
      <c r="H3205" s="459">
        <v>3198</v>
      </c>
      <c r="I3205" s="444">
        <f t="shared" ca="1" si="145"/>
        <v>-518537341895.03113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-2160572257.8959627</v>
      </c>
      <c r="L3205" s="444">
        <f t="shared" ca="1" si="144"/>
        <v>-520697914152.92706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25">
      <c r="G3206" s="459"/>
      <c r="H3206" s="459">
        <v>3199</v>
      </c>
      <c r="I3206" s="444">
        <f t="shared" ca="1" si="145"/>
        <v>-520697914152.92706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-2169574642.3038626</v>
      </c>
      <c r="L3206" s="444">
        <f t="shared" ca="1" si="144"/>
        <v>-522867488795.2309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25">
      <c r="G3207" s="459"/>
      <c r="H3207" s="459">
        <v>3200</v>
      </c>
      <c r="I3207" s="444">
        <f t="shared" ca="1" si="145"/>
        <v>-522867488795.2309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-2178614536.6467953</v>
      </c>
      <c r="L3207" s="444">
        <f t="shared" ca="1" si="144"/>
        <v>-525046103331.87769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25">
      <c r="G3208" s="459"/>
      <c r="H3208" s="459">
        <v>3201</v>
      </c>
      <c r="I3208" s="444">
        <f t="shared" ca="1" si="145"/>
        <v>-525046103331.87769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-2187692097.216157</v>
      </c>
      <c r="L3208" s="444">
        <f t="shared" ca="1" si="144"/>
        <v>-527233795429.09387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25">
      <c r="G3209" s="459"/>
      <c r="H3209" s="459">
        <v>3202</v>
      </c>
      <c r="I3209" s="444">
        <f t="shared" ca="1" si="145"/>
        <v>-527233795429.09387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-2196807480.9545574</v>
      </c>
      <c r="L3209" s="444">
        <f t="shared" ca="1" si="144"/>
        <v>-529430602910.0484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25">
      <c r="G3210" s="459"/>
      <c r="H3210" s="459">
        <v>3203</v>
      </c>
      <c r="I3210" s="444">
        <f t="shared" ca="1" si="145"/>
        <v>-529430602910.0484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-2205960845.4585352</v>
      </c>
      <c r="L3210" s="444">
        <f t="shared" ca="1" si="144"/>
        <v>-531636563755.50696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25">
      <c r="G3211" s="459"/>
      <c r="H3211" s="459">
        <v>3204</v>
      </c>
      <c r="I3211" s="444">
        <f t="shared" ca="1" si="145"/>
        <v>-531636563755.50696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-2215152348.9812789</v>
      </c>
      <c r="L3211" s="444">
        <f t="shared" ca="1" si="144"/>
        <v>-533851716104.48822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25">
      <c r="G3212" s="459"/>
      <c r="H3212" s="459">
        <v>3205</v>
      </c>
      <c r="I3212" s="444">
        <f t="shared" ca="1" si="145"/>
        <v>-533851716104.48822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-2224382150.4353676</v>
      </c>
      <c r="L3212" s="444">
        <f t="shared" ca="1" si="144"/>
        <v>-536076098254.92358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25">
      <c r="G3213" s="459"/>
      <c r="H3213" s="459">
        <v>3206</v>
      </c>
      <c r="I3213" s="444">
        <f t="shared" ca="1" si="145"/>
        <v>-536076098254.92358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-2233650409.395515</v>
      </c>
      <c r="L3213" s="444">
        <f t="shared" ca="1" si="144"/>
        <v>-538309748664.31909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25">
      <c r="G3214" s="459"/>
      <c r="H3214" s="459">
        <v>3207</v>
      </c>
      <c r="I3214" s="444">
        <f t="shared" ca="1" si="145"/>
        <v>-538309748664.31909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-2242957286.1013298</v>
      </c>
      <c r="L3214" s="444">
        <f t="shared" ca="1" si="144"/>
        <v>-540552705950.42041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25">
      <c r="G3215" s="459"/>
      <c r="H3215" s="459">
        <v>3208</v>
      </c>
      <c r="I3215" s="444">
        <f t="shared" ca="1" si="145"/>
        <v>-540552705950.42041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-2252302941.4600849</v>
      </c>
      <c r="L3215" s="444">
        <f t="shared" ca="1" si="144"/>
        <v>-542805008891.88049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25">
      <c r="G3216" s="459"/>
      <c r="H3216" s="459">
        <v>3209</v>
      </c>
      <c r="I3216" s="444">
        <f t="shared" ca="1" si="145"/>
        <v>-542805008891.88049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-2261687537.0495019</v>
      </c>
      <c r="L3216" s="444">
        <f t="shared" ca="1" si="144"/>
        <v>-545066696428.92999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25">
      <c r="G3217" s="459"/>
      <c r="H3217" s="459">
        <v>3210</v>
      </c>
      <c r="I3217" s="444">
        <f t="shared" ca="1" si="145"/>
        <v>-545066696428.92999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-2271111235.1205416</v>
      </c>
      <c r="L3217" s="444">
        <f t="shared" ca="1" si="144"/>
        <v>-547337807664.05054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25">
      <c r="G3218" s="459"/>
      <c r="H3218" s="459">
        <v>3211</v>
      </c>
      <c r="I3218" s="444">
        <f t="shared" ca="1" si="145"/>
        <v>-547337807664.05054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-2280574198.6002107</v>
      </c>
      <c r="L3218" s="444">
        <f t="shared" ca="1" si="144"/>
        <v>-549618381862.65076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25">
      <c r="G3219" s="459"/>
      <c r="H3219" s="459">
        <v>3212</v>
      </c>
      <c r="I3219" s="444">
        <f t="shared" ca="1" si="145"/>
        <v>-549618381862.65076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-2290076591.094378</v>
      </c>
      <c r="L3219" s="444">
        <f t="shared" ca="1" si="144"/>
        <v>-551908458453.74512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25">
      <c r="G3220" s="459"/>
      <c r="H3220" s="459">
        <v>3213</v>
      </c>
      <c r="I3220" s="444">
        <f t="shared" ca="1" si="145"/>
        <v>-551908458453.74512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-2299618576.8906045</v>
      </c>
      <c r="L3220" s="444">
        <f t="shared" ca="1" si="144"/>
        <v>-554208077030.63574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25">
      <c r="G3221" s="459"/>
      <c r="H3221" s="459">
        <v>3214</v>
      </c>
      <c r="I3221" s="444">
        <f t="shared" ca="1" si="145"/>
        <v>-554208077030.63574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-2309200320.9609823</v>
      </c>
      <c r="L3221" s="444">
        <f t="shared" ca="1" si="144"/>
        <v>-556517277351.59668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25">
      <c r="G3222" s="459"/>
      <c r="H3222" s="459">
        <v>3215</v>
      </c>
      <c r="I3222" s="444">
        <f t="shared" ca="1" si="145"/>
        <v>-556517277351.59668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-2318821988.9649863</v>
      </c>
      <c r="L3222" s="444">
        <f t="shared" ca="1" si="144"/>
        <v>-558836099340.56165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25">
      <c r="G3223" s="459"/>
      <c r="H3223" s="459">
        <v>3216</v>
      </c>
      <c r="I3223" s="444">
        <f t="shared" ca="1" si="145"/>
        <v>-558836099340.56165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-2328483747.2523403</v>
      </c>
      <c r="L3223" s="444">
        <f t="shared" ca="1" si="144"/>
        <v>-561164583087.81396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25">
      <c r="G3224" s="459"/>
      <c r="H3224" s="459">
        <v>3217</v>
      </c>
      <c r="I3224" s="444">
        <f t="shared" ca="1" si="145"/>
        <v>-561164583087.81396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-2338185762.8658915</v>
      </c>
      <c r="L3224" s="444">
        <f t="shared" ca="1" si="144"/>
        <v>-563502768850.67981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25">
      <c r="G3225" s="459"/>
      <c r="H3225" s="459">
        <v>3218</v>
      </c>
      <c r="I3225" s="444">
        <f t="shared" ca="1" si="145"/>
        <v>-563502768850.67981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-2347928203.5444994</v>
      </c>
      <c r="L3225" s="444">
        <f t="shared" ca="1" si="144"/>
        <v>-565850697054.22437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25">
      <c r="G3226" s="459"/>
      <c r="H3226" s="459">
        <v>3219</v>
      </c>
      <c r="I3226" s="444">
        <f t="shared" ca="1" si="145"/>
        <v>-565850697054.22437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-2357711237.725935</v>
      </c>
      <c r="L3226" s="444">
        <f t="shared" ca="1" si="144"/>
        <v>-568208408291.95032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25">
      <c r="G3227" s="459"/>
      <c r="H3227" s="459">
        <v>3220</v>
      </c>
      <c r="I3227" s="444">
        <f t="shared" ca="1" si="145"/>
        <v>-568208408291.95032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-2367535034.5497928</v>
      </c>
      <c r="L3227" s="444">
        <f t="shared" ca="1" si="144"/>
        <v>-570575943326.50012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25">
      <c r="G3228" s="459"/>
      <c r="H3228" s="459">
        <v>3221</v>
      </c>
      <c r="I3228" s="444">
        <f t="shared" ca="1" si="145"/>
        <v>-570575943326.50012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-2377399763.8604174</v>
      </c>
      <c r="L3228" s="444">
        <f t="shared" ca="1" si="144"/>
        <v>-572953343090.3606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25">
      <c r="G3229" s="459"/>
      <c r="H3229" s="459">
        <v>3222</v>
      </c>
      <c r="I3229" s="444">
        <f t="shared" ca="1" si="145"/>
        <v>-572953343090.3606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-2387305596.209836</v>
      </c>
      <c r="L3229" s="444">
        <f t="shared" ca="1" si="144"/>
        <v>-575340648686.57043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25">
      <c r="G3230" s="459"/>
      <c r="H3230" s="459">
        <v>3223</v>
      </c>
      <c r="I3230" s="444">
        <f t="shared" ca="1" si="145"/>
        <v>-575340648686.57043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-2397252702.8607101</v>
      </c>
      <c r="L3230" s="444">
        <f t="shared" ca="1" si="144"/>
        <v>-577737901389.43115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25">
      <c r="G3231" s="459"/>
      <c r="H3231" s="459">
        <v>3224</v>
      </c>
      <c r="I3231" s="444">
        <f t="shared" ca="1" si="145"/>
        <v>-577737901389.43115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-2407241255.7892966</v>
      </c>
      <c r="L3231" s="444">
        <f t="shared" ca="1" si="144"/>
        <v>-580145142645.22046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25">
      <c r="G3232" s="459"/>
      <c r="H3232" s="459">
        <v>3225</v>
      </c>
      <c r="I3232" s="444">
        <f t="shared" ca="1" si="145"/>
        <v>-580145142645.22046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-2417271427.6884184</v>
      </c>
      <c r="L3232" s="444">
        <f t="shared" ca="1" si="144"/>
        <v>-582562414072.90894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25">
      <c r="G3233" s="459"/>
      <c r="H3233" s="459">
        <v>3226</v>
      </c>
      <c r="I3233" s="444">
        <f t="shared" ca="1" si="145"/>
        <v>-582562414072.90894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-2427343391.9704537</v>
      </c>
      <c r="L3233" s="444">
        <f t="shared" ca="1" si="144"/>
        <v>-584989757464.87939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25">
      <c r="G3234" s="459"/>
      <c r="H3234" s="459">
        <v>3227</v>
      </c>
      <c r="I3234" s="444">
        <f t="shared" ca="1" si="145"/>
        <v>-584989757464.87939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-2437457322.7703309</v>
      </c>
      <c r="L3234" s="444">
        <f t="shared" ca="1" si="144"/>
        <v>-587427214787.64978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25">
      <c r="G3235" s="459"/>
      <c r="H3235" s="459">
        <v>3228</v>
      </c>
      <c r="I3235" s="444">
        <f t="shared" ca="1" si="145"/>
        <v>-587427214787.64978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-2447613394.9485407</v>
      </c>
      <c r="L3235" s="444">
        <f t="shared" ca="1" si="144"/>
        <v>-589874828182.59827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25">
      <c r="G3236" s="459"/>
      <c r="H3236" s="459">
        <v>3229</v>
      </c>
      <c r="I3236" s="444">
        <f t="shared" ca="1" si="145"/>
        <v>-589874828182.59827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-2457811784.0941596</v>
      </c>
      <c r="L3236" s="444">
        <f t="shared" ca="1" si="144"/>
        <v>-592332639966.69238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25">
      <c r="G3237" s="459"/>
      <c r="H3237" s="459">
        <v>3230</v>
      </c>
      <c r="I3237" s="444">
        <f t="shared" ca="1" si="145"/>
        <v>-592332639966.69238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-2468052666.527885</v>
      </c>
      <c r="L3237" s="444">
        <f t="shared" ca="1" si="144"/>
        <v>-594800692633.22021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25">
      <c r="G3238" s="459"/>
      <c r="H3238" s="459">
        <v>3231</v>
      </c>
      <c r="I3238" s="444">
        <f t="shared" ca="1" si="145"/>
        <v>-594800692633.22021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-2478336219.3050842</v>
      </c>
      <c r="L3238" s="444">
        <f t="shared" ca="1" si="144"/>
        <v>-597279028852.52527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25">
      <c r="G3239" s="459"/>
      <c r="H3239" s="459">
        <v>3232</v>
      </c>
      <c r="I3239" s="444">
        <f t="shared" ca="1" si="145"/>
        <v>-597279028852.52527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-2488662620.2188554</v>
      </c>
      <c r="L3239" s="444">
        <f t="shared" ca="1" si="144"/>
        <v>-599767691472.74414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25">
      <c r="G3240" s="459"/>
      <c r="H3240" s="459">
        <v>3233</v>
      </c>
      <c r="I3240" s="444">
        <f t="shared" ca="1" si="145"/>
        <v>-599767691472.74414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-2499032047.8031006</v>
      </c>
      <c r="L3240" s="444">
        <f t="shared" ca="1" si="144"/>
        <v>-602266723520.54724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25">
      <c r="G3241" s="459"/>
      <c r="H3241" s="459">
        <v>3234</v>
      </c>
      <c r="I3241" s="444">
        <f t="shared" ca="1" si="145"/>
        <v>-602266723520.54724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-2509444681.3356133</v>
      </c>
      <c r="L3241" s="444">
        <f t="shared" ca="1" si="144"/>
        <v>-604776168201.88281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25">
      <c r="G3242" s="459"/>
      <c r="H3242" s="459">
        <v>3235</v>
      </c>
      <c r="I3242" s="444">
        <f t="shared" ca="1" si="145"/>
        <v>-604776168201.88281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-2519900700.8411784</v>
      </c>
      <c r="L3242" s="444">
        <f t="shared" ca="1" si="144"/>
        <v>-607296068902.724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25">
      <c r="G3243" s="459"/>
      <c r="H3243" s="459">
        <v>3236</v>
      </c>
      <c r="I3243" s="444">
        <f t="shared" ca="1" si="145"/>
        <v>-607296068902.724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-2530400287.0946832</v>
      </c>
      <c r="L3243" s="444">
        <f t="shared" ca="1" si="144"/>
        <v>-609826469189.81873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25">
      <c r="G3244" s="459"/>
      <c r="H3244" s="459">
        <v>3237</v>
      </c>
      <c r="I3244" s="444">
        <f t="shared" ca="1" si="145"/>
        <v>-609826469189.81873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-2540943621.6242447</v>
      </c>
      <c r="L3244" s="444">
        <f t="shared" ca="1" si="144"/>
        <v>-612367412811.44299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25">
      <c r="G3245" s="459"/>
      <c r="H3245" s="459">
        <v>3238</v>
      </c>
      <c r="I3245" s="444">
        <f t="shared" ca="1" si="145"/>
        <v>-612367412811.44299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-2551530886.7143459</v>
      </c>
      <c r="L3245" s="444">
        <f t="shared" ca="1" si="144"/>
        <v>-614918943698.15735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25">
      <c r="G3246" s="459"/>
      <c r="H3246" s="459">
        <v>3239</v>
      </c>
      <c r="I3246" s="444">
        <f t="shared" ca="1" si="145"/>
        <v>-614918943698.15735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-2562162265.408989</v>
      </c>
      <c r="L3246" s="444">
        <f t="shared" ca="1" si="144"/>
        <v>-617481105963.56628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25">
      <c r="G3247" s="459"/>
      <c r="H3247" s="459">
        <v>3240</v>
      </c>
      <c r="I3247" s="444">
        <f t="shared" ca="1" si="145"/>
        <v>-617481105963.56628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-2572837941.5148597</v>
      </c>
      <c r="L3247" s="444">
        <f t="shared" ca="1" si="144"/>
        <v>-620053943905.08118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25">
      <c r="G3248" s="459"/>
      <c r="H3248" s="459">
        <v>3241</v>
      </c>
      <c r="I3248" s="444">
        <f t="shared" ca="1" si="145"/>
        <v>-620053943905.08118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-2583558099.6045051</v>
      </c>
      <c r="L3248" s="444">
        <f t="shared" ca="1" si="144"/>
        <v>-622637502004.68567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25">
      <c r="G3249" s="459"/>
      <c r="H3249" s="459">
        <v>3242</v>
      </c>
      <c r="I3249" s="444">
        <f t="shared" ca="1" si="145"/>
        <v>-622637502004.68567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-2594322925.0195236</v>
      </c>
      <c r="L3249" s="444">
        <f t="shared" ca="1" si="144"/>
        <v>-625231824929.7052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25">
      <c r="G3250" s="459"/>
      <c r="H3250" s="459">
        <v>3243</v>
      </c>
      <c r="I3250" s="444">
        <f t="shared" ca="1" si="145"/>
        <v>-625231824929.7052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-2605132603.8737717</v>
      </c>
      <c r="L3250" s="444">
        <f t="shared" ca="1" si="144"/>
        <v>-627836957533.57898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25">
      <c r="G3251" s="459"/>
      <c r="H3251" s="459">
        <v>3244</v>
      </c>
      <c r="I3251" s="444">
        <f t="shared" ca="1" si="145"/>
        <v>-627836957533.57898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-2615987323.0565791</v>
      </c>
      <c r="L3251" s="444">
        <f t="shared" ca="1" si="144"/>
        <v>-630452944856.6355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25">
      <c r="G3252" s="459"/>
      <c r="H3252" s="459">
        <v>3245</v>
      </c>
      <c r="I3252" s="444">
        <f t="shared" ca="1" si="145"/>
        <v>-630452944856.6355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-2626887270.235981</v>
      </c>
      <c r="L3252" s="444">
        <f t="shared" ca="1" si="144"/>
        <v>-633079832126.87146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25">
      <c r="G3253" s="459"/>
      <c r="H3253" s="459">
        <v>3246</v>
      </c>
      <c r="I3253" s="444">
        <f t="shared" ca="1" si="145"/>
        <v>-633079832126.87146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-2637832633.8619642</v>
      </c>
      <c r="L3253" s="444">
        <f t="shared" ca="1" si="144"/>
        <v>-635717664760.7334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25">
      <c r="G3254" s="459"/>
      <c r="H3254" s="459">
        <v>3247</v>
      </c>
      <c r="I3254" s="444">
        <f t="shared" ca="1" si="145"/>
        <v>-635717664760.7334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-2648823603.1697226</v>
      </c>
      <c r="L3254" s="444">
        <f t="shared" ca="1" si="144"/>
        <v>-638366488363.90308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25">
      <c r="G3255" s="459"/>
      <c r="H3255" s="459">
        <v>3248</v>
      </c>
      <c r="I3255" s="444">
        <f t="shared" ca="1" si="145"/>
        <v>-638366488363.90308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-2659860368.1829295</v>
      </c>
      <c r="L3255" s="444">
        <f t="shared" ca="1" si="144"/>
        <v>-641026348732.08606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25">
      <c r="G3256" s="459"/>
      <c r="H3256" s="459">
        <v>3249</v>
      </c>
      <c r="I3256" s="444">
        <f t="shared" ca="1" si="145"/>
        <v>-641026348732.08606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-2670943119.7170253</v>
      </c>
      <c r="L3256" s="444">
        <f t="shared" ca="1" si="144"/>
        <v>-643697291851.8031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25">
      <c r="G3257" s="459"/>
      <c r="H3257" s="459">
        <v>3250</v>
      </c>
      <c r="I3257" s="444">
        <f t="shared" ca="1" si="145"/>
        <v>-643697291851.8031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-2682072049.382513</v>
      </c>
      <c r="L3257" s="444">
        <f t="shared" ca="1" si="144"/>
        <v>-646379363901.18567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25">
      <c r="G3258" s="459"/>
      <c r="H3258" s="459">
        <v>3251</v>
      </c>
      <c r="I3258" s="444">
        <f t="shared" ca="1" si="145"/>
        <v>-646379363901.18567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-2693247349.5882735</v>
      </c>
      <c r="L3258" s="444">
        <f t="shared" ca="1" si="144"/>
        <v>-649072611250.77393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25">
      <c r="G3259" s="459"/>
      <c r="H3259" s="459">
        <v>3252</v>
      </c>
      <c r="I3259" s="444">
        <f t="shared" ca="1" si="145"/>
        <v>-649072611250.77393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-2704469213.5448914</v>
      </c>
      <c r="L3259" s="444">
        <f t="shared" ca="1" si="144"/>
        <v>-651777080464.31885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25">
      <c r="G3260" s="459"/>
      <c r="H3260" s="459">
        <v>3253</v>
      </c>
      <c r="I3260" s="444">
        <f t="shared" ca="1" si="145"/>
        <v>-651777080464.31885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-2715737835.2679954</v>
      </c>
      <c r="L3260" s="444">
        <f t="shared" ca="1" si="144"/>
        <v>-654492818299.58679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25">
      <c r="G3261" s="459"/>
      <c r="H3261" s="459">
        <v>3254</v>
      </c>
      <c r="I3261" s="444">
        <f t="shared" ca="1" si="145"/>
        <v>-654492818299.58679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-2727053409.5816116</v>
      </c>
      <c r="L3261" s="444">
        <f t="shared" ca="1" si="144"/>
        <v>-657219871709.16846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25">
      <c r="G3262" s="459"/>
      <c r="H3262" s="459">
        <v>3255</v>
      </c>
      <c r="I3262" s="444">
        <f t="shared" ca="1" si="145"/>
        <v>-657219871709.16846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-2738416132.1215353</v>
      </c>
      <c r="L3262" s="444">
        <f t="shared" ca="1" si="144"/>
        <v>-659958287841.29004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25">
      <c r="G3263" s="459"/>
      <c r="H3263" s="459">
        <v>3256</v>
      </c>
      <c r="I3263" s="444">
        <f t="shared" ca="1" si="145"/>
        <v>-659958287841.29004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-2749826199.3387084</v>
      </c>
      <c r="L3263" s="444">
        <f t="shared" ca="1" si="144"/>
        <v>-662708114040.62878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25">
      <c r="G3264" s="459"/>
      <c r="H3264" s="459">
        <v>3257</v>
      </c>
      <c r="I3264" s="444">
        <f t="shared" ca="1" si="145"/>
        <v>-662708114040.62878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-2761283808.5026197</v>
      </c>
      <c r="L3264" s="444">
        <f t="shared" ca="1" si="144"/>
        <v>-665469397849.13135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25">
      <c r="G3265" s="459"/>
      <c r="H3265" s="459">
        <v>3258</v>
      </c>
      <c r="I3265" s="444">
        <f t="shared" ca="1" si="145"/>
        <v>-665469397849.13135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-2772789157.7047138</v>
      </c>
      <c r="L3265" s="444">
        <f t="shared" ca="1" si="144"/>
        <v>-668242187006.83606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25">
      <c r="G3266" s="459"/>
      <c r="H3266" s="459">
        <v>3259</v>
      </c>
      <c r="I3266" s="444">
        <f t="shared" ca="1" si="145"/>
        <v>-668242187006.83606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-2784342445.8618169</v>
      </c>
      <c r="L3266" s="444">
        <f t="shared" ca="1" si="144"/>
        <v>-671026529452.69788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25">
      <c r="G3267" s="459"/>
      <c r="H3267" s="459">
        <v>3260</v>
      </c>
      <c r="I3267" s="444">
        <f t="shared" ca="1" si="145"/>
        <v>-671026529452.69788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-2795943872.7195745</v>
      </c>
      <c r="L3267" s="444">
        <f t="shared" ca="1" si="144"/>
        <v>-673822473325.41748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25">
      <c r="G3268" s="459"/>
      <c r="H3268" s="459">
        <v>3261</v>
      </c>
      <c r="I3268" s="444">
        <f t="shared" ca="1" si="145"/>
        <v>-673822473325.41748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-2807593638.855906</v>
      </c>
      <c r="L3268" s="444">
        <f t="shared" ca="1" si="144"/>
        <v>-676630066964.27344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25">
      <c r="G3269" s="459"/>
      <c r="H3269" s="459">
        <v>3262</v>
      </c>
      <c r="I3269" s="444">
        <f t="shared" ca="1" si="145"/>
        <v>-676630066964.27344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-2819291945.6844726</v>
      </c>
      <c r="L3269" s="444">
        <f t="shared" ca="1" si="144"/>
        <v>-679449358909.95789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25">
      <c r="G3270" s="459"/>
      <c r="H3270" s="459">
        <v>3263</v>
      </c>
      <c r="I3270" s="444">
        <f t="shared" ca="1" si="145"/>
        <v>-679449358909.95789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-2831038995.458158</v>
      </c>
      <c r="L3270" s="444">
        <f t="shared" ca="1" si="144"/>
        <v>-682280397905.41602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25">
      <c r="G3271" s="459"/>
      <c r="H3271" s="459">
        <v>3264</v>
      </c>
      <c r="I3271" s="444">
        <f t="shared" ca="1" si="145"/>
        <v>-682280397905.41602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-2842834991.2725668</v>
      </c>
      <c r="L3271" s="444">
        <f t="shared" ca="1" si="144"/>
        <v>-685123232896.6886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25">
      <c r="G3272" s="459"/>
      <c r="H3272" s="459">
        <v>3265</v>
      </c>
      <c r="I3272" s="444">
        <f t="shared" ca="1" si="145"/>
        <v>-685123232896.6886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-2854680137.0695357</v>
      </c>
      <c r="L3272" s="444">
        <f t="shared" ca="1" si="144"/>
        <v>-687977913033.75818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25">
      <c r="G3273" s="459"/>
      <c r="H3273" s="459">
        <v>3266</v>
      </c>
      <c r="I3273" s="444">
        <f t="shared" ca="1" si="145"/>
        <v>-687977913033.75818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-2866574637.6406589</v>
      </c>
      <c r="L3273" s="444">
        <f t="shared" ca="1" si="144"/>
        <v>-690844487671.3988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25">
      <c r="G3274" s="459"/>
      <c r="H3274" s="459">
        <v>3267</v>
      </c>
      <c r="I3274" s="444">
        <f t="shared" ca="1" si="145"/>
        <v>-690844487671.3988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-2878518698.6308284</v>
      </c>
      <c r="L3274" s="444">
        <f t="shared" ca="1" si="144"/>
        <v>-693723006370.02966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25">
      <c r="G3275" s="459"/>
      <c r="H3275" s="459">
        <v>3268</v>
      </c>
      <c r="I3275" s="444">
        <f t="shared" ca="1" si="145"/>
        <v>-693723006370.02966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-2890512526.54179</v>
      </c>
      <c r="L3275" s="444">
        <f t="shared" ca="1" si="144"/>
        <v>-696613518896.57141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25">
      <c r="G3276" s="459"/>
      <c r="H3276" s="459">
        <v>3269</v>
      </c>
      <c r="I3276" s="444">
        <f t="shared" ca="1" si="145"/>
        <v>-696613518896.57141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-2902556328.735714</v>
      </c>
      <c r="L3276" s="444">
        <f t="shared" ca="1" si="144"/>
        <v>-699516075225.30713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25">
      <c r="G3277" s="459"/>
      <c r="H3277" s="459">
        <v>3270</v>
      </c>
      <c r="I3277" s="444">
        <f t="shared" ca="1" si="145"/>
        <v>-699516075225.30713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-2914650313.4387798</v>
      </c>
      <c r="L3277" s="444">
        <f t="shared" ca="1" si="144"/>
        <v>-702430725538.74585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25">
      <c r="G3278" s="459"/>
      <c r="H3278" s="459">
        <v>3271</v>
      </c>
      <c r="I3278" s="444">
        <f t="shared" ca="1" si="145"/>
        <v>-702430725538.74585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-2926794689.7447743</v>
      </c>
      <c r="L3278" s="444">
        <f t="shared" ca="1" si="144"/>
        <v>-705357520228.4906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25">
      <c r="G3279" s="459"/>
      <c r="H3279" s="459">
        <v>3272</v>
      </c>
      <c r="I3279" s="444">
        <f t="shared" ca="1" si="145"/>
        <v>-705357520228.4906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-2938989667.618711</v>
      </c>
      <c r="L3279" s="444">
        <f t="shared" ca="1" si="144"/>
        <v>-708296509896.10925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25">
      <c r="G3280" s="459"/>
      <c r="H3280" s="459">
        <v>3273</v>
      </c>
      <c r="I3280" s="444">
        <f t="shared" ca="1" si="145"/>
        <v>-708296509896.10925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-2951235457.900455</v>
      </c>
      <c r="L3280" s="444">
        <f t="shared" ca="1" si="144"/>
        <v>-711247745354.00977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25">
      <c r="G3281" s="459"/>
      <c r="H3281" s="459">
        <v>3274</v>
      </c>
      <c r="I3281" s="444">
        <f t="shared" ca="1" si="145"/>
        <v>-711247745354.00977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-2963532272.3083739</v>
      </c>
      <c r="L3281" s="444">
        <f t="shared" ca="1" si="144"/>
        <v>-714211277626.31812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25">
      <c r="G3282" s="459"/>
      <c r="H3282" s="459">
        <v>3275</v>
      </c>
      <c r="I3282" s="444">
        <f t="shared" ca="1" si="145"/>
        <v>-714211277626.31812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-2975880323.4429922</v>
      </c>
      <c r="L3282" s="444">
        <f t="shared" ca="1" si="144"/>
        <v>-717187157949.76111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25">
      <c r="G3283" s="459"/>
      <c r="H3283" s="459">
        <v>3276</v>
      </c>
      <c r="I3283" s="444">
        <f t="shared" ca="1" si="145"/>
        <v>-717187157949.76111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-2988279824.7906713</v>
      </c>
      <c r="L3283" s="444">
        <f t="shared" ca="1" si="144"/>
        <v>-720175437774.55176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25">
      <c r="G3284" s="459"/>
      <c r="H3284" s="459">
        <v>3277</v>
      </c>
      <c r="I3284" s="444">
        <f t="shared" ca="1" si="145"/>
        <v>-720175437774.55176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-3000730990.7272987</v>
      </c>
      <c r="L3284" s="444">
        <f t="shared" ca="1" si="144"/>
        <v>-723176168765.27905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25">
      <c r="G3285" s="459"/>
      <c r="H3285" s="459">
        <v>3278</v>
      </c>
      <c r="I3285" s="444">
        <f t="shared" ca="1" si="145"/>
        <v>-723176168765.27905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-3013234036.521996</v>
      </c>
      <c r="L3285" s="444">
        <f t="shared" ca="1" si="144"/>
        <v>-726189402801.80103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25">
      <c r="G3286" s="459"/>
      <c r="H3286" s="459">
        <v>3279</v>
      </c>
      <c r="I3286" s="444">
        <f t="shared" ca="1" si="145"/>
        <v>-726189402801.80103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-3025789178.3408375</v>
      </c>
      <c r="L3286" s="444">
        <f t="shared" ca="1" si="144"/>
        <v>-729215191980.14185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25">
      <c r="G3287" s="459"/>
      <c r="H3287" s="459">
        <v>3280</v>
      </c>
      <c r="I3287" s="444">
        <f t="shared" ca="1" si="145"/>
        <v>-729215191980.14185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-3038396633.2505908</v>
      </c>
      <c r="L3287" s="444">
        <f t="shared" ca="1" si="144"/>
        <v>-732253588613.39246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25">
      <c r="G3288" s="459"/>
      <c r="H3288" s="459">
        <v>3281</v>
      </c>
      <c r="I3288" s="444">
        <f t="shared" ca="1" si="145"/>
        <v>-732253588613.39246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-3051056619.2224684</v>
      </c>
      <c r="L3288" s="444">
        <f t="shared" ca="1" si="144"/>
        <v>-735304645232.61487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25">
      <c r="G3289" s="459"/>
      <c r="H3289" s="459">
        <v>3282</v>
      </c>
      <c r="I3289" s="444">
        <f t="shared" ca="1" si="145"/>
        <v>-735304645232.61487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-3063769355.1358953</v>
      </c>
      <c r="L3289" s="444">
        <f t="shared" ca="1" si="144"/>
        <v>-738368414587.75073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25">
      <c r="G3290" s="459"/>
      <c r="H3290" s="459">
        <v>3283</v>
      </c>
      <c r="I3290" s="444">
        <f t="shared" ca="1" si="145"/>
        <v>-738368414587.75073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-3076535060.7822948</v>
      </c>
      <c r="L3290" s="444">
        <f t="shared" ca="1" si="144"/>
        <v>-741444949648.53308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25">
      <c r="G3291" s="459"/>
      <c r="H3291" s="459">
        <v>3284</v>
      </c>
      <c r="I3291" s="444">
        <f t="shared" ca="1" si="145"/>
        <v>-741444949648.53308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-3089353956.8688879</v>
      </c>
      <c r="L3291" s="444">
        <f t="shared" ca="1" si="144"/>
        <v>-744534303605.40198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25">
      <c r="G3292" s="459"/>
      <c r="H3292" s="459">
        <v>3285</v>
      </c>
      <c r="I3292" s="444">
        <f t="shared" ca="1" si="145"/>
        <v>-744534303605.40198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-3102226265.0225081</v>
      </c>
      <c r="L3292" s="444">
        <f t="shared" ca="1" si="144"/>
        <v>-747636529870.42444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25">
      <c r="G3293" s="459"/>
      <c r="H3293" s="459">
        <v>3286</v>
      </c>
      <c r="I3293" s="444">
        <f t="shared" ca="1" si="145"/>
        <v>-747636529870.42444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-3115152207.7934351</v>
      </c>
      <c r="L3293" s="444">
        <f t="shared" ca="1" si="144"/>
        <v>-750751682078.2179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25">
      <c r="G3294" s="459"/>
      <c r="H3294" s="459">
        <v>3287</v>
      </c>
      <c r="I3294" s="444">
        <f t="shared" ca="1" si="145"/>
        <v>-750751682078.2179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-3128132008.6592412</v>
      </c>
      <c r="L3294" s="444">
        <f t="shared" ca="1" si="144"/>
        <v>-753879814086.8772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25">
      <c r="G3295" s="459"/>
      <c r="H3295" s="459">
        <v>3288</v>
      </c>
      <c r="I3295" s="444">
        <f t="shared" ca="1" si="145"/>
        <v>-753879814086.8772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-3141165892.0286551</v>
      </c>
      <c r="L3295" s="444">
        <f t="shared" ca="1" si="144"/>
        <v>-757020979978.90588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25">
      <c r="G3296" s="459"/>
      <c r="H3296" s="459">
        <v>3289</v>
      </c>
      <c r="I3296" s="444">
        <f t="shared" ca="1" si="145"/>
        <v>-757020979978.90588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-3154254083.245441</v>
      </c>
      <c r="L3296" s="444">
        <f t="shared" ca="1" si="144"/>
        <v>-760175234062.15137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25">
      <c r="G3297" s="459"/>
      <c r="H3297" s="459">
        <v>3290</v>
      </c>
      <c r="I3297" s="444">
        <f t="shared" ca="1" si="145"/>
        <v>-760175234062.15137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-3167396808.5922976</v>
      </c>
      <c r="L3297" s="444">
        <f t="shared" ca="1" si="144"/>
        <v>-763342630870.74365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25">
      <c r="G3298" s="459"/>
      <c r="H3298" s="459">
        <v>3291</v>
      </c>
      <c r="I3298" s="444">
        <f t="shared" ca="1" si="145"/>
        <v>-763342630870.74365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-3180594295.294765</v>
      </c>
      <c r="L3298" s="444">
        <f t="shared" ca="1" si="144"/>
        <v>-766523225166.03845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25">
      <c r="G3299" s="459"/>
      <c r="H3299" s="459">
        <v>3292</v>
      </c>
      <c r="I3299" s="444">
        <f t="shared" ca="1" si="145"/>
        <v>-766523225166.03845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-3193846771.5251603</v>
      </c>
      <c r="L3299" s="444">
        <f t="shared" ca="1" si="144"/>
        <v>-769717071937.5636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25">
      <c r="G3300" s="459"/>
      <c r="H3300" s="459">
        <v>3293</v>
      </c>
      <c r="I3300" s="444">
        <f t="shared" ca="1" si="145"/>
        <v>-769717071937.5636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-3207154466.4065151</v>
      </c>
      <c r="L3300" s="444">
        <f t="shared" ca="1" si="144"/>
        <v>-772924226403.97009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25">
      <c r="G3301" s="459"/>
      <c r="H3301" s="459">
        <v>3294</v>
      </c>
      <c r="I3301" s="444">
        <f t="shared" ca="1" si="145"/>
        <v>-772924226403.97009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-3220517610.016542</v>
      </c>
      <c r="L3301" s="444">
        <f t="shared" ca="1" si="144"/>
        <v>-776144744013.98669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25">
      <c r="G3302" s="459"/>
      <c r="H3302" s="459">
        <v>3295</v>
      </c>
      <c r="I3302" s="444">
        <f t="shared" ca="1" si="145"/>
        <v>-776144744013.98669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-3233936433.3916111</v>
      </c>
      <c r="L3302" s="444">
        <f t="shared" ca="1" si="144"/>
        <v>-779378680447.3783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25">
      <c r="G3303" s="459"/>
      <c r="H3303" s="459">
        <v>3296</v>
      </c>
      <c r="I3303" s="444">
        <f t="shared" ca="1" si="145"/>
        <v>-779378680447.3783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-3247411168.5307426</v>
      </c>
      <c r="L3303" s="444">
        <f t="shared" ca="1" si="144"/>
        <v>-782626091615.90906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25">
      <c r="G3304" s="459"/>
      <c r="H3304" s="459">
        <v>3297</v>
      </c>
      <c r="I3304" s="444">
        <f t="shared" ca="1" si="145"/>
        <v>-782626091615.90906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-3260942048.399621</v>
      </c>
      <c r="L3304" s="444">
        <f t="shared" ca="1" si="144"/>
        <v>-785887033664.30872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25">
      <c r="G3305" s="459"/>
      <c r="H3305" s="459">
        <v>3298</v>
      </c>
      <c r="I3305" s="444">
        <f t="shared" ca="1" si="145"/>
        <v>-785887033664.30872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-3274529306.9346194</v>
      </c>
      <c r="L3305" s="444">
        <f t="shared" ca="1" si="144"/>
        <v>-789161562971.24329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25">
      <c r="G3306" s="459"/>
      <c r="H3306" s="459">
        <v>3299</v>
      </c>
      <c r="I3306" s="444">
        <f t="shared" ca="1" si="145"/>
        <v>-789161562971.24329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-3288173179.0468469</v>
      </c>
      <c r="L3306" s="444">
        <f t="shared" ca="1" si="144"/>
        <v>-792449736150.29016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25">
      <c r="G3307" s="459"/>
      <c r="H3307" s="459">
        <v>3300</v>
      </c>
      <c r="I3307" s="444">
        <f t="shared" ca="1" si="145"/>
        <v>-792449736150.29016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-3301873900.6262088</v>
      </c>
      <c r="L3307" s="444">
        <f t="shared" ca="1" si="144"/>
        <v>-795751610050.91638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25">
      <c r="G3308" s="459"/>
      <c r="H3308" s="459">
        <v>3301</v>
      </c>
      <c r="I3308" s="444">
        <f t="shared" ca="1" si="145"/>
        <v>-795751610050.91638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-3315631708.545485</v>
      </c>
      <c r="L3308" s="444">
        <f t="shared" ca="1" si="144"/>
        <v>-799067241759.46191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25">
      <c r="G3309" s="459"/>
      <c r="H3309" s="459">
        <v>3302</v>
      </c>
      <c r="I3309" s="444">
        <f t="shared" ca="1" si="145"/>
        <v>-799067241759.46191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-3329446840.6644244</v>
      </c>
      <c r="L3309" s="444">
        <f t="shared" ca="1" si="144"/>
        <v>-802396688600.12634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25">
      <c r="G3310" s="459"/>
      <c r="H3310" s="459">
        <v>3303</v>
      </c>
      <c r="I3310" s="444">
        <f t="shared" ca="1" si="145"/>
        <v>-802396688600.12634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-3343319535.8338599</v>
      </c>
      <c r="L3310" s="444">
        <f t="shared" ca="1" si="144"/>
        <v>-805740008135.96021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25">
      <c r="G3311" s="459"/>
      <c r="H3311" s="459">
        <v>3304</v>
      </c>
      <c r="I3311" s="444">
        <f t="shared" ca="1" si="145"/>
        <v>-805740008135.96021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-3357250033.8998342</v>
      </c>
      <c r="L3311" s="444">
        <f t="shared" ca="1" si="144"/>
        <v>-809097258169.85999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25">
      <c r="G3312" s="459"/>
      <c r="H3312" s="459">
        <v>3305</v>
      </c>
      <c r="I3312" s="444">
        <f t="shared" ca="1" si="145"/>
        <v>-809097258169.85999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-3371238575.7077498</v>
      </c>
      <c r="L3312" s="444">
        <f t="shared" ca="1" si="144"/>
        <v>-812468496745.56775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25">
      <c r="G3313" s="459"/>
      <c r="H3313" s="459">
        <v>3306</v>
      </c>
      <c r="I3313" s="444">
        <f t="shared" ca="1" si="145"/>
        <v>-812468496745.56775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-3385285403.1065321</v>
      </c>
      <c r="L3313" s="444">
        <f t="shared" ca="1" si="144"/>
        <v>-815853782148.67432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25">
      <c r="G3314" s="459"/>
      <c r="H3314" s="459">
        <v>3307</v>
      </c>
      <c r="I3314" s="444">
        <f t="shared" ca="1" si="145"/>
        <v>-815853782148.67432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-3399390758.9528098</v>
      </c>
      <c r="L3314" s="444">
        <f t="shared" ca="1" si="144"/>
        <v>-819253172907.62708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25">
      <c r="G3315" s="459"/>
      <c r="H3315" s="459">
        <v>3308</v>
      </c>
      <c r="I3315" s="444">
        <f t="shared" ca="1" si="145"/>
        <v>-819253172907.62708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-3413554887.1151128</v>
      </c>
      <c r="L3315" s="444">
        <f t="shared" ca="1" si="144"/>
        <v>-822666727794.74219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25">
      <c r="G3316" s="459"/>
      <c r="H3316" s="459">
        <v>3309</v>
      </c>
      <c r="I3316" s="444">
        <f t="shared" ca="1" si="145"/>
        <v>-822666727794.74219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-3427778032.4780922</v>
      </c>
      <c r="L3316" s="444">
        <f t="shared" ca="1" si="144"/>
        <v>-826094505827.22034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25">
      <c r="G3317" s="459"/>
      <c r="H3317" s="459">
        <v>3310</v>
      </c>
      <c r="I3317" s="444">
        <f t="shared" ca="1" si="145"/>
        <v>-826094505827.22034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-3442060440.9467516</v>
      </c>
      <c r="L3317" s="444">
        <f t="shared" ca="1" si="144"/>
        <v>-829536566268.16711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25">
      <c r="G3318" s="459"/>
      <c r="H3318" s="459">
        <v>3311</v>
      </c>
      <c r="I3318" s="444">
        <f t="shared" ca="1" si="145"/>
        <v>-829536566268.16711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-3456402359.4506965</v>
      </c>
      <c r="L3318" s="444">
        <f t="shared" ca="1" si="144"/>
        <v>-832992968627.6178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25">
      <c r="G3319" s="459"/>
      <c r="H3319" s="459">
        <v>3312</v>
      </c>
      <c r="I3319" s="444">
        <f t="shared" ca="1" si="145"/>
        <v>-832992968627.6178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-3470804035.9484076</v>
      </c>
      <c r="L3319" s="444">
        <f t="shared" ca="1" si="144"/>
        <v>-836463772663.56616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25">
      <c r="G3320" s="459"/>
      <c r="H3320" s="459">
        <v>3313</v>
      </c>
      <c r="I3320" s="444">
        <f t="shared" ca="1" si="145"/>
        <v>-836463772663.56616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-3485265719.4315257</v>
      </c>
      <c r="L3320" s="444">
        <f t="shared" ca="1" si="144"/>
        <v>-839949038382.99768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25">
      <c r="G3321" s="459"/>
      <c r="H3321" s="459">
        <v>3314</v>
      </c>
      <c r="I3321" s="444">
        <f t="shared" ca="1" si="145"/>
        <v>-839949038382.99768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-3499787659.9291568</v>
      </c>
      <c r="L3321" s="444">
        <f t="shared" ca="1" si="144"/>
        <v>-843448826042.92688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25">
      <c r="G3322" s="459"/>
      <c r="H3322" s="459">
        <v>3315</v>
      </c>
      <c r="I3322" s="444">
        <f t="shared" ca="1" si="145"/>
        <v>-843448826042.92688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-3514370108.5121951</v>
      </c>
      <c r="L3322" s="444">
        <f t="shared" ca="1" si="144"/>
        <v>-846963196151.43909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25">
      <c r="G3323" s="459"/>
      <c r="H3323" s="459">
        <v>3316</v>
      </c>
      <c r="I3323" s="444">
        <f t="shared" ca="1" si="145"/>
        <v>-846963196151.43909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-3529013317.2976627</v>
      </c>
      <c r="L3323" s="444">
        <f t="shared" ref="L3323:L3577" ca="1" si="149">I3323-J3323+K3323</f>
        <v>-850492209468.73669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25">
      <c r="G3324" s="459"/>
      <c r="H3324" s="459">
        <v>3317</v>
      </c>
      <c r="I3324" s="444">
        <f t="shared" ref="I3324:I3578" ca="1" si="150">L3323</f>
        <v>-850492209468.73669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-3543717539.4530697</v>
      </c>
      <c r="L3324" s="444">
        <f t="shared" ca="1" si="149"/>
        <v>-854035927008.18982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25">
      <c r="G3325" s="459"/>
      <c r="H3325" s="459">
        <v>3318</v>
      </c>
      <c r="I3325" s="444">
        <f t="shared" ca="1" si="150"/>
        <v>-854035927008.18982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-3558483029.2007909</v>
      </c>
      <c r="L3325" s="444">
        <f t="shared" ca="1" si="149"/>
        <v>-857594410037.39063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25">
      <c r="G3326" s="459"/>
      <c r="H3326" s="459">
        <v>3319</v>
      </c>
      <c r="I3326" s="444">
        <f t="shared" ca="1" si="150"/>
        <v>-857594410037.39063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-3573310041.8224602</v>
      </c>
      <c r="L3326" s="444">
        <f t="shared" ca="1" si="149"/>
        <v>-861167720079.21313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25">
      <c r="G3327" s="459"/>
      <c r="H3327" s="459">
        <v>3320</v>
      </c>
      <c r="I3327" s="444">
        <f t="shared" ca="1" si="150"/>
        <v>-861167720079.21313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-3588198833.6633887</v>
      </c>
      <c r="L3327" s="444">
        <f t="shared" ca="1" si="149"/>
        <v>-864755918912.87646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25">
      <c r="G3328" s="459"/>
      <c r="H3328" s="459">
        <v>3321</v>
      </c>
      <c r="I3328" s="444">
        <f t="shared" ca="1" si="150"/>
        <v>-864755918912.87646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-3603149662.1369848</v>
      </c>
      <c r="L3328" s="444">
        <f t="shared" ca="1" si="149"/>
        <v>-868359068575.01343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25">
      <c r="G3329" s="459"/>
      <c r="H3329" s="459">
        <v>3322</v>
      </c>
      <c r="I3329" s="444">
        <f t="shared" ca="1" si="150"/>
        <v>-868359068575.01343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-3618162785.7292228</v>
      </c>
      <c r="L3329" s="444">
        <f t="shared" ca="1" si="149"/>
        <v>-871977231360.74268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25">
      <c r="G3330" s="459"/>
      <c r="H3330" s="459">
        <v>3323</v>
      </c>
      <c r="I3330" s="444">
        <f t="shared" ca="1" si="150"/>
        <v>-871977231360.74268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-3633238464.0030942</v>
      </c>
      <c r="L3330" s="444">
        <f t="shared" ca="1" si="149"/>
        <v>-875610469824.74573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25">
      <c r="G3331" s="459"/>
      <c r="H3331" s="459">
        <v>3324</v>
      </c>
      <c r="I3331" s="444">
        <f t="shared" ca="1" si="150"/>
        <v>-875610469824.74573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-3648376957.603107</v>
      </c>
      <c r="L3331" s="444">
        <f t="shared" ca="1" si="149"/>
        <v>-879258846782.34888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25">
      <c r="G3332" s="459"/>
      <c r="H3332" s="459">
        <v>3325</v>
      </c>
      <c r="I3332" s="444">
        <f t="shared" ca="1" si="150"/>
        <v>-879258846782.34888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-3663578528.2597871</v>
      </c>
      <c r="L3332" s="444">
        <f t="shared" ca="1" si="149"/>
        <v>-882922425310.60864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25">
      <c r="G3333" s="459"/>
      <c r="H3333" s="459">
        <v>3326</v>
      </c>
      <c r="I3333" s="444">
        <f t="shared" ca="1" si="150"/>
        <v>-882922425310.60864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-3678843438.7942028</v>
      </c>
      <c r="L3333" s="444">
        <f t="shared" ca="1" si="149"/>
        <v>-886601268749.40283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25">
      <c r="G3334" s="459"/>
      <c r="H3334" s="459">
        <v>3327</v>
      </c>
      <c r="I3334" s="444">
        <f t="shared" ca="1" si="150"/>
        <v>-886601268749.40283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-3694171953.1225119</v>
      </c>
      <c r="L3334" s="444">
        <f t="shared" ca="1" si="149"/>
        <v>-890295440702.52539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25">
      <c r="G3335" s="459"/>
      <c r="H3335" s="459">
        <v>3328</v>
      </c>
      <c r="I3335" s="444">
        <f t="shared" ca="1" si="150"/>
        <v>-890295440702.52539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-3709564336.2605224</v>
      </c>
      <c r="L3335" s="444">
        <f t="shared" ca="1" si="149"/>
        <v>-894005005038.78589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25">
      <c r="G3336" s="459"/>
      <c r="H3336" s="459">
        <v>3329</v>
      </c>
      <c r="I3336" s="444">
        <f t="shared" ca="1" si="150"/>
        <v>-894005005038.78589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-3725020854.3282743</v>
      </c>
      <c r="L3336" s="444">
        <f t="shared" ca="1" si="149"/>
        <v>-897730025893.11414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25">
      <c r="G3337" s="459"/>
      <c r="H3337" s="459">
        <v>3330</v>
      </c>
      <c r="I3337" s="444">
        <f t="shared" ca="1" si="150"/>
        <v>-897730025893.11414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-3740541774.5546427</v>
      </c>
      <c r="L3337" s="444">
        <f t="shared" ca="1" si="149"/>
        <v>-901470567667.66882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25">
      <c r="G3338" s="459"/>
      <c r="H3338" s="459">
        <v>3331</v>
      </c>
      <c r="I3338" s="444">
        <f t="shared" ca="1" si="150"/>
        <v>-901470567667.66882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-3756127365.2819533</v>
      </c>
      <c r="L3338" s="444">
        <f t="shared" ca="1" si="149"/>
        <v>-905226695032.95081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25">
      <c r="G3339" s="459"/>
      <c r="H3339" s="459">
        <v>3332</v>
      </c>
      <c r="I3339" s="444">
        <f t="shared" ca="1" si="150"/>
        <v>-905226695032.95081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-3771777895.9706283</v>
      </c>
      <c r="L3339" s="444">
        <f t="shared" ca="1" si="149"/>
        <v>-908998472928.92139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25">
      <c r="G3340" s="459"/>
      <c r="H3340" s="459">
        <v>3333</v>
      </c>
      <c r="I3340" s="444">
        <f t="shared" ca="1" si="150"/>
        <v>-908998472928.92139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-3787493637.2038388</v>
      </c>
      <c r="L3340" s="444">
        <f t="shared" ca="1" si="149"/>
        <v>-912785966566.12524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25">
      <c r="G3341" s="459"/>
      <c r="H3341" s="459">
        <v>3334</v>
      </c>
      <c r="I3341" s="444">
        <f t="shared" ca="1" si="150"/>
        <v>-912785966566.12524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-3803274860.6921883</v>
      </c>
      <c r="L3341" s="444">
        <f t="shared" ca="1" si="149"/>
        <v>-916589241426.81738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25">
      <c r="G3342" s="459"/>
      <c r="H3342" s="459">
        <v>3335</v>
      </c>
      <c r="I3342" s="444">
        <f t="shared" ca="1" si="150"/>
        <v>-916589241426.81738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-3819121839.2784057</v>
      </c>
      <c r="L3342" s="444">
        <f t="shared" ca="1" si="149"/>
        <v>-920408363266.09583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25">
      <c r="G3343" s="459"/>
      <c r="H3343" s="459">
        <v>3336</v>
      </c>
      <c r="I3343" s="444">
        <f t="shared" ca="1" si="150"/>
        <v>-920408363266.09583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-3835034846.9420662</v>
      </c>
      <c r="L3343" s="444">
        <f t="shared" ca="1" si="149"/>
        <v>-924243398113.03784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25">
      <c r="G3344" s="459"/>
      <c r="H3344" s="459">
        <v>3337</v>
      </c>
      <c r="I3344" s="444">
        <f t="shared" ca="1" si="150"/>
        <v>-924243398113.03784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-3851014158.8043246</v>
      </c>
      <c r="L3344" s="444">
        <f t="shared" ca="1" si="149"/>
        <v>-928094412271.84216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25">
      <c r="G3345" s="459"/>
      <c r="H3345" s="459">
        <v>3338</v>
      </c>
      <c r="I3345" s="444">
        <f t="shared" ca="1" si="150"/>
        <v>-928094412271.84216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-3867060051.1326756</v>
      </c>
      <c r="L3345" s="444">
        <f t="shared" ca="1" si="149"/>
        <v>-931961472322.97485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25">
      <c r="G3346" s="459"/>
      <c r="H3346" s="459">
        <v>3339</v>
      </c>
      <c r="I3346" s="444">
        <f t="shared" ca="1" si="150"/>
        <v>-931961472322.97485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-3883172801.3457289</v>
      </c>
      <c r="L3346" s="444">
        <f t="shared" ca="1" si="149"/>
        <v>-935844645124.32056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25">
      <c r="G3347" s="459"/>
      <c r="H3347" s="459">
        <v>3340</v>
      </c>
      <c r="I3347" s="444">
        <f t="shared" ca="1" si="150"/>
        <v>-935844645124.32056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-3899352688.018003</v>
      </c>
      <c r="L3347" s="444">
        <f t="shared" ca="1" si="149"/>
        <v>-939743997812.3385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25">
      <c r="G3348" s="459"/>
      <c r="H3348" s="459">
        <v>3341</v>
      </c>
      <c r="I3348" s="444">
        <f t="shared" ca="1" si="150"/>
        <v>-939743997812.3385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-3915599990.8847437</v>
      </c>
      <c r="L3348" s="444">
        <f t="shared" ca="1" si="149"/>
        <v>-943659597803.22327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25">
      <c r="G3349" s="459"/>
      <c r="H3349" s="459">
        <v>3342</v>
      </c>
      <c r="I3349" s="444">
        <f t="shared" ca="1" si="150"/>
        <v>-943659597803.22327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-3931914990.8467631</v>
      </c>
      <c r="L3349" s="444">
        <f t="shared" ca="1" si="149"/>
        <v>-947591512794.07007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25">
      <c r="G3350" s="459"/>
      <c r="H3350" s="459">
        <v>3343</v>
      </c>
      <c r="I3350" s="444">
        <f t="shared" ca="1" si="150"/>
        <v>-947591512794.07007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-3948297969.9752917</v>
      </c>
      <c r="L3350" s="444">
        <f t="shared" ca="1" si="149"/>
        <v>-951539810764.04541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25">
      <c r="G3351" s="459"/>
      <c r="H3351" s="459">
        <v>3344</v>
      </c>
      <c r="I3351" s="444">
        <f t="shared" ca="1" si="150"/>
        <v>-951539810764.04541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-3964749211.5168557</v>
      </c>
      <c r="L3351" s="444">
        <f t="shared" ca="1" si="149"/>
        <v>-955504559975.56226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25">
      <c r="G3352" s="459"/>
      <c r="H3352" s="459">
        <v>3345</v>
      </c>
      <c r="I3352" s="444">
        <f t="shared" ca="1" si="150"/>
        <v>-955504559975.56226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-3981268999.8981762</v>
      </c>
      <c r="L3352" s="444">
        <f t="shared" ca="1" si="149"/>
        <v>-959485828975.46045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25">
      <c r="G3353" s="459"/>
      <c r="H3353" s="459">
        <v>3346</v>
      </c>
      <c r="I3353" s="444">
        <f t="shared" ca="1" si="150"/>
        <v>-959485828975.46045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-3997857620.7310853</v>
      </c>
      <c r="L3353" s="444">
        <f t="shared" ca="1" si="149"/>
        <v>-963483686596.19153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25">
      <c r="G3354" s="459"/>
      <c r="H3354" s="459">
        <v>3347</v>
      </c>
      <c r="I3354" s="444">
        <f t="shared" ca="1" si="150"/>
        <v>-963483686596.19153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-4014515360.8174648</v>
      </c>
      <c r="L3354" s="444">
        <f t="shared" ca="1" si="149"/>
        <v>-967498201957.00903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25">
      <c r="G3355" s="459"/>
      <c r="H3355" s="459">
        <v>3348</v>
      </c>
      <c r="I3355" s="444">
        <f t="shared" ca="1" si="150"/>
        <v>-967498201957.00903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-4031242508.1542044</v>
      </c>
      <c r="L3355" s="444">
        <f t="shared" ca="1" si="149"/>
        <v>-971529444465.16321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25">
      <c r="G3356" s="459"/>
      <c r="H3356" s="459">
        <v>3349</v>
      </c>
      <c r="I3356" s="444">
        <f t="shared" ca="1" si="150"/>
        <v>-971529444465.16321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-4048039351.93818</v>
      </c>
      <c r="L3356" s="444">
        <f t="shared" ca="1" si="149"/>
        <v>-975577483817.10144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25">
      <c r="G3357" s="459"/>
      <c r="H3357" s="459">
        <v>3350</v>
      </c>
      <c r="I3357" s="444">
        <f t="shared" ca="1" si="150"/>
        <v>-975577483817.10144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-4064906182.5712562</v>
      </c>
      <c r="L3357" s="444">
        <f t="shared" ca="1" si="149"/>
        <v>-979642389999.67273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25">
      <c r="G3358" s="459"/>
      <c r="H3358" s="459">
        <v>3351</v>
      </c>
      <c r="I3358" s="444">
        <f t="shared" ca="1" si="150"/>
        <v>-979642389999.67273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-4081843291.6653023</v>
      </c>
      <c r="L3358" s="444">
        <f t="shared" ca="1" si="149"/>
        <v>-983724233291.33801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25">
      <c r="G3359" s="459"/>
      <c r="H3359" s="459">
        <v>3352</v>
      </c>
      <c r="I3359" s="444">
        <f t="shared" ca="1" si="150"/>
        <v>-983724233291.33801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-4098850972.0472417</v>
      </c>
      <c r="L3359" s="444">
        <f t="shared" ca="1" si="149"/>
        <v>-987823084263.38525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25">
      <c r="G3360" s="459"/>
      <c r="H3360" s="459">
        <v>3353</v>
      </c>
      <c r="I3360" s="444">
        <f t="shared" ca="1" si="150"/>
        <v>-987823084263.38525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-4115929517.7641048</v>
      </c>
      <c r="L3360" s="444">
        <f t="shared" ca="1" si="149"/>
        <v>-991939013781.14941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25">
      <c r="G3361" s="459"/>
      <c r="H3361" s="459">
        <v>3354</v>
      </c>
      <c r="I3361" s="444">
        <f t="shared" ca="1" si="150"/>
        <v>-991939013781.14941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-4133079224.0881224</v>
      </c>
      <c r="L3361" s="444">
        <f t="shared" ca="1" si="149"/>
        <v>-996072093005.23755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25">
      <c r="G3362" s="459"/>
      <c r="H3362" s="459">
        <v>3355</v>
      </c>
      <c r="I3362" s="444">
        <f t="shared" ca="1" si="150"/>
        <v>-996072093005.23755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-4150300387.5218229</v>
      </c>
      <c r="L3362" s="444">
        <f t="shared" ca="1" si="149"/>
        <v>-1000222393392.7594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25">
      <c r="G3363" s="459"/>
      <c r="H3363" s="459">
        <v>3356</v>
      </c>
      <c r="I3363" s="444">
        <f t="shared" ca="1" si="150"/>
        <v>-1000222393392.7594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-4167593305.8031645</v>
      </c>
      <c r="L3363" s="444">
        <f t="shared" ca="1" si="149"/>
        <v>-1004389986698.5626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25">
      <c r="G3364" s="459"/>
      <c r="H3364" s="459">
        <v>3357</v>
      </c>
      <c r="I3364" s="444">
        <f t="shared" ca="1" si="150"/>
        <v>-1004389986698.5626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-4184958277.910677</v>
      </c>
      <c r="L3364" s="444">
        <f t="shared" ca="1" si="149"/>
        <v>-1008574944976.4733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25">
      <c r="G3365" s="459"/>
      <c r="H3365" s="459">
        <v>3358</v>
      </c>
      <c r="I3365" s="444">
        <f t="shared" ca="1" si="150"/>
        <v>-1008574944976.4733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-4202395604.0686383</v>
      </c>
      <c r="L3365" s="444">
        <f t="shared" ca="1" si="149"/>
        <v>-1012777340580.5419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25">
      <c r="G3366" s="459"/>
      <c r="H3366" s="459">
        <v>3359</v>
      </c>
      <c r="I3366" s="444">
        <f t="shared" ca="1" si="150"/>
        <v>-1012777340580.5419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-4219905585.7522578</v>
      </c>
      <c r="L3366" s="444">
        <f t="shared" ca="1" si="149"/>
        <v>-1016997246166.2941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25">
      <c r="G3367" s="459"/>
      <c r="H3367" s="459">
        <v>3360</v>
      </c>
      <c r="I3367" s="444">
        <f t="shared" ca="1" si="150"/>
        <v>-1016997246166.2941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-4237488525.6928921</v>
      </c>
      <c r="L3367" s="444">
        <f t="shared" ca="1" si="149"/>
        <v>-1021234734691.9869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25">
      <c r="G3368" s="459"/>
      <c r="H3368" s="459">
        <v>3361</v>
      </c>
      <c r="I3368" s="444">
        <f t="shared" ca="1" si="150"/>
        <v>-1021234734691.9869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-4255144727.8832788</v>
      </c>
      <c r="L3368" s="444">
        <f t="shared" ca="1" si="149"/>
        <v>-1025489879419.8702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25">
      <c r="G3369" s="459"/>
      <c r="H3369" s="459">
        <v>3362</v>
      </c>
      <c r="I3369" s="444">
        <f t="shared" ca="1" si="150"/>
        <v>-1025489879419.8702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-4272874497.5827928</v>
      </c>
      <c r="L3369" s="444">
        <f t="shared" ca="1" si="149"/>
        <v>-1029762753917.453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25">
      <c r="G3370" s="459"/>
      <c r="H3370" s="459">
        <v>3363</v>
      </c>
      <c r="I3370" s="444">
        <f t="shared" ca="1" si="150"/>
        <v>-1029762753917.453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-4290678141.3227201</v>
      </c>
      <c r="L3370" s="444">
        <f t="shared" ca="1" si="149"/>
        <v>-1034053432058.7758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25">
      <c r="G3371" s="459"/>
      <c r="H3371" s="459">
        <v>3364</v>
      </c>
      <c r="I3371" s="444">
        <f t="shared" ca="1" si="150"/>
        <v>-1034053432058.7758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-4308555966.9115658</v>
      </c>
      <c r="L3371" s="444">
        <f t="shared" ca="1" si="149"/>
        <v>-1038361988025.6874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25">
      <c r="G3372" s="459"/>
      <c r="H3372" s="459">
        <v>3365</v>
      </c>
      <c r="I3372" s="444">
        <f t="shared" ca="1" si="150"/>
        <v>-1038361988025.6874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-4326508283.4403639</v>
      </c>
      <c r="L3372" s="444">
        <f t="shared" ca="1" si="149"/>
        <v>-1042688496309.1277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25">
      <c r="G3373" s="459"/>
      <c r="H3373" s="459">
        <v>3366</v>
      </c>
      <c r="I3373" s="444">
        <f t="shared" ca="1" si="150"/>
        <v>-1042688496309.1277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-4344535401.2880325</v>
      </c>
      <c r="L3373" s="444">
        <f t="shared" ca="1" si="149"/>
        <v>-1047033031710.4158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25">
      <c r="G3374" s="459"/>
      <c r="H3374" s="459">
        <v>3367</v>
      </c>
      <c r="I3374" s="444">
        <f t="shared" ca="1" si="150"/>
        <v>-1047033031710.4158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-4362637632.1267319</v>
      </c>
      <c r="L3374" s="444">
        <f t="shared" ca="1" si="149"/>
        <v>-1051395669342.5425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25">
      <c r="G3375" s="459"/>
      <c r="H3375" s="459">
        <v>3368</v>
      </c>
      <c r="I3375" s="444">
        <f t="shared" ca="1" si="150"/>
        <v>-1051395669342.5425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-4380815288.9272604</v>
      </c>
      <c r="L3375" s="444">
        <f t="shared" ca="1" si="149"/>
        <v>-1055776484631.4697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25">
      <c r="G3376" s="459"/>
      <c r="H3376" s="459">
        <v>3369</v>
      </c>
      <c r="I3376" s="444">
        <f t="shared" ca="1" si="150"/>
        <v>-1055776484631.4697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-4399068685.9644575</v>
      </c>
      <c r="L3376" s="444">
        <f t="shared" ca="1" si="149"/>
        <v>-1060175553317.4342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25">
      <c r="G3377" s="459"/>
      <c r="H3377" s="459">
        <v>3370</v>
      </c>
      <c r="I3377" s="444">
        <f t="shared" ca="1" si="150"/>
        <v>-1060175553317.4342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-4417398138.8226423</v>
      </c>
      <c r="L3377" s="444">
        <f t="shared" ca="1" si="149"/>
        <v>-1064592951456.2568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25">
      <c r="G3378" s="459"/>
      <c r="H3378" s="459">
        <v>3371</v>
      </c>
      <c r="I3378" s="444">
        <f t="shared" ca="1" si="150"/>
        <v>-1064592951456.2568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-4435803964.4010696</v>
      </c>
      <c r="L3378" s="444">
        <f t="shared" ca="1" si="149"/>
        <v>-1069028755420.658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25">
      <c r="G3379" s="459"/>
      <c r="H3379" s="459">
        <v>3372</v>
      </c>
      <c r="I3379" s="444">
        <f t="shared" ca="1" si="150"/>
        <v>-1069028755420.658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-4454286480.9194088</v>
      </c>
      <c r="L3379" s="444">
        <f t="shared" ca="1" si="149"/>
        <v>-1073483041901.5774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25">
      <c r="G3380" s="459"/>
      <c r="H3380" s="459">
        <v>3373</v>
      </c>
      <c r="I3380" s="444">
        <f t="shared" ca="1" si="150"/>
        <v>-1073483041901.5774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-4472846007.9232388</v>
      </c>
      <c r="L3380" s="444">
        <f t="shared" ca="1" si="149"/>
        <v>-1077955887909.5006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25">
      <c r="G3381" s="459"/>
      <c r="H3381" s="459">
        <v>3374</v>
      </c>
      <c r="I3381" s="444">
        <f t="shared" ca="1" si="150"/>
        <v>-1077955887909.5006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-4491482866.2895851</v>
      </c>
      <c r="L3381" s="444">
        <f t="shared" ca="1" si="149"/>
        <v>-1082447370775.7902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25">
      <c r="G3382" s="459"/>
      <c r="H3382" s="459">
        <v>3375</v>
      </c>
      <c r="I3382" s="444">
        <f t="shared" ca="1" si="150"/>
        <v>-1082447370775.7902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-4510197378.2324591</v>
      </c>
      <c r="L3382" s="444">
        <f t="shared" ca="1" si="149"/>
        <v>-1086957568154.0226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25">
      <c r="G3383" s="459"/>
      <c r="H3383" s="459">
        <v>3376</v>
      </c>
      <c r="I3383" s="444">
        <f t="shared" ca="1" si="150"/>
        <v>-1086957568154.0226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-4528989867.3084278</v>
      </c>
      <c r="L3383" s="444">
        <f t="shared" ca="1" si="149"/>
        <v>-1091486558021.3311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25">
      <c r="G3384" s="459"/>
      <c r="H3384" s="459">
        <v>3377</v>
      </c>
      <c r="I3384" s="444">
        <f t="shared" ca="1" si="150"/>
        <v>-1091486558021.3311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-4547860658.4222126</v>
      </c>
      <c r="L3384" s="444">
        <f t="shared" ca="1" si="149"/>
        <v>-1096034418679.7533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25">
      <c r="G3385" s="459"/>
      <c r="H3385" s="459">
        <v>3378</v>
      </c>
      <c r="I3385" s="444">
        <f t="shared" ca="1" si="150"/>
        <v>-1096034418679.7533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-4566810077.832305</v>
      </c>
      <c r="L3385" s="444">
        <f t="shared" ca="1" si="149"/>
        <v>-1100601228757.5857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25">
      <c r="G3386" s="459"/>
      <c r="H3386" s="459">
        <v>3379</v>
      </c>
      <c r="I3386" s="444">
        <f t="shared" ca="1" si="150"/>
        <v>-1100601228757.5857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-4585838453.1566067</v>
      </c>
      <c r="L3386" s="444">
        <f t="shared" ca="1" si="149"/>
        <v>-1105187067210.7422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25">
      <c r="G3387" s="459"/>
      <c r="H3387" s="459">
        <v>3380</v>
      </c>
      <c r="I3387" s="444">
        <f t="shared" ca="1" si="150"/>
        <v>-1105187067210.7422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-4604946113.3780928</v>
      </c>
      <c r="L3387" s="444">
        <f t="shared" ca="1" si="149"/>
        <v>-1109792013324.1204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25">
      <c r="G3388" s="459"/>
      <c r="H3388" s="459">
        <v>3381</v>
      </c>
      <c r="I3388" s="444">
        <f t="shared" ca="1" si="150"/>
        <v>-1109792013324.1204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-4624133388.8505011</v>
      </c>
      <c r="L3388" s="444">
        <f t="shared" ca="1" si="149"/>
        <v>-1114416146712.9709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25">
      <c r="G3389" s="459"/>
      <c r="H3389" s="459">
        <v>3382</v>
      </c>
      <c r="I3389" s="444">
        <f t="shared" ca="1" si="150"/>
        <v>-1114416146712.9709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-4643400611.3040457</v>
      </c>
      <c r="L3389" s="444">
        <f t="shared" ca="1" si="149"/>
        <v>-1119059547324.2749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25">
      <c r="G3390" s="459"/>
      <c r="H3390" s="459">
        <v>3383</v>
      </c>
      <c r="I3390" s="444">
        <f t="shared" ca="1" si="150"/>
        <v>-1119059547324.2749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-4662748113.8511457</v>
      </c>
      <c r="L3390" s="444">
        <f t="shared" ca="1" si="149"/>
        <v>-1123722295438.126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25">
      <c r="G3391" s="459"/>
      <c r="H3391" s="459">
        <v>3384</v>
      </c>
      <c r="I3391" s="444">
        <f t="shared" ca="1" si="150"/>
        <v>-1123722295438.126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-4682176230.9921913</v>
      </c>
      <c r="L3391" s="444">
        <f t="shared" ca="1" si="149"/>
        <v>-1128404471669.1182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25">
      <c r="G3392" s="459"/>
      <c r="H3392" s="459">
        <v>3385</v>
      </c>
      <c r="I3392" s="444">
        <f t="shared" ca="1" si="150"/>
        <v>-1128404471669.1182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-4701685298.6213255</v>
      </c>
      <c r="L3392" s="444">
        <f t="shared" ca="1" si="149"/>
        <v>-1133106156967.7395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25">
      <c r="G3393" s="459"/>
      <c r="H3393" s="459">
        <v>3386</v>
      </c>
      <c r="I3393" s="444">
        <f t="shared" ca="1" si="150"/>
        <v>-1133106156967.7395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-4721275654.0322475</v>
      </c>
      <c r="L3393" s="444">
        <f t="shared" ca="1" si="149"/>
        <v>-1137827432621.7717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25">
      <c r="G3394" s="459"/>
      <c r="H3394" s="459">
        <v>3387</v>
      </c>
      <c r="I3394" s="444">
        <f t="shared" ca="1" si="150"/>
        <v>-1137827432621.7717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-4740947635.9240484</v>
      </c>
      <c r="L3394" s="444">
        <f t="shared" ca="1" si="149"/>
        <v>-1142568380257.6958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25">
      <c r="G3395" s="459"/>
      <c r="H3395" s="459">
        <v>3388</v>
      </c>
      <c r="I3395" s="444">
        <f t="shared" ca="1" si="150"/>
        <v>-1142568380257.6958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-4760701584.4070654</v>
      </c>
      <c r="L3395" s="444">
        <f t="shared" ca="1" si="149"/>
        <v>-1147329081842.1028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25">
      <c r="G3396" s="459"/>
      <c r="H3396" s="459">
        <v>3389</v>
      </c>
      <c r="I3396" s="444">
        <f t="shared" ca="1" si="150"/>
        <v>-1147329081842.1028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-4780537841.0087614</v>
      </c>
      <c r="L3396" s="444">
        <f t="shared" ca="1" si="149"/>
        <v>-1152109619683.1116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25">
      <c r="G3397" s="459"/>
      <c r="H3397" s="459">
        <v>3390</v>
      </c>
      <c r="I3397" s="444">
        <f t="shared" ca="1" si="150"/>
        <v>-1152109619683.1116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-4800456748.6796312</v>
      </c>
      <c r="L3397" s="444">
        <f t="shared" ca="1" si="149"/>
        <v>-1156910076431.7913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25">
      <c r="G3398" s="459"/>
      <c r="H3398" s="459">
        <v>3391</v>
      </c>
      <c r="I3398" s="444">
        <f t="shared" ca="1" si="150"/>
        <v>-1156910076431.7913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-4820458651.7991304</v>
      </c>
      <c r="L3398" s="444">
        <f t="shared" ca="1" si="149"/>
        <v>-1161730535083.5903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25">
      <c r="G3399" s="459"/>
      <c r="H3399" s="459">
        <v>3392</v>
      </c>
      <c r="I3399" s="444">
        <f t="shared" ca="1" si="150"/>
        <v>-1161730535083.5903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-4840543896.1816263</v>
      </c>
      <c r="L3399" s="444">
        <f t="shared" ca="1" si="149"/>
        <v>-1166571078979.772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25">
      <c r="G3400" s="459"/>
      <c r="H3400" s="459">
        <v>3393</v>
      </c>
      <c r="I3400" s="444">
        <f t="shared" ca="1" si="150"/>
        <v>-1166571078979.772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-4860712829.0823832</v>
      </c>
      <c r="L3400" s="444">
        <f t="shared" ca="1" si="149"/>
        <v>-1171431791808.8542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25">
      <c r="G3401" s="459"/>
      <c r="H3401" s="459">
        <v>3394</v>
      </c>
      <c r="I3401" s="444">
        <f t="shared" ca="1" si="150"/>
        <v>-1171431791808.8542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-4880965799.2035589</v>
      </c>
      <c r="L3401" s="444">
        <f t="shared" ca="1" si="149"/>
        <v>-1176312757608.0579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25">
      <c r="G3402" s="459"/>
      <c r="H3402" s="459">
        <v>3395</v>
      </c>
      <c r="I3402" s="444">
        <f t="shared" ca="1" si="150"/>
        <v>-1176312757608.0579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-4901303156.7002411</v>
      </c>
      <c r="L3402" s="444">
        <f t="shared" ca="1" si="149"/>
        <v>-1181214060764.7581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25">
      <c r="G3403" s="459"/>
      <c r="H3403" s="459">
        <v>3396</v>
      </c>
      <c r="I3403" s="444">
        <f t="shared" ca="1" si="150"/>
        <v>-1181214060764.7581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-4921725253.186492</v>
      </c>
      <c r="L3403" s="444">
        <f t="shared" ca="1" si="149"/>
        <v>-1186135786017.9446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25">
      <c r="G3404" s="459"/>
      <c r="H3404" s="459">
        <v>3397</v>
      </c>
      <c r="I3404" s="444">
        <f t="shared" ca="1" si="150"/>
        <v>-1186135786017.9446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-4942232441.741436</v>
      </c>
      <c r="L3404" s="444">
        <f t="shared" ca="1" si="149"/>
        <v>-1191078018459.686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25">
      <c r="G3405" s="459"/>
      <c r="H3405" s="459">
        <v>3398</v>
      </c>
      <c r="I3405" s="444">
        <f t="shared" ca="1" si="150"/>
        <v>-1191078018459.686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-4962825076.9153585</v>
      </c>
      <c r="L3405" s="444">
        <f t="shared" ca="1" si="149"/>
        <v>-1196040843536.6013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25">
      <c r="G3406" s="459"/>
      <c r="H3406" s="459">
        <v>3399</v>
      </c>
      <c r="I3406" s="444">
        <f t="shared" ca="1" si="150"/>
        <v>-1196040843536.6013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-4983503514.7358389</v>
      </c>
      <c r="L3406" s="444">
        <f t="shared" ca="1" si="149"/>
        <v>-1201024347051.3372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25">
      <c r="G3407" s="459"/>
      <c r="H3407" s="459">
        <v>3400</v>
      </c>
      <c r="I3407" s="444">
        <f t="shared" ca="1" si="150"/>
        <v>-1201024347051.3372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-5004268112.7139044</v>
      </c>
      <c r="L3407" s="444">
        <f t="shared" ca="1" si="149"/>
        <v>-1206028615164.051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25">
      <c r="G3408" s="459"/>
      <c r="H3408" s="459">
        <v>3401</v>
      </c>
      <c r="I3408" s="444">
        <f t="shared" ca="1" si="150"/>
        <v>-1206028615164.051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-5025119229.8502121</v>
      </c>
      <c r="L3408" s="444">
        <f t="shared" ca="1" si="149"/>
        <v>-1211053734393.9011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25">
      <c r="G3409" s="459"/>
      <c r="H3409" s="459">
        <v>3402</v>
      </c>
      <c r="I3409" s="444">
        <f t="shared" ca="1" si="150"/>
        <v>-1211053734393.9011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-5046057226.6412544</v>
      </c>
      <c r="L3409" s="444">
        <f t="shared" ca="1" si="149"/>
        <v>-1216099791620.5425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25">
      <c r="G3410" s="459"/>
      <c r="H3410" s="459">
        <v>3403</v>
      </c>
      <c r="I3410" s="444">
        <f t="shared" ca="1" si="150"/>
        <v>-1216099791620.5425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-5067082465.0855932</v>
      </c>
      <c r="L3410" s="444">
        <f t="shared" ca="1" si="149"/>
        <v>-1221166874085.6282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25">
      <c r="G3411" s="459"/>
      <c r="H3411" s="459">
        <v>3404</v>
      </c>
      <c r="I3411" s="444">
        <f t="shared" ca="1" si="150"/>
        <v>-1221166874085.6282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-5088195308.6901169</v>
      </c>
      <c r="L3411" s="444">
        <f t="shared" ca="1" si="149"/>
        <v>-1226255069394.3184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25">
      <c r="G3412" s="459"/>
      <c r="H3412" s="459">
        <v>3405</v>
      </c>
      <c r="I3412" s="444">
        <f t="shared" ca="1" si="150"/>
        <v>-1226255069394.3184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-5109396122.476326</v>
      </c>
      <c r="L3412" s="444">
        <f t="shared" ca="1" si="149"/>
        <v>-1231364465516.7947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25">
      <c r="G3413" s="459"/>
      <c r="H3413" s="459">
        <v>3406</v>
      </c>
      <c r="I3413" s="444">
        <f t="shared" ca="1" si="150"/>
        <v>-1231364465516.7947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-5130685272.9866447</v>
      </c>
      <c r="L3413" s="444">
        <f t="shared" ca="1" si="149"/>
        <v>-1236495150789.7813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25">
      <c r="G3414" s="459"/>
      <c r="H3414" s="459">
        <v>3407</v>
      </c>
      <c r="I3414" s="444">
        <f t="shared" ca="1" si="150"/>
        <v>-1236495150789.7813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-5152063128.2907553</v>
      </c>
      <c r="L3414" s="444">
        <f t="shared" ca="1" si="149"/>
        <v>-1241647213918.072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25">
      <c r="G3415" s="459"/>
      <c r="H3415" s="459">
        <v>3408</v>
      </c>
      <c r="I3415" s="444">
        <f t="shared" ca="1" si="150"/>
        <v>-1241647213918.072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-5173530057.9919662</v>
      </c>
      <c r="L3415" s="444">
        <f t="shared" ca="1" si="149"/>
        <v>-1246820743976.064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25">
      <c r="G3416" s="459"/>
      <c r="H3416" s="459">
        <v>3409</v>
      </c>
      <c r="I3416" s="444">
        <f t="shared" ca="1" si="150"/>
        <v>-1246820743976.064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-5195086433.2335997</v>
      </c>
      <c r="L3416" s="444">
        <f t="shared" ca="1" si="149"/>
        <v>-1252015830409.2976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25">
      <c r="G3417" s="459"/>
      <c r="H3417" s="459">
        <v>3410</v>
      </c>
      <c r="I3417" s="444">
        <f t="shared" ca="1" si="150"/>
        <v>-1252015830409.2976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-5216732626.7054062</v>
      </c>
      <c r="L3417" s="444">
        <f t="shared" ca="1" si="149"/>
        <v>-1257232563036.0029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25">
      <c r="G3418" s="459"/>
      <c r="H3418" s="459">
        <v>3411</v>
      </c>
      <c r="I3418" s="444">
        <f t="shared" ca="1" si="150"/>
        <v>-1257232563036.0029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-5238469012.650012</v>
      </c>
      <c r="L3418" s="444">
        <f t="shared" ca="1" si="149"/>
        <v>-1262471032048.6528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25">
      <c r="G3419" s="459"/>
      <c r="H3419" s="459">
        <v>3412</v>
      </c>
      <c r="I3419" s="444">
        <f t="shared" ca="1" si="150"/>
        <v>-1262471032048.6528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-5260295966.8693867</v>
      </c>
      <c r="L3419" s="444">
        <f t="shared" ca="1" si="149"/>
        <v>-1267731328015.5222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25">
      <c r="G3420" s="459"/>
      <c r="H3420" s="459">
        <v>3413</v>
      </c>
      <c r="I3420" s="444">
        <f t="shared" ca="1" si="150"/>
        <v>-1267731328015.5222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-5282213866.7313423</v>
      </c>
      <c r="L3420" s="444">
        <f t="shared" ca="1" si="149"/>
        <v>-1273013541882.2537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25">
      <c r="G3421" s="459"/>
      <c r="H3421" s="459">
        <v>3414</v>
      </c>
      <c r="I3421" s="444">
        <f t="shared" ca="1" si="150"/>
        <v>-1273013541882.2537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-5304223091.1760569</v>
      </c>
      <c r="L3421" s="444">
        <f t="shared" ca="1" si="149"/>
        <v>-1278317764973.4297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25">
      <c r="G3422" s="459"/>
      <c r="H3422" s="459">
        <v>3415</v>
      </c>
      <c r="I3422" s="444">
        <f t="shared" ca="1" si="150"/>
        <v>-1278317764973.4297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-5326324020.7226238</v>
      </c>
      <c r="L3422" s="444">
        <f t="shared" ca="1" si="149"/>
        <v>-1283644088994.1523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25">
      <c r="G3423" s="459"/>
      <c r="H3423" s="459">
        <v>3416</v>
      </c>
      <c r="I3423" s="444">
        <f t="shared" ca="1" si="150"/>
        <v>-1283644088994.1523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-5348517037.4756346</v>
      </c>
      <c r="L3423" s="444">
        <f t="shared" ca="1" si="149"/>
        <v>-1288992606031.6279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25">
      <c r="G3424" s="459"/>
      <c r="H3424" s="459">
        <v>3417</v>
      </c>
      <c r="I3424" s="444">
        <f t="shared" ca="1" si="150"/>
        <v>-1288992606031.6279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-5370802525.1317825</v>
      </c>
      <c r="L3424" s="444">
        <f t="shared" ca="1" si="149"/>
        <v>-1294363408556.7598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25">
      <c r="G3425" s="459"/>
      <c r="H3425" s="459">
        <v>3418</v>
      </c>
      <c r="I3425" s="444">
        <f t="shared" ca="1" si="150"/>
        <v>-1294363408556.7598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-5393180868.9864988</v>
      </c>
      <c r="L3425" s="444">
        <f t="shared" ca="1" si="149"/>
        <v>-1299756589425.7463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25">
      <c r="G3426" s="459"/>
      <c r="H3426" s="459">
        <v>3419</v>
      </c>
      <c r="I3426" s="444">
        <f t="shared" ca="1" si="150"/>
        <v>-1299756589425.7463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-5415652455.9406099</v>
      </c>
      <c r="L3426" s="444">
        <f t="shared" ca="1" si="149"/>
        <v>-1305172241881.687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25">
      <c r="G3427" s="459"/>
      <c r="H3427" s="459">
        <v>3420</v>
      </c>
      <c r="I3427" s="444">
        <f t="shared" ca="1" si="150"/>
        <v>-1305172241881.687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-5438217674.5070295</v>
      </c>
      <c r="L3427" s="444">
        <f t="shared" ca="1" si="149"/>
        <v>-1310610459556.1941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25">
      <c r="G3428" s="459"/>
      <c r="H3428" s="459">
        <v>3421</v>
      </c>
      <c r="I3428" s="444">
        <f t="shared" ca="1" si="150"/>
        <v>-1310610459556.1941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-5460876914.8174753</v>
      </c>
      <c r="L3428" s="444">
        <f t="shared" ca="1" si="149"/>
        <v>-1316071336471.0115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25">
      <c r="G3429" s="459"/>
      <c r="H3429" s="459">
        <v>3422</v>
      </c>
      <c r="I3429" s="444">
        <f t="shared" ca="1" si="150"/>
        <v>-1316071336471.0115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-5483630568.6292143</v>
      </c>
      <c r="L3429" s="444">
        <f t="shared" ca="1" si="149"/>
        <v>-1321554967039.6406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25">
      <c r="G3430" s="459"/>
      <c r="H3430" s="459">
        <v>3423</v>
      </c>
      <c r="I3430" s="444">
        <f t="shared" ca="1" si="150"/>
        <v>-1321554967039.6406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-5506479029.3318357</v>
      </c>
      <c r="L3430" s="444">
        <f t="shared" ca="1" si="149"/>
        <v>-1327061446068.9724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25">
      <c r="G3431" s="459"/>
      <c r="H3431" s="459">
        <v>3424</v>
      </c>
      <c r="I3431" s="444">
        <f t="shared" ca="1" si="150"/>
        <v>-1327061446068.9724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-5529422691.954052</v>
      </c>
      <c r="L3431" s="444">
        <f t="shared" ca="1" si="149"/>
        <v>-1332590868760.9265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25">
      <c r="G3432" s="459"/>
      <c r="H3432" s="459">
        <v>3425</v>
      </c>
      <c r="I3432" s="444">
        <f t="shared" ca="1" si="150"/>
        <v>-1332590868760.9265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-5552461953.1705275</v>
      </c>
      <c r="L3432" s="444">
        <f t="shared" ca="1" si="149"/>
        <v>-1338143330714.0969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25">
      <c r="G3433" s="459"/>
      <c r="H3433" s="459">
        <v>3426</v>
      </c>
      <c r="I3433" s="444">
        <f t="shared" ca="1" si="150"/>
        <v>-1338143330714.0969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-5575597211.3087368</v>
      </c>
      <c r="L3433" s="444">
        <f t="shared" ca="1" si="149"/>
        <v>-1343718927925.4058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25">
      <c r="G3434" s="459"/>
      <c r="H3434" s="459">
        <v>3427</v>
      </c>
      <c r="I3434" s="444">
        <f t="shared" ca="1" si="150"/>
        <v>-1343718927925.4058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-5598828866.3558569</v>
      </c>
      <c r="L3434" s="444">
        <f t="shared" ca="1" si="149"/>
        <v>-1349317756791.7617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25">
      <c r="G3435" s="459"/>
      <c r="H3435" s="459">
        <v>3428</v>
      </c>
      <c r="I3435" s="444">
        <f t="shared" ca="1" si="150"/>
        <v>-1349317756791.7617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-5622157319.9656734</v>
      </c>
      <c r="L3435" s="444">
        <f t="shared" ca="1" si="149"/>
        <v>-1354939914111.7273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25">
      <c r="G3436" s="459"/>
      <c r="H3436" s="459">
        <v>3429</v>
      </c>
      <c r="I3436" s="444">
        <f t="shared" ca="1" si="150"/>
        <v>-1354939914111.7273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-5645582975.4655304</v>
      </c>
      <c r="L3436" s="444">
        <f t="shared" ca="1" si="149"/>
        <v>-1360585497087.1929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25">
      <c r="G3437" s="459"/>
      <c r="H3437" s="459">
        <v>3430</v>
      </c>
      <c r="I3437" s="444">
        <f t="shared" ca="1" si="150"/>
        <v>-1360585497087.1929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-5669106237.8633032</v>
      </c>
      <c r="L3437" s="444">
        <f t="shared" ca="1" si="149"/>
        <v>-1366254603325.0562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25">
      <c r="G3438" s="459"/>
      <c r="H3438" s="459">
        <v>3431</v>
      </c>
      <c r="I3438" s="444">
        <f t="shared" ca="1" si="150"/>
        <v>-1366254603325.0562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-5692727513.8544006</v>
      </c>
      <c r="L3438" s="444">
        <f t="shared" ca="1" si="149"/>
        <v>-1371947330838.9106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25">
      <c r="G3439" s="459"/>
      <c r="H3439" s="459">
        <v>3432</v>
      </c>
      <c r="I3439" s="444">
        <f t="shared" ca="1" si="150"/>
        <v>-1371947330838.9106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-5716447211.8287945</v>
      </c>
      <c r="L3439" s="444">
        <f t="shared" ca="1" si="149"/>
        <v>-1377663778050.7395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25">
      <c r="G3440" s="459"/>
      <c r="H3440" s="459">
        <v>3433</v>
      </c>
      <c r="I3440" s="444">
        <f t="shared" ca="1" si="150"/>
        <v>-1377663778050.7395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-5740265741.8780813</v>
      </c>
      <c r="L3440" s="444">
        <f t="shared" ca="1" si="149"/>
        <v>-1383404043792.6177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25">
      <c r="G3441" s="459"/>
      <c r="H3441" s="459">
        <v>3434</v>
      </c>
      <c r="I3441" s="444">
        <f t="shared" ca="1" si="150"/>
        <v>-1383404043792.6177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-5764183515.8025732</v>
      </c>
      <c r="L3441" s="444">
        <f t="shared" ca="1" si="149"/>
        <v>-1389168227308.4202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25">
      <c r="G3442" s="459"/>
      <c r="H3442" s="459">
        <v>3435</v>
      </c>
      <c r="I3442" s="444">
        <f t="shared" ca="1" si="150"/>
        <v>-1389168227308.4202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-5788200947.1184177</v>
      </c>
      <c r="L3442" s="444">
        <f t="shared" ca="1" si="149"/>
        <v>-1394956428255.5386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25">
      <c r="G3443" s="459"/>
      <c r="H3443" s="459">
        <v>3436</v>
      </c>
      <c r="I3443" s="444">
        <f t="shared" ca="1" si="150"/>
        <v>-1394956428255.5386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-5812318451.064744</v>
      </c>
      <c r="L3443" s="444">
        <f t="shared" ca="1" si="149"/>
        <v>-1400768746706.6033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25">
      <c r="G3444" s="459"/>
      <c r="H3444" s="459">
        <v>3437</v>
      </c>
      <c r="I3444" s="444">
        <f t="shared" ca="1" si="150"/>
        <v>-1400768746706.6033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-5836536444.6108465</v>
      </c>
      <c r="L3444" s="444">
        <f t="shared" ca="1" si="149"/>
        <v>-1406605283151.2141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25">
      <c r="G3445" s="459"/>
      <c r="H3445" s="459">
        <v>3438</v>
      </c>
      <c r="I3445" s="444">
        <f t="shared" ca="1" si="150"/>
        <v>-1406605283151.2141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-5860855346.4633923</v>
      </c>
      <c r="L3445" s="444">
        <f t="shared" ca="1" si="149"/>
        <v>-1412466138497.6775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25">
      <c r="G3446" s="459"/>
      <c r="H3446" s="459">
        <v>3439</v>
      </c>
      <c r="I3446" s="444">
        <f t="shared" ca="1" si="150"/>
        <v>-1412466138497.6775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-5885275577.0736561</v>
      </c>
      <c r="L3446" s="444">
        <f t="shared" ca="1" si="149"/>
        <v>-1418351414074.7512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25">
      <c r="G3447" s="459"/>
      <c r="H3447" s="459">
        <v>3440</v>
      </c>
      <c r="I3447" s="444">
        <f t="shared" ca="1" si="150"/>
        <v>-1418351414074.7512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-5909797558.6447964</v>
      </c>
      <c r="L3447" s="444">
        <f t="shared" ca="1" si="149"/>
        <v>-1424261211633.396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25">
      <c r="G3448" s="459"/>
      <c r="H3448" s="459">
        <v>3441</v>
      </c>
      <c r="I3448" s="444">
        <f t="shared" ca="1" si="150"/>
        <v>-1424261211633.396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-5934421715.1391497</v>
      </c>
      <c r="L3448" s="444">
        <f t="shared" ca="1" si="149"/>
        <v>-1430195633348.5352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25">
      <c r="G3449" s="459"/>
      <c r="H3449" s="459">
        <v>3442</v>
      </c>
      <c r="I3449" s="444">
        <f t="shared" ca="1" si="150"/>
        <v>-1430195633348.5352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-5959148472.2855635</v>
      </c>
      <c r="L3449" s="444">
        <f t="shared" ca="1" si="149"/>
        <v>-1436154781820.8208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25">
      <c r="G3450" s="459"/>
      <c r="H3450" s="459">
        <v>3443</v>
      </c>
      <c r="I3450" s="444">
        <f t="shared" ca="1" si="150"/>
        <v>-1436154781820.8208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-5983978257.5867529</v>
      </c>
      <c r="L3450" s="444">
        <f t="shared" ca="1" si="149"/>
        <v>-1442138760078.4075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25">
      <c r="G3451" s="459"/>
      <c r="H3451" s="459">
        <v>3444</v>
      </c>
      <c r="I3451" s="444">
        <f t="shared" ca="1" si="150"/>
        <v>-1442138760078.4075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-6008911500.3266973</v>
      </c>
      <c r="L3451" s="444">
        <f t="shared" ca="1" si="149"/>
        <v>-1448147671578.7341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25">
      <c r="G3452" s="459"/>
      <c r="H3452" s="459">
        <v>3445</v>
      </c>
      <c r="I3452" s="444">
        <f t="shared" ca="1" si="150"/>
        <v>-1448147671578.7341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-6033948631.5780592</v>
      </c>
      <c r="L3452" s="444">
        <f t="shared" ca="1" si="149"/>
        <v>-1454181620210.3123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25">
      <c r="G3453" s="459"/>
      <c r="H3453" s="459">
        <v>3446</v>
      </c>
      <c r="I3453" s="444">
        <f t="shared" ca="1" si="150"/>
        <v>-1454181620210.3123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-6059090084.2096348</v>
      </c>
      <c r="L3453" s="444">
        <f t="shared" ca="1" si="149"/>
        <v>-1460240710294.522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25">
      <c r="G3454" s="459"/>
      <c r="H3454" s="459">
        <v>3447</v>
      </c>
      <c r="I3454" s="444">
        <f t="shared" ca="1" si="150"/>
        <v>-1460240710294.522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-6084336292.8938417</v>
      </c>
      <c r="L3454" s="444">
        <f t="shared" ca="1" si="149"/>
        <v>-1466325046587.4158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25">
      <c r="G3455" s="459"/>
      <c r="H3455" s="459">
        <v>3448</v>
      </c>
      <c r="I3455" s="444">
        <f t="shared" ca="1" si="150"/>
        <v>-1466325046587.4158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-6109687694.1142321</v>
      </c>
      <c r="L3455" s="444">
        <f t="shared" ca="1" si="149"/>
        <v>-1472434734281.53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25">
      <c r="G3456" s="459"/>
      <c r="H3456" s="459">
        <v>3449</v>
      </c>
      <c r="I3456" s="444">
        <f t="shared" ca="1" si="150"/>
        <v>-1472434734281.53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-6135144726.1730413</v>
      </c>
      <c r="L3456" s="444">
        <f t="shared" ca="1" si="149"/>
        <v>-1478569879007.7031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25">
      <c r="G3457" s="459"/>
      <c r="H3457" s="459">
        <v>3450</v>
      </c>
      <c r="I3457" s="444">
        <f t="shared" ca="1" si="150"/>
        <v>-1478569879007.7031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-6160707829.1987629</v>
      </c>
      <c r="L3457" s="444">
        <f t="shared" ca="1" si="149"/>
        <v>-1484730586836.9019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25">
      <c r="G3458" s="459"/>
      <c r="H3458" s="459">
        <v>3451</v>
      </c>
      <c r="I3458" s="444">
        <f t="shared" ca="1" si="150"/>
        <v>-1484730586836.9019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-6186377445.153758</v>
      </c>
      <c r="L3458" s="444">
        <f t="shared" ca="1" si="149"/>
        <v>-1490916964282.0557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25">
      <c r="G3459" s="459"/>
      <c r="H3459" s="459">
        <v>3452</v>
      </c>
      <c r="I3459" s="444">
        <f t="shared" ca="1" si="150"/>
        <v>-1490916964282.0557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-6212154017.8418989</v>
      </c>
      <c r="L3459" s="444">
        <f t="shared" ca="1" si="149"/>
        <v>-1497129118299.8975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25">
      <c r="G3460" s="459"/>
      <c r="H3460" s="459">
        <v>3453</v>
      </c>
      <c r="I3460" s="444">
        <f t="shared" ca="1" si="150"/>
        <v>-1497129118299.8975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-6238037992.9162397</v>
      </c>
      <c r="L3460" s="444">
        <f t="shared" ca="1" si="149"/>
        <v>-1503367156292.8137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25">
      <c r="G3461" s="459"/>
      <c r="H3461" s="459">
        <v>3454</v>
      </c>
      <c r="I3461" s="444">
        <f t="shared" ca="1" si="150"/>
        <v>-1503367156292.8137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-6264029817.8867235</v>
      </c>
      <c r="L3461" s="444">
        <f t="shared" ca="1" si="149"/>
        <v>-1509631186110.7004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25">
      <c r="G3462" s="459"/>
      <c r="H3462" s="459">
        <v>3455</v>
      </c>
      <c r="I3462" s="444">
        <f t="shared" ca="1" si="150"/>
        <v>-1509631186110.7004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-6290129942.1279182</v>
      </c>
      <c r="L3462" s="444">
        <f t="shared" ca="1" si="149"/>
        <v>-1515921316052.8284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25">
      <c r="G3463" s="459"/>
      <c r="H3463" s="459">
        <v>3456</v>
      </c>
      <c r="I3463" s="444">
        <f t="shared" ca="1" si="150"/>
        <v>-1515921316052.8284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-6316338816.8867846</v>
      </c>
      <c r="L3463" s="444">
        <f t="shared" ca="1" si="149"/>
        <v>-1522237654869.7151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25">
      <c r="G3464" s="459"/>
      <c r="H3464" s="459">
        <v>3457</v>
      </c>
      <c r="I3464" s="444">
        <f t="shared" ca="1" si="150"/>
        <v>-1522237654869.7151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-6342656895.2904797</v>
      </c>
      <c r="L3464" s="444">
        <f t="shared" ca="1" si="149"/>
        <v>-1528580311765.0056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25">
      <c r="G3465" s="459"/>
      <c r="H3465" s="459">
        <v>3458</v>
      </c>
      <c r="I3465" s="444">
        <f t="shared" ca="1" si="150"/>
        <v>-1528580311765.0056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-6369084632.3541899</v>
      </c>
      <c r="L3465" s="444">
        <f t="shared" ca="1" si="149"/>
        <v>-1534949396397.3599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25">
      <c r="G3466" s="459"/>
      <c r="H3466" s="459">
        <v>3459</v>
      </c>
      <c r="I3466" s="444">
        <f t="shared" ca="1" si="150"/>
        <v>-1534949396397.3599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-6395622484.9889994</v>
      </c>
      <c r="L3466" s="444">
        <f t="shared" ca="1" si="149"/>
        <v>-1541345018882.3489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25">
      <c r="G3467" s="459"/>
      <c r="H3467" s="459">
        <v>3460</v>
      </c>
      <c r="I3467" s="444">
        <f t="shared" ca="1" si="150"/>
        <v>-1541345018882.3489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-6422270912.0097866</v>
      </c>
      <c r="L3467" s="444">
        <f t="shared" ca="1" si="149"/>
        <v>-1547767289794.3586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25">
      <c r="G3468" s="459"/>
      <c r="H3468" s="459">
        <v>3461</v>
      </c>
      <c r="I3468" s="444">
        <f t="shared" ca="1" si="150"/>
        <v>-1547767289794.3586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-6449030374.1431608</v>
      </c>
      <c r="L3468" s="444">
        <f t="shared" ca="1" si="149"/>
        <v>-1554216320168.5017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25">
      <c r="G3469" s="459"/>
      <c r="H3469" s="459">
        <v>3462</v>
      </c>
      <c r="I3469" s="444">
        <f t="shared" ca="1" si="150"/>
        <v>-1554216320168.5017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-6475901334.0354233</v>
      </c>
      <c r="L3469" s="444">
        <f t="shared" ca="1" si="149"/>
        <v>-1560692221502.5371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25">
      <c r="G3470" s="459"/>
      <c r="H3470" s="459">
        <v>3463</v>
      </c>
      <c r="I3470" s="444">
        <f t="shared" ca="1" si="150"/>
        <v>-1560692221502.5371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-6502884256.2605715</v>
      </c>
      <c r="L3470" s="444">
        <f t="shared" ca="1" si="149"/>
        <v>-1567195105758.7976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25">
      <c r="G3471" s="459"/>
      <c r="H3471" s="459">
        <v>3464</v>
      </c>
      <c r="I3471" s="444">
        <f t="shared" ca="1" si="150"/>
        <v>-1567195105758.7976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-6529979607.3283234</v>
      </c>
      <c r="L3471" s="444">
        <f t="shared" ca="1" si="149"/>
        <v>-1573725085366.126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25">
      <c r="G3472" s="459"/>
      <c r="H3472" s="459">
        <v>3465</v>
      </c>
      <c r="I3472" s="444">
        <f t="shared" ca="1" si="150"/>
        <v>-1573725085366.126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-6557187855.6921911</v>
      </c>
      <c r="L3472" s="444">
        <f t="shared" ca="1" si="149"/>
        <v>-1580282273221.8181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25">
      <c r="G3473" s="459"/>
      <c r="H3473" s="459">
        <v>3466</v>
      </c>
      <c r="I3473" s="444">
        <f t="shared" ca="1" si="150"/>
        <v>-1580282273221.8181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-6584509471.757575</v>
      </c>
      <c r="L3473" s="444">
        <f t="shared" ca="1" si="149"/>
        <v>-1586866782693.5757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25">
      <c r="G3474" s="459"/>
      <c r="H3474" s="459">
        <v>3467</v>
      </c>
      <c r="I3474" s="444">
        <f t="shared" ca="1" si="150"/>
        <v>-1586866782693.5757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-6611944927.8898983</v>
      </c>
      <c r="L3474" s="444">
        <f t="shared" ca="1" si="149"/>
        <v>-1593478727621.4656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25">
      <c r="G3475" s="459"/>
      <c r="H3475" s="459">
        <v>3468</v>
      </c>
      <c r="I3475" s="444">
        <f t="shared" ca="1" si="150"/>
        <v>-1593478727621.4656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-6639494698.4227734</v>
      </c>
      <c r="L3475" s="444">
        <f t="shared" ca="1" si="149"/>
        <v>-1600118222319.8884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25">
      <c r="G3476" s="459"/>
      <c r="H3476" s="459">
        <v>3469</v>
      </c>
      <c r="I3476" s="444">
        <f t="shared" ca="1" si="150"/>
        <v>-1600118222319.8884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-6667159259.6662016</v>
      </c>
      <c r="L3476" s="444">
        <f t="shared" ca="1" si="149"/>
        <v>-1606785381579.5547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25">
      <c r="G3477" s="459"/>
      <c r="H3477" s="459">
        <v>3470</v>
      </c>
      <c r="I3477" s="444">
        <f t="shared" ca="1" si="150"/>
        <v>-1606785381579.5547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-6694939089.9148111</v>
      </c>
      <c r="L3477" s="444">
        <f t="shared" ca="1" si="149"/>
        <v>-1613480320669.4695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25">
      <c r="G3478" s="459"/>
      <c r="H3478" s="459">
        <v>3471</v>
      </c>
      <c r="I3478" s="444">
        <f t="shared" ca="1" si="150"/>
        <v>-1613480320669.4695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-6722834669.4561224</v>
      </c>
      <c r="L3478" s="444">
        <f t="shared" ca="1" si="149"/>
        <v>-1620203155338.9255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25">
      <c r="G3479" s="459"/>
      <c r="H3479" s="459">
        <v>3472</v>
      </c>
      <c r="I3479" s="444">
        <f t="shared" ca="1" si="150"/>
        <v>-1620203155338.9255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-6750846480.5788565</v>
      </c>
      <c r="L3479" s="444">
        <f t="shared" ca="1" si="149"/>
        <v>-1626954001819.5044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25">
      <c r="G3480" s="459"/>
      <c r="H3480" s="459">
        <v>3473</v>
      </c>
      <c r="I3480" s="444">
        <f t="shared" ca="1" si="150"/>
        <v>-1626954001819.5044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-6778975007.5812683</v>
      </c>
      <c r="L3480" s="444">
        <f t="shared" ca="1" si="149"/>
        <v>-1633732976827.0857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25">
      <c r="G3481" s="459"/>
      <c r="H3481" s="459">
        <v>3474</v>
      </c>
      <c r="I3481" s="444">
        <f t="shared" ca="1" si="150"/>
        <v>-1633732976827.0857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-6807220736.7795238</v>
      </c>
      <c r="L3481" s="444">
        <f t="shared" ca="1" si="149"/>
        <v>-1640540197563.8652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25">
      <c r="G3482" s="459"/>
      <c r="H3482" s="459">
        <v>3475</v>
      </c>
      <c r="I3482" s="444">
        <f t="shared" ca="1" si="150"/>
        <v>-1640540197563.8652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-6835584156.5161047</v>
      </c>
      <c r="L3482" s="444">
        <f t="shared" ca="1" si="149"/>
        <v>-1647375781720.3813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25">
      <c r="G3483" s="459"/>
      <c r="H3483" s="459">
        <v>3476</v>
      </c>
      <c r="I3483" s="444">
        <f t="shared" ca="1" si="150"/>
        <v>-1647375781720.3813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-6864065757.1682558</v>
      </c>
      <c r="L3483" s="444">
        <f t="shared" ca="1" si="149"/>
        <v>-1654239847477.5496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25">
      <c r="G3484" s="459"/>
      <c r="H3484" s="459">
        <v>3477</v>
      </c>
      <c r="I3484" s="444">
        <f t="shared" ca="1" si="150"/>
        <v>-1654239847477.5496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-6892666031.156456</v>
      </c>
      <c r="L3484" s="444">
        <f t="shared" ca="1" si="149"/>
        <v>-1661132513508.7061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25">
      <c r="G3485" s="459"/>
      <c r="H3485" s="459">
        <v>3478</v>
      </c>
      <c r="I3485" s="444">
        <f t="shared" ca="1" si="150"/>
        <v>-1661132513508.7061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-6921385472.9529419</v>
      </c>
      <c r="L3485" s="444">
        <f t="shared" ca="1" si="149"/>
        <v>-1668053898981.6589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25">
      <c r="G3486" s="459"/>
      <c r="H3486" s="459">
        <v>3479</v>
      </c>
      <c r="I3486" s="444">
        <f t="shared" ca="1" si="150"/>
        <v>-1668053898981.6589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-6950224579.0902452</v>
      </c>
      <c r="L3486" s="444">
        <f t="shared" ca="1" si="149"/>
        <v>-1675004123560.7493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25">
      <c r="G3487" s="459"/>
      <c r="H3487" s="459">
        <v>3480</v>
      </c>
      <c r="I3487" s="444">
        <f t="shared" ca="1" si="150"/>
        <v>-1675004123560.7493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-6979183848.1697884</v>
      </c>
      <c r="L3487" s="444">
        <f t="shared" ca="1" si="149"/>
        <v>-1681983307408.9189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25">
      <c r="G3488" s="459"/>
      <c r="H3488" s="459">
        <v>3481</v>
      </c>
      <c r="I3488" s="444">
        <f t="shared" ca="1" si="150"/>
        <v>-1681983307408.9189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-7008263780.8704958</v>
      </c>
      <c r="L3488" s="444">
        <f t="shared" ca="1" si="149"/>
        <v>-1688991571189.7896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25">
      <c r="G3489" s="459"/>
      <c r="H3489" s="459">
        <v>3482</v>
      </c>
      <c r="I3489" s="444">
        <f t="shared" ca="1" si="150"/>
        <v>-1688991571189.7896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-7037464879.9574566</v>
      </c>
      <c r="L3489" s="444">
        <f t="shared" ca="1" si="149"/>
        <v>-1696029036069.7471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25">
      <c r="G3490" s="459"/>
      <c r="H3490" s="459">
        <v>3483</v>
      </c>
      <c r="I3490" s="444">
        <f t="shared" ca="1" si="150"/>
        <v>-1696029036069.7471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-7066787650.2906122</v>
      </c>
      <c r="L3490" s="444">
        <f t="shared" ca="1" si="149"/>
        <v>-1703095823720.0376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25">
      <c r="G3491" s="459"/>
      <c r="H3491" s="459">
        <v>3484</v>
      </c>
      <c r="I3491" s="444">
        <f t="shared" ca="1" si="150"/>
        <v>-1703095823720.0376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-7096232598.8334894</v>
      </c>
      <c r="L3491" s="444">
        <f t="shared" ca="1" si="149"/>
        <v>-1710192056318.8711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25">
      <c r="G3492" s="459"/>
      <c r="H3492" s="459">
        <v>3485</v>
      </c>
      <c r="I3492" s="444">
        <f t="shared" ca="1" si="150"/>
        <v>-1710192056318.8711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-7125800234.6619625</v>
      </c>
      <c r="L3492" s="444">
        <f t="shared" ca="1" si="149"/>
        <v>-1717317856553.533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25">
      <c r="G3493" s="459"/>
      <c r="H3493" s="459">
        <v>3486</v>
      </c>
      <c r="I3493" s="444">
        <f t="shared" ca="1" si="150"/>
        <v>-1717317856553.533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-7155491068.9730539</v>
      </c>
      <c r="L3493" s="444">
        <f t="shared" ca="1" si="149"/>
        <v>-1724473347622.5061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25">
      <c r="G3494" s="459"/>
      <c r="H3494" s="459">
        <v>3487</v>
      </c>
      <c r="I3494" s="444">
        <f t="shared" ca="1" si="150"/>
        <v>-1724473347622.5061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-7185305615.0937738</v>
      </c>
      <c r="L3494" s="444">
        <f t="shared" ca="1" si="149"/>
        <v>-1731658653237.5999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25">
      <c r="G3495" s="459"/>
      <c r="H3495" s="459">
        <v>3488</v>
      </c>
      <c r="I3495" s="444">
        <f t="shared" ca="1" si="150"/>
        <v>-1731658653237.5999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-7215244388.4899979</v>
      </c>
      <c r="L3495" s="444">
        <f t="shared" ca="1" si="149"/>
        <v>-1738873897626.0898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25">
      <c r="G3496" s="459"/>
      <c r="H3496" s="459">
        <v>3489</v>
      </c>
      <c r="I3496" s="444">
        <f t="shared" ca="1" si="150"/>
        <v>-1738873897626.0898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-7245307906.7753744</v>
      </c>
      <c r="L3496" s="444">
        <f t="shared" ca="1" si="149"/>
        <v>-1746119205532.8652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25">
      <c r="G3497" s="459"/>
      <c r="H3497" s="459">
        <v>3490</v>
      </c>
      <c r="I3497" s="444">
        <f t="shared" ca="1" si="150"/>
        <v>-1746119205532.8652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-7275496689.7202721</v>
      </c>
      <c r="L3497" s="444">
        <f t="shared" ca="1" si="149"/>
        <v>-1753394702222.5854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25">
      <c r="G3498" s="459"/>
      <c r="H3498" s="459">
        <v>3491</v>
      </c>
      <c r="I3498" s="444">
        <f t="shared" ca="1" si="150"/>
        <v>-1753394702222.5854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-7305811259.2607718</v>
      </c>
      <c r="L3498" s="444">
        <f t="shared" ca="1" si="149"/>
        <v>-1760700513481.8462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25">
      <c r="G3499" s="459"/>
      <c r="H3499" s="459">
        <v>3492</v>
      </c>
      <c r="I3499" s="444">
        <f t="shared" ca="1" si="150"/>
        <v>-1760700513481.8462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-7336252139.5076923</v>
      </c>
      <c r="L3499" s="444">
        <f t="shared" ca="1" si="149"/>
        <v>-1768036765621.354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25">
      <c r="G3500" s="459"/>
      <c r="H3500" s="459">
        <v>3493</v>
      </c>
      <c r="I3500" s="444">
        <f t="shared" ca="1" si="150"/>
        <v>-1768036765621.354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-7366819856.755641</v>
      </c>
      <c r="L3500" s="444">
        <f t="shared" ca="1" si="149"/>
        <v>-1775403585478.1096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25">
      <c r="G3501" s="459"/>
      <c r="H3501" s="459">
        <v>3494</v>
      </c>
      <c r="I3501" s="444">
        <f t="shared" ca="1" si="150"/>
        <v>-1775403585478.1096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-7397514939.4921236</v>
      </c>
      <c r="L3501" s="444">
        <f t="shared" ca="1" si="149"/>
        <v>-1782801100417.6018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25">
      <c r="G3502" s="459"/>
      <c r="H3502" s="459">
        <v>3495</v>
      </c>
      <c r="I3502" s="444">
        <f t="shared" ca="1" si="150"/>
        <v>-1782801100417.6018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-7428337918.4066753</v>
      </c>
      <c r="L3502" s="444">
        <f t="shared" ca="1" si="149"/>
        <v>-1790229438336.0085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25">
      <c r="G3503" s="459"/>
      <c r="H3503" s="459">
        <v>3496</v>
      </c>
      <c r="I3503" s="444">
        <f t="shared" ca="1" si="150"/>
        <v>-1790229438336.0085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-7459289326.4000368</v>
      </c>
      <c r="L3503" s="444">
        <f t="shared" ca="1" si="149"/>
        <v>-1797688727662.4087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25">
      <c r="G3504" s="459"/>
      <c r="H3504" s="459">
        <v>3497</v>
      </c>
      <c r="I3504" s="444">
        <f t="shared" ca="1" si="150"/>
        <v>-1797688727662.4087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-7490369698.5933685</v>
      </c>
      <c r="L3504" s="444">
        <f t="shared" ca="1" si="149"/>
        <v>-1805179097361.002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25">
      <c r="G3505" s="459"/>
      <c r="H3505" s="459">
        <v>3498</v>
      </c>
      <c r="I3505" s="444">
        <f t="shared" ca="1" si="150"/>
        <v>-1805179097361.002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-7521579572.3375082</v>
      </c>
      <c r="L3505" s="444">
        <f t="shared" ca="1" si="149"/>
        <v>-1812700676933.3394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25">
      <c r="G3506" s="459"/>
      <c r="H3506" s="459">
        <v>3499</v>
      </c>
      <c r="I3506" s="444">
        <f t="shared" ca="1" si="150"/>
        <v>-1812700676933.3394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-7552919487.2222471</v>
      </c>
      <c r="L3506" s="444">
        <f t="shared" ca="1" si="149"/>
        <v>-1820253596420.5615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25">
      <c r="G3507" s="459"/>
      <c r="H3507" s="459">
        <v>3500</v>
      </c>
      <c r="I3507" s="444">
        <f t="shared" ca="1" si="150"/>
        <v>-1820253596420.5615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-7584389985.0856733</v>
      </c>
      <c r="L3507" s="444">
        <f t="shared" ca="1" si="149"/>
        <v>-1827837986405.6472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25">
      <c r="G3508" s="459"/>
      <c r="H3508" s="459">
        <v>3501</v>
      </c>
      <c r="I3508" s="444">
        <f t="shared" ca="1" si="150"/>
        <v>-1827837986405.6472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-7615991610.02353</v>
      </c>
      <c r="L3508" s="444">
        <f t="shared" ca="1" si="149"/>
        <v>-1835453978015.6707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25">
      <c r="G3509" s="459"/>
      <c r="H3509" s="459">
        <v>3502</v>
      </c>
      <c r="I3509" s="444">
        <f t="shared" ca="1" si="150"/>
        <v>-1835453978015.6707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-7647724908.3986263</v>
      </c>
      <c r="L3509" s="444">
        <f t="shared" ca="1" si="149"/>
        <v>-1843101702924.0693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25">
      <c r="G3510" s="459"/>
      <c r="H3510" s="459">
        <v>3503</v>
      </c>
      <c r="I3510" s="444">
        <f t="shared" ca="1" si="150"/>
        <v>-1843101702924.0693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-7679590428.8502874</v>
      </c>
      <c r="L3510" s="444">
        <f t="shared" ca="1" si="149"/>
        <v>-1850781293352.9197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25">
      <c r="G3511" s="459"/>
      <c r="H3511" s="459">
        <v>3504</v>
      </c>
      <c r="I3511" s="444">
        <f t="shared" ca="1" si="150"/>
        <v>-1850781293352.9197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-7711588722.3038321</v>
      </c>
      <c r="L3511" s="444">
        <f t="shared" ca="1" si="149"/>
        <v>-1858492882075.2234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25">
      <c r="G3512" s="459"/>
      <c r="H3512" s="459">
        <v>3505</v>
      </c>
      <c r="I3512" s="444">
        <f t="shared" ca="1" si="150"/>
        <v>-1858492882075.2234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-7743720341.9800987</v>
      </c>
      <c r="L3512" s="444">
        <f t="shared" ca="1" si="149"/>
        <v>-1866236602417.2034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25">
      <c r="G3513" s="459"/>
      <c r="H3513" s="459">
        <v>3506</v>
      </c>
      <c r="I3513" s="444">
        <f t="shared" ca="1" si="150"/>
        <v>-1866236602417.2034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-7775985843.4050131</v>
      </c>
      <c r="L3513" s="444">
        <f t="shared" ca="1" si="149"/>
        <v>-1874012588260.6084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25">
      <c r="G3514" s="459"/>
      <c r="H3514" s="459">
        <v>3507</v>
      </c>
      <c r="I3514" s="444">
        <f t="shared" ca="1" si="150"/>
        <v>-1874012588260.6084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-7808385784.4192019</v>
      </c>
      <c r="L3514" s="444">
        <f t="shared" ca="1" si="149"/>
        <v>-1881820974045.0276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25">
      <c r="G3515" s="459"/>
      <c r="H3515" s="459">
        <v>3508</v>
      </c>
      <c r="I3515" s="444">
        <f t="shared" ca="1" si="150"/>
        <v>-1881820974045.0276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-7840920725.1876144</v>
      </c>
      <c r="L3515" s="444">
        <f t="shared" ca="1" si="149"/>
        <v>-1889661894770.2151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25">
      <c r="G3516" s="459"/>
      <c r="H3516" s="459">
        <v>3509</v>
      </c>
      <c r="I3516" s="444">
        <f t="shared" ca="1" si="150"/>
        <v>-1889661894770.2151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-7873591228.2092285</v>
      </c>
      <c r="L3516" s="444">
        <f t="shared" ca="1" si="149"/>
        <v>-1897535485998.4243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25">
      <c r="G3517" s="459"/>
      <c r="H3517" s="459">
        <v>3510</v>
      </c>
      <c r="I3517" s="444">
        <f t="shared" ca="1" si="150"/>
        <v>-1897535485998.4243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-7906397858.3267679</v>
      </c>
      <c r="L3517" s="444">
        <f t="shared" ca="1" si="149"/>
        <v>-1905441883856.751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25">
      <c r="G3518" s="459"/>
      <c r="H3518" s="459">
        <v>3511</v>
      </c>
      <c r="I3518" s="444">
        <f t="shared" ca="1" si="150"/>
        <v>-1905441883856.751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-7939341182.7364626</v>
      </c>
      <c r="L3518" s="444">
        <f t="shared" ca="1" si="149"/>
        <v>-1913381225039.4875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25">
      <c r="G3519" s="459"/>
      <c r="H3519" s="459">
        <v>3512</v>
      </c>
      <c r="I3519" s="444">
        <f t="shared" ca="1" si="150"/>
        <v>-1913381225039.4875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-7972421770.9978647</v>
      </c>
      <c r="L3519" s="444">
        <f t="shared" ca="1" si="149"/>
        <v>-1921353646810.4854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25">
      <c r="G3520" s="459"/>
      <c r="H3520" s="459">
        <v>3513</v>
      </c>
      <c r="I3520" s="444">
        <f t="shared" ca="1" si="150"/>
        <v>-1921353646810.4854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-8005640195.0436888</v>
      </c>
      <c r="L3520" s="444">
        <f t="shared" ca="1" si="149"/>
        <v>-1929359287005.5291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25">
      <c r="G3521" s="459"/>
      <c r="H3521" s="459">
        <v>3514</v>
      </c>
      <c r="I3521" s="444">
        <f t="shared" ca="1" si="150"/>
        <v>-1929359287005.5291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-8038997029.189703</v>
      </c>
      <c r="L3521" s="444">
        <f t="shared" ca="1" si="149"/>
        <v>-1937398284034.7188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25">
      <c r="G3522" s="459"/>
      <c r="H3522" s="459">
        <v>3515</v>
      </c>
      <c r="I3522" s="444">
        <f t="shared" ca="1" si="150"/>
        <v>-1937398284034.7188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-8072492850.1446619</v>
      </c>
      <c r="L3522" s="444">
        <f t="shared" ca="1" si="149"/>
        <v>-1945470776884.8635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25">
      <c r="G3523" s="459"/>
      <c r="H3523" s="459">
        <v>3516</v>
      </c>
      <c r="I3523" s="444">
        <f t="shared" ca="1" si="150"/>
        <v>-1945470776884.8635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-8106128237.0202646</v>
      </c>
      <c r="L3523" s="444">
        <f t="shared" ca="1" si="149"/>
        <v>-1953576905121.8838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25">
      <c r="G3524" s="459"/>
      <c r="H3524" s="459">
        <v>3517</v>
      </c>
      <c r="I3524" s="444">
        <f t="shared" ca="1" si="150"/>
        <v>-1953576905121.8838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-8139903771.3411827</v>
      </c>
      <c r="L3524" s="444">
        <f t="shared" ca="1" si="149"/>
        <v>-1961716808893.2249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25">
      <c r="G3525" s="459"/>
      <c r="H3525" s="459">
        <v>3518</v>
      </c>
      <c r="I3525" s="444">
        <f t="shared" ca="1" si="150"/>
        <v>-1961716808893.2249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-8173820037.0551033</v>
      </c>
      <c r="L3525" s="444">
        <f t="shared" ca="1" si="149"/>
        <v>-1969890628930.28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25">
      <c r="G3526" s="459"/>
      <c r="H3526" s="459">
        <v>3519</v>
      </c>
      <c r="I3526" s="444">
        <f t="shared" ca="1" si="150"/>
        <v>-1969890628930.28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-8207877620.5428324</v>
      </c>
      <c r="L3526" s="444">
        <f t="shared" ca="1" si="149"/>
        <v>-1978098506550.8228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25">
      <c r="G3527" s="459"/>
      <c r="H3527" s="459">
        <v>3520</v>
      </c>
      <c r="I3527" s="444">
        <f t="shared" ca="1" si="150"/>
        <v>-1978098506550.8228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-8242077110.6284285</v>
      </c>
      <c r="L3527" s="444">
        <f t="shared" ca="1" si="149"/>
        <v>-1986340583661.4512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25">
      <c r="G3528" s="459"/>
      <c r="H3528" s="459">
        <v>3521</v>
      </c>
      <c r="I3528" s="444">
        <f t="shared" ca="1" si="150"/>
        <v>-1986340583661.4512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-8276419098.5893793</v>
      </c>
      <c r="L3528" s="444">
        <f t="shared" ca="1" si="149"/>
        <v>-1994617002760.0405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25">
      <c r="G3529" s="459"/>
      <c r="H3529" s="459">
        <v>3522</v>
      </c>
      <c r="I3529" s="444">
        <f t="shared" ca="1" si="150"/>
        <v>-1994617002760.0405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-8310904178.1668367</v>
      </c>
      <c r="L3529" s="444">
        <f t="shared" ca="1" si="149"/>
        <v>-2002927906938.2073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25">
      <c r="G3530" s="459"/>
      <c r="H3530" s="459">
        <v>3523</v>
      </c>
      <c r="I3530" s="444">
        <f t="shared" ca="1" si="150"/>
        <v>-2002927906938.2073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-8345532945.5758638</v>
      </c>
      <c r="L3530" s="444">
        <f t="shared" ca="1" si="149"/>
        <v>-2011273439883.7832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25">
      <c r="G3531" s="459"/>
      <c r="H3531" s="459">
        <v>3524</v>
      </c>
      <c r="I3531" s="444">
        <f t="shared" ca="1" si="150"/>
        <v>-2011273439883.7832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-8380305999.5157633</v>
      </c>
      <c r="L3531" s="444">
        <f t="shared" ca="1" si="149"/>
        <v>-2019653745883.2991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25">
      <c r="G3532" s="459"/>
      <c r="H3532" s="459">
        <v>3525</v>
      </c>
      <c r="I3532" s="444">
        <f t="shared" ca="1" si="150"/>
        <v>-2019653745883.2991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-8415223941.1804113</v>
      </c>
      <c r="L3532" s="444">
        <f t="shared" ca="1" si="149"/>
        <v>-2028068969824.4795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25">
      <c r="G3533" s="459"/>
      <c r="H3533" s="459">
        <v>3526</v>
      </c>
      <c r="I3533" s="444">
        <f t="shared" ca="1" si="150"/>
        <v>-2028068969824.4795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-8450287374.2686644</v>
      </c>
      <c r="L3533" s="444">
        <f t="shared" ca="1" si="149"/>
        <v>-2036519257198.748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25">
      <c r="G3534" s="459"/>
      <c r="H3534" s="459">
        <v>3527</v>
      </c>
      <c r="I3534" s="444">
        <f t="shared" ca="1" si="150"/>
        <v>-2036519257198.748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-8485496904.9947834</v>
      </c>
      <c r="L3534" s="444">
        <f t="shared" ca="1" si="149"/>
        <v>-2045004754103.7429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25">
      <c r="G3535" s="459"/>
      <c r="H3535" s="459">
        <v>3528</v>
      </c>
      <c r="I3535" s="444">
        <f t="shared" ca="1" si="150"/>
        <v>-2045004754103.7429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-8520853142.0989285</v>
      </c>
      <c r="L3535" s="444">
        <f t="shared" ca="1" si="149"/>
        <v>-2053525607245.8418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25">
      <c r="G3536" s="459"/>
      <c r="H3536" s="459">
        <v>3529</v>
      </c>
      <c r="I3536" s="444">
        <f t="shared" ca="1" si="150"/>
        <v>-2053525607245.8418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-8556356696.8576746</v>
      </c>
      <c r="L3536" s="444">
        <f t="shared" ca="1" si="149"/>
        <v>-2062081963942.6995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25">
      <c r="G3537" s="459"/>
      <c r="H3537" s="459">
        <v>3530</v>
      </c>
      <c r="I3537" s="444">
        <f t="shared" ca="1" si="150"/>
        <v>-2062081963942.6995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-8592008183.0945816</v>
      </c>
      <c r="L3537" s="444">
        <f t="shared" ca="1" si="149"/>
        <v>-2070673972125.7939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25">
      <c r="G3538" s="459"/>
      <c r="H3538" s="459">
        <v>3531</v>
      </c>
      <c r="I3538" s="444">
        <f t="shared" ca="1" si="150"/>
        <v>-2070673972125.7939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-8627808217.1908073</v>
      </c>
      <c r="L3538" s="444">
        <f t="shared" ca="1" si="149"/>
        <v>-2079301780342.9849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25">
      <c r="G3539" s="459"/>
      <c r="H3539" s="459">
        <v>3532</v>
      </c>
      <c r="I3539" s="444">
        <f t="shared" ca="1" si="150"/>
        <v>-2079301780342.9849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-8663757418.0957699</v>
      </c>
      <c r="L3539" s="444">
        <f t="shared" ca="1" si="149"/>
        <v>-2087965537761.0806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25">
      <c r="G3540" s="459"/>
      <c r="H3540" s="459">
        <v>3533</v>
      </c>
      <c r="I3540" s="444">
        <f t="shared" ca="1" si="150"/>
        <v>-2087965537761.0806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-8699856407.3378353</v>
      </c>
      <c r="L3540" s="444">
        <f t="shared" ca="1" si="149"/>
        <v>-2096665394168.4185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25">
      <c r="G3541" s="459"/>
      <c r="H3541" s="459">
        <v>3534</v>
      </c>
      <c r="I3541" s="444">
        <f t="shared" ca="1" si="150"/>
        <v>-2096665394168.4185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-8736105809.0350761</v>
      </c>
      <c r="L3541" s="444">
        <f t="shared" ca="1" si="149"/>
        <v>-2105401499977.4536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25">
      <c r="G3542" s="459"/>
      <c r="H3542" s="459">
        <v>3535</v>
      </c>
      <c r="I3542" s="444">
        <f t="shared" ca="1" si="150"/>
        <v>-2105401499977.4536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-8772506249.9060574</v>
      </c>
      <c r="L3542" s="444">
        <f t="shared" ca="1" si="149"/>
        <v>-2114174006227.3596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25">
      <c r="G3543" s="459"/>
      <c r="H3543" s="459">
        <v>3536</v>
      </c>
      <c r="I3543" s="444">
        <f t="shared" ca="1" si="150"/>
        <v>-2114174006227.3596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-8809058359.2806644</v>
      </c>
      <c r="L3543" s="444">
        <f t="shared" ca="1" si="149"/>
        <v>-2122983064586.6404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25">
      <c r="G3544" s="459"/>
      <c r="H3544" s="459">
        <v>3537</v>
      </c>
      <c r="I3544" s="444">
        <f t="shared" ca="1" si="150"/>
        <v>-2122983064586.6404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-8845762769.111002</v>
      </c>
      <c r="L3544" s="444">
        <f t="shared" ca="1" si="149"/>
        <v>-2131828827355.7515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25">
      <c r="G3545" s="459"/>
      <c r="H3545" s="459">
        <v>3538</v>
      </c>
      <c r="I3545" s="444">
        <f t="shared" ca="1" si="150"/>
        <v>-2131828827355.7515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-8882620113.982296</v>
      </c>
      <c r="L3545" s="444">
        <f t="shared" ca="1" si="149"/>
        <v>-2140711447469.7336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25">
      <c r="G3546" s="459"/>
      <c r="H3546" s="459">
        <v>3539</v>
      </c>
      <c r="I3546" s="444">
        <f t="shared" ca="1" si="150"/>
        <v>-2140711447469.7336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-8919631031.1238899</v>
      </c>
      <c r="L3546" s="444">
        <f t="shared" ca="1" si="149"/>
        <v>-2149631078500.8574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25">
      <c r="G3547" s="459"/>
      <c r="H3547" s="459">
        <v>3540</v>
      </c>
      <c r="I3547" s="444">
        <f t="shared" ca="1" si="150"/>
        <v>-2149631078500.8574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-8956796160.4202385</v>
      </c>
      <c r="L3547" s="444">
        <f t="shared" ca="1" si="149"/>
        <v>-2158587874661.2776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25">
      <c r="G3548" s="459"/>
      <c r="H3548" s="459">
        <v>3541</v>
      </c>
      <c r="I3548" s="444">
        <f t="shared" ca="1" si="150"/>
        <v>-2158587874661.2776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-8994116144.4219894</v>
      </c>
      <c r="L3548" s="444">
        <f t="shared" ca="1" si="149"/>
        <v>-2167581990805.6995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25">
      <c r="G3549" s="459"/>
      <c r="H3549" s="459">
        <v>3542</v>
      </c>
      <c r="I3549" s="444">
        <f t="shared" ca="1" si="150"/>
        <v>-2167581990805.6995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-9031591628.3570805</v>
      </c>
      <c r="L3549" s="444">
        <f t="shared" ca="1" si="149"/>
        <v>-2176613582434.0566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25">
      <c r="G3550" s="459"/>
      <c r="H3550" s="459">
        <v>3543</v>
      </c>
      <c r="I3550" s="444">
        <f t="shared" ca="1" si="150"/>
        <v>-2176613582434.0566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-9069223260.1419029</v>
      </c>
      <c r="L3550" s="444">
        <f t="shared" ca="1" si="149"/>
        <v>-2185682805694.1985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25">
      <c r="G3551" s="459"/>
      <c r="H3551" s="459">
        <v>3544</v>
      </c>
      <c r="I3551" s="444">
        <f t="shared" ca="1" si="150"/>
        <v>-2185682805694.1985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-9107011690.3924942</v>
      </c>
      <c r="L3551" s="444">
        <f t="shared" ca="1" si="149"/>
        <v>-2194789817384.5911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25">
      <c r="G3552" s="459"/>
      <c r="H3552" s="459">
        <v>3545</v>
      </c>
      <c r="I3552" s="444">
        <f t="shared" ca="1" si="150"/>
        <v>-2194789817384.5911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-9144957572.4357967</v>
      </c>
      <c r="L3552" s="444">
        <f t="shared" ca="1" si="149"/>
        <v>-2203934774957.0269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25">
      <c r="G3553" s="459"/>
      <c r="H3553" s="459">
        <v>3546</v>
      </c>
      <c r="I3553" s="444">
        <f t="shared" ca="1" si="150"/>
        <v>-2203934774957.0269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-9183061562.3209457</v>
      </c>
      <c r="L3553" s="444">
        <f t="shared" ca="1" si="149"/>
        <v>-2213117836519.3477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25">
      <c r="G3554" s="459"/>
      <c r="H3554" s="459">
        <v>3547</v>
      </c>
      <c r="I3554" s="444">
        <f t="shared" ca="1" si="150"/>
        <v>-2213117836519.3477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-9221324318.830616</v>
      </c>
      <c r="L3554" s="444">
        <f t="shared" ca="1" si="149"/>
        <v>-2222339160838.1782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25">
      <c r="G3555" s="459"/>
      <c r="H3555" s="459">
        <v>3548</v>
      </c>
      <c r="I3555" s="444">
        <f t="shared" ca="1" si="150"/>
        <v>-2222339160838.1782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-9259746503.4924088</v>
      </c>
      <c r="L3555" s="444">
        <f t="shared" ca="1" si="149"/>
        <v>-2231598907341.6704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25">
      <c r="G3556" s="459"/>
      <c r="H3556" s="459">
        <v>3549</v>
      </c>
      <c r="I3556" s="444">
        <f t="shared" ca="1" si="150"/>
        <v>-2231598907341.6704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-9298328780.5902939</v>
      </c>
      <c r="L3556" s="444">
        <f t="shared" ca="1" si="149"/>
        <v>-2240897236122.2607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25">
      <c r="G3557" s="459"/>
      <c r="H3557" s="459">
        <v>3550</v>
      </c>
      <c r="I3557" s="444">
        <f t="shared" ca="1" si="150"/>
        <v>-2240897236122.2607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-9337071817.1760864</v>
      </c>
      <c r="L3557" s="444">
        <f t="shared" ca="1" si="149"/>
        <v>-2250234307939.437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25">
      <c r="G3558" s="459"/>
      <c r="H3558" s="459">
        <v>3551</v>
      </c>
      <c r="I3558" s="444">
        <f t="shared" ca="1" si="150"/>
        <v>-2250234307939.437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-9375976283.0809879</v>
      </c>
      <c r="L3558" s="444">
        <f t="shared" ca="1" si="149"/>
        <v>-2259610284222.5181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25">
      <c r="G3559" s="459"/>
      <c r="H3559" s="459">
        <v>3552</v>
      </c>
      <c r="I3559" s="444">
        <f t="shared" ca="1" si="150"/>
        <v>-2259610284222.5181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-9415042850.9271584</v>
      </c>
      <c r="L3559" s="444">
        <f t="shared" ca="1" si="149"/>
        <v>-2269025327073.4453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25">
      <c r="G3560" s="459"/>
      <c r="H3560" s="459">
        <v>3553</v>
      </c>
      <c r="I3560" s="444">
        <f t="shared" ca="1" si="150"/>
        <v>-2269025327073.4453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-9454272196.1393547</v>
      </c>
      <c r="L3560" s="444">
        <f t="shared" ca="1" si="149"/>
        <v>-2278479599269.5845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25">
      <c r="G3561" s="459"/>
      <c r="H3561" s="459">
        <v>3554</v>
      </c>
      <c r="I3561" s="444">
        <f t="shared" ca="1" si="150"/>
        <v>-2278479599269.5845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-9493664996.9566021</v>
      </c>
      <c r="L3561" s="444">
        <f t="shared" ca="1" si="149"/>
        <v>-2287973264266.541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25">
      <c r="G3562" s="459"/>
      <c r="H3562" s="459">
        <v>3555</v>
      </c>
      <c r="I3562" s="444">
        <f t="shared" ca="1" si="150"/>
        <v>-2287973264266.541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-9533221934.4439201</v>
      </c>
      <c r="L3562" s="444">
        <f t="shared" ca="1" si="149"/>
        <v>-2297506486200.9849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25">
      <c r="G3563" s="459"/>
      <c r="H3563" s="459">
        <v>3556</v>
      </c>
      <c r="I3563" s="444">
        <f t="shared" ca="1" si="150"/>
        <v>-2297506486200.9849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-9572943692.5041027</v>
      </c>
      <c r="L3563" s="444">
        <f t="shared" ca="1" si="149"/>
        <v>-2307079429893.4888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25">
      <c r="G3564" s="459"/>
      <c r="H3564" s="459">
        <v>3557</v>
      </c>
      <c r="I3564" s="444">
        <f t="shared" ca="1" si="150"/>
        <v>-2307079429893.4888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-9612830957.8895359</v>
      </c>
      <c r="L3564" s="444">
        <f t="shared" ca="1" si="149"/>
        <v>-2316692260851.3784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25">
      <c r="G3565" s="459"/>
      <c r="H3565" s="459">
        <v>3558</v>
      </c>
      <c r="I3565" s="444">
        <f t="shared" ca="1" si="150"/>
        <v>-2316692260851.3784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-9652884420.214077</v>
      </c>
      <c r="L3565" s="444">
        <f t="shared" ca="1" si="149"/>
        <v>-2326345145271.5923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25">
      <c r="G3566" s="459"/>
      <c r="H3566" s="459">
        <v>3559</v>
      </c>
      <c r="I3566" s="444">
        <f t="shared" ca="1" si="150"/>
        <v>-2326345145271.5923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-9693104771.9649677</v>
      </c>
      <c r="L3566" s="444">
        <f t="shared" ca="1" si="149"/>
        <v>-2336038250043.5571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25">
      <c r="G3567" s="459"/>
      <c r="H3567" s="459">
        <v>3560</v>
      </c>
      <c r="I3567" s="444">
        <f t="shared" ca="1" si="150"/>
        <v>-2336038250043.5571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-9733492708.514822</v>
      </c>
      <c r="L3567" s="444">
        <f t="shared" ca="1" si="149"/>
        <v>-2345771742752.0718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25">
      <c r="G3568" s="459"/>
      <c r="H3568" s="459">
        <v>3561</v>
      </c>
      <c r="I3568" s="444">
        <f t="shared" ca="1" si="150"/>
        <v>-2345771742752.0718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-9774048928.1336327</v>
      </c>
      <c r="L3568" s="444">
        <f t="shared" ca="1" si="149"/>
        <v>-2355545791680.2056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25">
      <c r="G3569" s="459"/>
      <c r="H3569" s="459">
        <v>3562</v>
      </c>
      <c r="I3569" s="444">
        <f t="shared" ca="1" si="150"/>
        <v>-2355545791680.2056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-9814774132.0008564</v>
      </c>
      <c r="L3569" s="444">
        <f t="shared" ca="1" si="149"/>
        <v>-2365360565812.2065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25">
      <c r="G3570" s="459"/>
      <c r="H3570" s="459">
        <v>3563</v>
      </c>
      <c r="I3570" s="444">
        <f t="shared" ca="1" si="150"/>
        <v>-2365360565812.2065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-9855669024.2175274</v>
      </c>
      <c r="L3570" s="444">
        <f t="shared" ca="1" si="149"/>
        <v>-2375216234836.4238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25">
      <c r="G3571" s="459"/>
      <c r="H3571" s="459">
        <v>3564</v>
      </c>
      <c r="I3571" s="444">
        <f t="shared" ca="1" si="150"/>
        <v>-2375216234836.4238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-9896734311.8184319</v>
      </c>
      <c r="L3571" s="444">
        <f t="shared" ca="1" si="149"/>
        <v>-2385112969148.2422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25">
      <c r="G3572" s="459"/>
      <c r="H3572" s="459">
        <v>3565</v>
      </c>
      <c r="I3572" s="444">
        <f t="shared" ca="1" si="150"/>
        <v>-2385112969148.2422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-9937970704.7843418</v>
      </c>
      <c r="L3572" s="444">
        <f t="shared" ca="1" si="149"/>
        <v>-2395050939853.0264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25">
      <c r="G3573" s="459"/>
      <c r="H3573" s="459">
        <v>3566</v>
      </c>
      <c r="I3573" s="444">
        <f t="shared" ca="1" si="150"/>
        <v>-2395050939853.0264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-9979378916.0542755</v>
      </c>
      <c r="L3573" s="444">
        <f t="shared" ca="1" si="149"/>
        <v>-2405030318769.0806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25">
      <c r="G3574" s="459"/>
      <c r="H3574" s="459">
        <v>3567</v>
      </c>
      <c r="I3574" s="444">
        <f t="shared" ca="1" si="150"/>
        <v>-2405030318769.0806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-10020959661.537836</v>
      </c>
      <c r="L3574" s="444">
        <f t="shared" ca="1" si="149"/>
        <v>-2415051278430.6182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25">
      <c r="G3575" s="459"/>
      <c r="H3575" s="459">
        <v>3568</v>
      </c>
      <c r="I3575" s="444">
        <f t="shared" ca="1" si="150"/>
        <v>-2415051278430.6182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-10062713660.127575</v>
      </c>
      <c r="L3575" s="444">
        <f t="shared" ca="1" si="149"/>
        <v>-2425113992090.7456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25">
      <c r="G3576" s="459"/>
      <c r="H3576" s="459">
        <v>3569</v>
      </c>
      <c r="I3576" s="444">
        <f t="shared" ca="1" si="150"/>
        <v>-2425113992090.7456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-10104641633.711439</v>
      </c>
      <c r="L3576" s="444">
        <f t="shared" ca="1" si="149"/>
        <v>-2435218633724.457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25">
      <c r="G3577" s="459"/>
      <c r="H3577" s="459">
        <v>3570</v>
      </c>
      <c r="I3577" s="444">
        <f t="shared" ca="1" si="150"/>
        <v>-2435218633724.457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-10146744307.185238</v>
      </c>
      <c r="L3577" s="444">
        <f t="shared" ca="1" si="149"/>
        <v>-2445365378031.6421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25">
      <c r="G3578" s="459"/>
      <c r="H3578" s="459">
        <v>3571</v>
      </c>
      <c r="I3578" s="444">
        <f t="shared" ca="1" si="150"/>
        <v>-2445365378031.6421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-10189022408.465176</v>
      </c>
      <c r="L3578" s="444">
        <f t="shared" ref="L3578:L3832" ca="1" si="154">I3578-J3578+K3578</f>
        <v>-2455554400440.1074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25">
      <c r="G3579" s="459"/>
      <c r="H3579" s="459">
        <v>3572</v>
      </c>
      <c r="I3579" s="444">
        <f t="shared" ref="I3579:I3833" ca="1" si="155">L3578</f>
        <v>-2455554400440.1074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-10231476668.500448</v>
      </c>
      <c r="L3579" s="444">
        <f t="shared" ca="1" si="154"/>
        <v>-2465785877108.6079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25">
      <c r="G3580" s="459"/>
      <c r="H3580" s="459">
        <v>3573</v>
      </c>
      <c r="I3580" s="444">
        <f t="shared" ca="1" si="155"/>
        <v>-2465785877108.6079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-10274107821.285866</v>
      </c>
      <c r="L3580" s="444">
        <f t="shared" ca="1" si="154"/>
        <v>-2476059984929.8936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25">
      <c r="G3581" s="459"/>
      <c r="H3581" s="459">
        <v>3574</v>
      </c>
      <c r="I3581" s="444">
        <f t="shared" ca="1" si="155"/>
        <v>-2476059984929.8936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-10316916603.874556</v>
      </c>
      <c r="L3581" s="444">
        <f t="shared" ca="1" si="154"/>
        <v>-2486376901533.7681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25">
      <c r="G3582" s="459"/>
      <c r="H3582" s="459">
        <v>3575</v>
      </c>
      <c r="I3582" s="444">
        <f t="shared" ca="1" si="155"/>
        <v>-2486376901533.7681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-10359903756.390699</v>
      </c>
      <c r="L3582" s="444">
        <f t="shared" ca="1" si="154"/>
        <v>-2496736805290.1587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25">
      <c r="G3583" s="459"/>
      <c r="H3583" s="459">
        <v>3576</v>
      </c>
      <c r="I3583" s="444">
        <f t="shared" ca="1" si="155"/>
        <v>-2496736805290.1587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-10403070022.042328</v>
      </c>
      <c r="L3583" s="444">
        <f t="shared" ca="1" si="154"/>
        <v>-2507139875312.2012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25">
      <c r="G3584" s="459"/>
      <c r="H3584" s="459">
        <v>3577</v>
      </c>
      <c r="I3584" s="444">
        <f t="shared" ca="1" si="155"/>
        <v>-2507139875312.2012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-10446416147.134171</v>
      </c>
      <c r="L3584" s="444">
        <f t="shared" ca="1" si="154"/>
        <v>-2517586291459.3354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25">
      <c r="G3585" s="459"/>
      <c r="H3585" s="459">
        <v>3578</v>
      </c>
      <c r="I3585" s="444">
        <f t="shared" ca="1" si="155"/>
        <v>-2517586291459.3354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-10489942881.080564</v>
      </c>
      <c r="L3585" s="444">
        <f t="shared" ca="1" si="154"/>
        <v>-2528076234340.416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25">
      <c r="G3586" s="459"/>
      <c r="H3586" s="459">
        <v>3579</v>
      </c>
      <c r="I3586" s="444">
        <f t="shared" ca="1" si="155"/>
        <v>-2528076234340.416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-10533650976.4184</v>
      </c>
      <c r="L3586" s="444">
        <f t="shared" ca="1" si="154"/>
        <v>-2538609885316.8345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25">
      <c r="G3587" s="459"/>
      <c r="H3587" s="459">
        <v>3580</v>
      </c>
      <c r="I3587" s="444">
        <f t="shared" ca="1" si="155"/>
        <v>-2538609885316.8345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-10577541188.820143</v>
      </c>
      <c r="L3587" s="444">
        <f t="shared" ca="1" si="154"/>
        <v>-2549187426505.6548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25">
      <c r="G3588" s="459"/>
      <c r="H3588" s="459">
        <v>3581</v>
      </c>
      <c r="I3588" s="444">
        <f t="shared" ca="1" si="155"/>
        <v>-2549187426505.6548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-10621614277.106895</v>
      </c>
      <c r="L3588" s="444">
        <f t="shared" ca="1" si="154"/>
        <v>-2559809040782.7617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25">
      <c r="G3589" s="459"/>
      <c r="H3589" s="459">
        <v>3582</v>
      </c>
      <c r="I3589" s="444">
        <f t="shared" ca="1" si="155"/>
        <v>-2559809040782.7617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-10665871003.261507</v>
      </c>
      <c r="L3589" s="444">
        <f t="shared" ca="1" si="154"/>
        <v>-2570474911786.0234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25">
      <c r="G3590" s="459"/>
      <c r="H3590" s="459">
        <v>3583</v>
      </c>
      <c r="I3590" s="444">
        <f t="shared" ca="1" si="155"/>
        <v>-2570474911786.0234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-10710312132.441765</v>
      </c>
      <c r="L3590" s="444">
        <f t="shared" ca="1" si="154"/>
        <v>-2581185223918.4653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25">
      <c r="G3591" s="459"/>
      <c r="H3591" s="459">
        <v>3584</v>
      </c>
      <c r="I3591" s="444">
        <f t="shared" ca="1" si="155"/>
        <v>-2581185223918.4653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-10754938432.993605</v>
      </c>
      <c r="L3591" s="444">
        <f t="shared" ca="1" si="154"/>
        <v>-2591940162351.459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25">
      <c r="G3592" s="459"/>
      <c r="H3592" s="459">
        <v>3585</v>
      </c>
      <c r="I3592" s="444">
        <f t="shared" ca="1" si="155"/>
        <v>-2591940162351.459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-10799750676.464413</v>
      </c>
      <c r="L3592" s="444">
        <f t="shared" ca="1" si="154"/>
        <v>-2602739913027.9233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25">
      <c r="G3593" s="459"/>
      <c r="H3593" s="459">
        <v>3586</v>
      </c>
      <c r="I3593" s="444">
        <f t="shared" ca="1" si="155"/>
        <v>-2602739913027.9233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-10844749637.616346</v>
      </c>
      <c r="L3593" s="444">
        <f t="shared" ca="1" si="154"/>
        <v>-2613584662665.5396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25">
      <c r="G3594" s="459"/>
      <c r="H3594" s="459">
        <v>3587</v>
      </c>
      <c r="I3594" s="444">
        <f t="shared" ca="1" si="155"/>
        <v>-2613584662665.5396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-10889936094.439749</v>
      </c>
      <c r="L3594" s="444">
        <f t="shared" ca="1" si="154"/>
        <v>-2624474598759.9795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25">
      <c r="G3595" s="459"/>
      <c r="H3595" s="459">
        <v>3588</v>
      </c>
      <c r="I3595" s="444">
        <f t="shared" ca="1" si="155"/>
        <v>-2624474598759.9795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-10935310828.16658</v>
      </c>
      <c r="L3595" s="444">
        <f t="shared" ca="1" si="154"/>
        <v>-2635409909588.146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25">
      <c r="G3596" s="459"/>
      <c r="H3596" s="459">
        <v>3589</v>
      </c>
      <c r="I3596" s="444">
        <f t="shared" ca="1" si="155"/>
        <v>-2635409909588.146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-10980874623.283941</v>
      </c>
      <c r="L3596" s="444">
        <f t="shared" ca="1" si="154"/>
        <v>-2646390784211.4302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25">
      <c r="G3597" s="459"/>
      <c r="H3597" s="459">
        <v>3590</v>
      </c>
      <c r="I3597" s="444">
        <f t="shared" ca="1" si="155"/>
        <v>-2646390784211.4302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-11026628267.547626</v>
      </c>
      <c r="L3597" s="444">
        <f t="shared" ca="1" si="154"/>
        <v>-2657417412478.978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25">
      <c r="G3598" s="459"/>
      <c r="H3598" s="459">
        <v>3591</v>
      </c>
      <c r="I3598" s="444">
        <f t="shared" ca="1" si="155"/>
        <v>-2657417412478.978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-11072572551.995741</v>
      </c>
      <c r="L3598" s="444">
        <f t="shared" ca="1" si="154"/>
        <v>-2668489985030.9736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25">
      <c r="G3599" s="459"/>
      <c r="H3599" s="459">
        <v>3592</v>
      </c>
      <c r="I3599" s="444">
        <f t="shared" ca="1" si="155"/>
        <v>-2668489985030.9736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-11118708270.962391</v>
      </c>
      <c r="L3599" s="444">
        <f t="shared" ca="1" si="154"/>
        <v>-2679608693301.936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25">
      <c r="G3600" s="459"/>
      <c r="H3600" s="459">
        <v>3593</v>
      </c>
      <c r="I3600" s="444">
        <f t="shared" ca="1" si="155"/>
        <v>-2679608693301.936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-11165036222.0914</v>
      </c>
      <c r="L3600" s="444">
        <f t="shared" ca="1" si="154"/>
        <v>-2690773729524.0273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25">
      <c r="G3601" s="459"/>
      <c r="H3601" s="459">
        <v>3594</v>
      </c>
      <c r="I3601" s="444">
        <f t="shared" ca="1" si="155"/>
        <v>-2690773729524.0273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-11211557206.350113</v>
      </c>
      <c r="L3601" s="444">
        <f t="shared" ca="1" si="154"/>
        <v>-2701985286730.3774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25">
      <c r="G3602" s="459"/>
      <c r="H3602" s="459">
        <v>3595</v>
      </c>
      <c r="I3602" s="444">
        <f t="shared" ca="1" si="155"/>
        <v>-2701985286730.3774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-11258272028.04324</v>
      </c>
      <c r="L3602" s="444">
        <f t="shared" ca="1" si="154"/>
        <v>-2713243558758.4209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25">
      <c r="G3603" s="459"/>
      <c r="H3603" s="459">
        <v>3596</v>
      </c>
      <c r="I3603" s="444">
        <f t="shared" ca="1" si="155"/>
        <v>-2713243558758.4209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-11305181494.826754</v>
      </c>
      <c r="L3603" s="444">
        <f t="shared" ca="1" si="154"/>
        <v>-2724548740253.2476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25">
      <c r="G3604" s="459"/>
      <c r="H3604" s="459">
        <v>3597</v>
      </c>
      <c r="I3604" s="444">
        <f t="shared" ca="1" si="155"/>
        <v>-2724548740253.2476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-11352286417.721865</v>
      </c>
      <c r="L3604" s="444">
        <f t="shared" ca="1" si="154"/>
        <v>-2735901026670.9692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25">
      <c r="G3605" s="459"/>
      <c r="H3605" s="459">
        <v>3598</v>
      </c>
      <c r="I3605" s="444">
        <f t="shared" ca="1" si="155"/>
        <v>-2735901026670.9692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-11399587611.129038</v>
      </c>
      <c r="L3605" s="444">
        <f t="shared" ca="1" si="154"/>
        <v>-2747300614282.0981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25">
      <c r="G3606" s="459"/>
      <c r="H3606" s="459">
        <v>3599</v>
      </c>
      <c r="I3606" s="444">
        <f t="shared" ca="1" si="155"/>
        <v>-2747300614282.0981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-11447085892.842075</v>
      </c>
      <c r="L3606" s="444">
        <f t="shared" ca="1" si="154"/>
        <v>-2758747700174.9404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25">
      <c r="G3607" s="459"/>
      <c r="H3607" s="459">
        <v>3600</v>
      </c>
      <c r="I3607" s="444">
        <f t="shared" ca="1" si="155"/>
        <v>-2758747700174.9404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-11494782084.062252</v>
      </c>
      <c r="L3607" s="444">
        <f t="shared" ca="1" si="154"/>
        <v>-2770242482259.0024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25">
      <c r="G3608" s="459"/>
      <c r="H3608" s="459">
        <v>3601</v>
      </c>
      <c r="I3608" s="444">
        <f t="shared" ca="1" si="155"/>
        <v>-2770242482259.0024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-11542677009.41251</v>
      </c>
      <c r="L3608" s="444">
        <f t="shared" ca="1" si="154"/>
        <v>-2781785159268.415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25">
      <c r="G3609" s="459"/>
      <c r="H3609" s="459">
        <v>3602</v>
      </c>
      <c r="I3609" s="444">
        <f t="shared" ca="1" si="155"/>
        <v>-2781785159268.415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-11590771496.951729</v>
      </c>
      <c r="L3609" s="444">
        <f t="shared" ca="1" si="154"/>
        <v>-2793375930765.3667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25">
      <c r="G3610" s="459"/>
      <c r="H3610" s="459">
        <v>3603</v>
      </c>
      <c r="I3610" s="444">
        <f t="shared" ca="1" si="155"/>
        <v>-2793375930765.3667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-11639066378.189028</v>
      </c>
      <c r="L3610" s="444">
        <f t="shared" ca="1" si="154"/>
        <v>-2805014997143.5557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25">
      <c r="G3611" s="459"/>
      <c r="H3611" s="459">
        <v>3604</v>
      </c>
      <c r="I3611" s="444">
        <f t="shared" ca="1" si="155"/>
        <v>-2805014997143.5557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-11687562488.098148</v>
      </c>
      <c r="L3611" s="444">
        <f t="shared" ca="1" si="154"/>
        <v>-2816702559631.6538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25">
      <c r="G3612" s="459"/>
      <c r="H3612" s="459">
        <v>3605</v>
      </c>
      <c r="I3612" s="444">
        <f t="shared" ca="1" si="155"/>
        <v>-2816702559631.6538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-11736260665.131891</v>
      </c>
      <c r="L3612" s="444">
        <f t="shared" ca="1" si="154"/>
        <v>-2828438820296.7856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25">
      <c r="G3613" s="459"/>
      <c r="H3613" s="459">
        <v>3606</v>
      </c>
      <c r="I3613" s="444">
        <f t="shared" ca="1" si="155"/>
        <v>-2828438820296.7856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-11785161751.236607</v>
      </c>
      <c r="L3613" s="444">
        <f t="shared" ca="1" si="154"/>
        <v>-2840223982048.0225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25">
      <c r="G3614" s="459"/>
      <c r="H3614" s="459">
        <v>3607</v>
      </c>
      <c r="I3614" s="444">
        <f t="shared" ca="1" si="155"/>
        <v>-2840223982048.0225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-11834266591.86676</v>
      </c>
      <c r="L3614" s="444">
        <f t="shared" ca="1" si="154"/>
        <v>-2852058248639.8892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25">
      <c r="G3615" s="459"/>
      <c r="H3615" s="459">
        <v>3608</v>
      </c>
      <c r="I3615" s="444">
        <f t="shared" ca="1" si="155"/>
        <v>-2852058248639.8892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-11883576035.999538</v>
      </c>
      <c r="L3615" s="444">
        <f t="shared" ca="1" si="154"/>
        <v>-2863941824675.8887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25">
      <c r="G3616" s="459"/>
      <c r="H3616" s="459">
        <v>3609</v>
      </c>
      <c r="I3616" s="444">
        <f t="shared" ca="1" si="155"/>
        <v>-2863941824675.8887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-11933090936.149536</v>
      </c>
      <c r="L3616" s="444">
        <f t="shared" ca="1" si="154"/>
        <v>-2875874915612.0381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25">
      <c r="G3617" s="459"/>
      <c r="H3617" s="459">
        <v>3610</v>
      </c>
      <c r="I3617" s="444">
        <f t="shared" ca="1" si="155"/>
        <v>-2875874915612.0381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-11982812148.383492</v>
      </c>
      <c r="L3617" s="444">
        <f t="shared" ca="1" si="154"/>
        <v>-2887857727760.4214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25">
      <c r="G3618" s="459"/>
      <c r="H3618" s="459">
        <v>3611</v>
      </c>
      <c r="I3618" s="444">
        <f t="shared" ca="1" si="155"/>
        <v>-2887857727760.4214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-12032740532.335089</v>
      </c>
      <c r="L3618" s="444">
        <f t="shared" ca="1" si="154"/>
        <v>-2899890468292.7563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25">
      <c r="G3619" s="459"/>
      <c r="H3619" s="459">
        <v>3612</v>
      </c>
      <c r="I3619" s="444">
        <f t="shared" ca="1" si="155"/>
        <v>-2899890468292.7563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-12082876951.219818</v>
      </c>
      <c r="L3619" s="444">
        <f t="shared" ca="1" si="154"/>
        <v>-2911973345243.9761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25">
      <c r="G3620" s="459"/>
      <c r="H3620" s="459">
        <v>3613</v>
      </c>
      <c r="I3620" s="444">
        <f t="shared" ca="1" si="155"/>
        <v>-2911973345243.9761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-12133222271.849899</v>
      </c>
      <c r="L3620" s="444">
        <f t="shared" ca="1" si="154"/>
        <v>-2924106567515.8262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25">
      <c r="G3621" s="459"/>
      <c r="H3621" s="459">
        <v>3614</v>
      </c>
      <c r="I3621" s="444">
        <f t="shared" ca="1" si="155"/>
        <v>-2924106567515.8262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-12183777364.649275</v>
      </c>
      <c r="L3621" s="444">
        <f t="shared" ca="1" si="154"/>
        <v>-2936290344880.4756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25">
      <c r="G3622" s="459"/>
      <c r="H3622" s="459">
        <v>3615</v>
      </c>
      <c r="I3622" s="444">
        <f t="shared" ca="1" si="155"/>
        <v>-2936290344880.4756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-12234543103.668648</v>
      </c>
      <c r="L3622" s="444">
        <f t="shared" ca="1" si="154"/>
        <v>-2948524887984.144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25">
      <c r="G3623" s="459"/>
      <c r="H3623" s="459">
        <v>3616</v>
      </c>
      <c r="I3623" s="444">
        <f t="shared" ca="1" si="155"/>
        <v>-2948524887984.144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-12285520366.600599</v>
      </c>
      <c r="L3623" s="444">
        <f t="shared" ca="1" si="154"/>
        <v>-2960810408350.7446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25">
      <c r="G3624" s="459"/>
      <c r="H3624" s="459">
        <v>3617</v>
      </c>
      <c r="I3624" s="444">
        <f t="shared" ca="1" si="155"/>
        <v>-2960810408350.7446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-12336710034.794769</v>
      </c>
      <c r="L3624" s="444">
        <f t="shared" ca="1" si="154"/>
        <v>-2973147118385.5396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25">
      <c r="G3625" s="459"/>
      <c r="H3625" s="459">
        <v>3618</v>
      </c>
      <c r="I3625" s="444">
        <f t="shared" ca="1" si="155"/>
        <v>-2973147118385.5396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-12388112993.273081</v>
      </c>
      <c r="L3625" s="444">
        <f t="shared" ca="1" si="154"/>
        <v>-2985535231378.8125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25">
      <c r="G3626" s="459"/>
      <c r="H3626" s="459">
        <v>3619</v>
      </c>
      <c r="I3626" s="444">
        <f t="shared" ca="1" si="155"/>
        <v>-2985535231378.8125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-12439730130.745052</v>
      </c>
      <c r="L3626" s="444">
        <f t="shared" ca="1" si="154"/>
        <v>-2997974961509.5576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25">
      <c r="G3627" s="459"/>
      <c r="H3627" s="459">
        <v>3620</v>
      </c>
      <c r="I3627" s="444">
        <f t="shared" ca="1" si="155"/>
        <v>-2997974961509.5576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-12491562339.623158</v>
      </c>
      <c r="L3627" s="444">
        <f t="shared" ca="1" si="154"/>
        <v>-3010466523849.1807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25">
      <c r="G3628" s="459"/>
      <c r="H3628" s="459">
        <v>3621</v>
      </c>
      <c r="I3628" s="444">
        <f t="shared" ca="1" si="155"/>
        <v>-3010466523849.1807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-12543610516.038252</v>
      </c>
      <c r="L3628" s="444">
        <f t="shared" ca="1" si="154"/>
        <v>-3023010134365.2188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25">
      <c r="G3629" s="459"/>
      <c r="H3629" s="459">
        <v>3622</v>
      </c>
      <c r="I3629" s="444">
        <f t="shared" ca="1" si="155"/>
        <v>-3023010134365.2188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-12595875559.855078</v>
      </c>
      <c r="L3629" s="444">
        <f t="shared" ca="1" si="154"/>
        <v>-3035606009925.0737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25">
      <c r="G3630" s="459"/>
      <c r="H3630" s="459">
        <v>3623</v>
      </c>
      <c r="I3630" s="444">
        <f t="shared" ca="1" si="155"/>
        <v>-3035606009925.0737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-12648358374.687807</v>
      </c>
      <c r="L3630" s="444">
        <f t="shared" ca="1" si="154"/>
        <v>-3048254368299.7617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25">
      <c r="G3631" s="459"/>
      <c r="H3631" s="459">
        <v>3624</v>
      </c>
      <c r="I3631" s="444">
        <f t="shared" ca="1" si="155"/>
        <v>-3048254368299.7617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-12701059867.915674</v>
      </c>
      <c r="L3631" s="444">
        <f t="shared" ca="1" si="154"/>
        <v>-3060955428167.6772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25">
      <c r="G3632" s="459"/>
      <c r="H3632" s="459">
        <v>3625</v>
      </c>
      <c r="I3632" s="444">
        <f t="shared" ca="1" si="155"/>
        <v>-3060955428167.6772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-12753980950.698654</v>
      </c>
      <c r="L3632" s="444">
        <f t="shared" ca="1" si="154"/>
        <v>-3073709409118.376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25">
      <c r="G3633" s="459"/>
      <c r="H3633" s="459">
        <v>3626</v>
      </c>
      <c r="I3633" s="444">
        <f t="shared" ca="1" si="155"/>
        <v>-3073709409118.376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-12807122537.993233</v>
      </c>
      <c r="L3633" s="444">
        <f t="shared" ca="1" si="154"/>
        <v>-3086516531656.3691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25">
      <c r="G3634" s="459"/>
      <c r="H3634" s="459">
        <v>3627</v>
      </c>
      <c r="I3634" s="444">
        <f t="shared" ca="1" si="155"/>
        <v>-3086516531656.3691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-12860485548.568205</v>
      </c>
      <c r="L3634" s="444">
        <f t="shared" ca="1" si="154"/>
        <v>-3099377017204.9375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25">
      <c r="G3635" s="459"/>
      <c r="H3635" s="459">
        <v>3628</v>
      </c>
      <c r="I3635" s="444">
        <f t="shared" ca="1" si="155"/>
        <v>-3099377017204.9375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-12914070905.020573</v>
      </c>
      <c r="L3635" s="444">
        <f t="shared" ca="1" si="154"/>
        <v>-3112291088109.958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25">
      <c r="G3636" s="459"/>
      <c r="H3636" s="459">
        <v>3629</v>
      </c>
      <c r="I3636" s="444">
        <f t="shared" ca="1" si="155"/>
        <v>-3112291088109.958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-12967879533.791492</v>
      </c>
      <c r="L3636" s="444">
        <f t="shared" ca="1" si="154"/>
        <v>-3125258967643.7495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25">
      <c r="G3637" s="459"/>
      <c r="H3637" s="459">
        <v>3630</v>
      </c>
      <c r="I3637" s="444">
        <f t="shared" ca="1" si="155"/>
        <v>-3125258967643.7495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-13021912365.182289</v>
      </c>
      <c r="L3637" s="444">
        <f t="shared" ca="1" si="154"/>
        <v>-3138280880008.9316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25">
      <c r="G3638" s="459"/>
      <c r="H3638" s="459">
        <v>3631</v>
      </c>
      <c r="I3638" s="444">
        <f t="shared" ca="1" si="155"/>
        <v>-3138280880008.9316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-13076170333.370548</v>
      </c>
      <c r="L3638" s="444">
        <f t="shared" ca="1" si="154"/>
        <v>-3151357050342.3022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25">
      <c r="G3639" s="459"/>
      <c r="H3639" s="459">
        <v>3632</v>
      </c>
      <c r="I3639" s="444">
        <f t="shared" ca="1" si="155"/>
        <v>-3151357050342.3022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-13130654376.42626</v>
      </c>
      <c r="L3639" s="444">
        <f t="shared" ca="1" si="154"/>
        <v>-3164487704718.7285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25">
      <c r="G3640" s="459"/>
      <c r="H3640" s="459">
        <v>3633</v>
      </c>
      <c r="I3640" s="444">
        <f t="shared" ca="1" si="155"/>
        <v>-3164487704718.7285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-13185365436.328035</v>
      </c>
      <c r="L3640" s="444">
        <f t="shared" ca="1" si="154"/>
        <v>-3177673070155.0566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25">
      <c r="G3641" s="459"/>
      <c r="H3641" s="459">
        <v>3634</v>
      </c>
      <c r="I3641" s="444">
        <f t="shared" ca="1" si="155"/>
        <v>-3177673070155.0566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-13240304458.979403</v>
      </c>
      <c r="L3641" s="444">
        <f t="shared" ca="1" si="154"/>
        <v>-3190913374614.0361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25">
      <c r="G3642" s="459"/>
      <c r="H3642" s="459">
        <v>3635</v>
      </c>
      <c r="I3642" s="444">
        <f t="shared" ca="1" si="155"/>
        <v>-3190913374614.0361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-13295472394.225151</v>
      </c>
      <c r="L3642" s="444">
        <f t="shared" ca="1" si="154"/>
        <v>-3204208847008.2612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25">
      <c r="G3643" s="459"/>
      <c r="H3643" s="459">
        <v>3636</v>
      </c>
      <c r="I3643" s="444">
        <f t="shared" ca="1" si="155"/>
        <v>-3204208847008.2612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-13350870195.867756</v>
      </c>
      <c r="L3643" s="444">
        <f t="shared" ca="1" si="154"/>
        <v>-3217559717204.1289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25">
      <c r="G3644" s="459"/>
      <c r="H3644" s="459">
        <v>3637</v>
      </c>
      <c r="I3644" s="444">
        <f t="shared" ca="1" si="155"/>
        <v>-3217559717204.1289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-13406498821.68387</v>
      </c>
      <c r="L3644" s="444">
        <f t="shared" ca="1" si="154"/>
        <v>-3230966216025.813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25">
      <c r="G3645" s="459"/>
      <c r="H3645" s="459">
        <v>3638</v>
      </c>
      <c r="I3645" s="444">
        <f t="shared" ca="1" si="155"/>
        <v>-3230966216025.813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-13462359233.440887</v>
      </c>
      <c r="L3645" s="444">
        <f t="shared" ca="1" si="154"/>
        <v>-3244428575259.2539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25">
      <c r="G3646" s="459"/>
      <c r="H3646" s="459">
        <v>3639</v>
      </c>
      <c r="I3646" s="444">
        <f t="shared" ca="1" si="155"/>
        <v>-3244428575259.2539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-13518452396.913557</v>
      </c>
      <c r="L3646" s="444">
        <f t="shared" ca="1" si="154"/>
        <v>-3257947027656.1675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25">
      <c r="G3647" s="459"/>
      <c r="H3647" s="459">
        <v>3640</v>
      </c>
      <c r="I3647" s="444">
        <f t="shared" ca="1" si="155"/>
        <v>-3257947027656.1675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-13574779281.900698</v>
      </c>
      <c r="L3647" s="444">
        <f t="shared" ca="1" si="154"/>
        <v>-3271521806938.0684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25">
      <c r="G3648" s="459"/>
      <c r="H3648" s="459">
        <v>3641</v>
      </c>
      <c r="I3648" s="444">
        <f t="shared" ca="1" si="155"/>
        <v>-3271521806938.0684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-13631340862.241951</v>
      </c>
      <c r="L3648" s="444">
        <f t="shared" ca="1" si="154"/>
        <v>-3285153147800.3105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25">
      <c r="G3649" s="459"/>
      <c r="H3649" s="459">
        <v>3642</v>
      </c>
      <c r="I3649" s="444">
        <f t="shared" ca="1" si="155"/>
        <v>-3285153147800.3105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-13688138115.834627</v>
      </c>
      <c r="L3649" s="444">
        <f t="shared" ca="1" si="154"/>
        <v>-3298841285916.145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25">
      <c r="G3650" s="459"/>
      <c r="H3650" s="459">
        <v>3643</v>
      </c>
      <c r="I3650" s="444">
        <f t="shared" ca="1" si="155"/>
        <v>-3298841285916.145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-13745172024.650604</v>
      </c>
      <c r="L3650" s="444">
        <f t="shared" ca="1" si="154"/>
        <v>-3312586457940.7954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25">
      <c r="G3651" s="459"/>
      <c r="H3651" s="459">
        <v>3644</v>
      </c>
      <c r="I3651" s="444">
        <f t="shared" ca="1" si="155"/>
        <v>-3312586457940.7954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-13802443574.753313</v>
      </c>
      <c r="L3651" s="444">
        <f t="shared" ca="1" si="154"/>
        <v>-3326388901515.5488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25">
      <c r="G3652" s="459"/>
      <c r="H3652" s="459">
        <v>3645</v>
      </c>
      <c r="I3652" s="444">
        <f t="shared" ca="1" si="155"/>
        <v>-3326388901515.5488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-13859953756.314787</v>
      </c>
      <c r="L3652" s="444">
        <f t="shared" ca="1" si="154"/>
        <v>-3340248855271.8638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25">
      <c r="G3653" s="459"/>
      <c r="H3653" s="459">
        <v>3646</v>
      </c>
      <c r="I3653" s="444">
        <f t="shared" ca="1" si="155"/>
        <v>-3340248855271.8638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-13917703563.632765</v>
      </c>
      <c r="L3653" s="444">
        <f t="shared" ca="1" si="154"/>
        <v>-3354166558835.4966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25">
      <c r="G3654" s="459"/>
      <c r="H3654" s="459">
        <v>3647</v>
      </c>
      <c r="I3654" s="444">
        <f t="shared" ca="1" si="155"/>
        <v>-3354166558835.4966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-13975693995.147902</v>
      </c>
      <c r="L3654" s="444">
        <f t="shared" ca="1" si="154"/>
        <v>-3368142252830.6445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25">
      <c r="G3655" s="459"/>
      <c r="H3655" s="459">
        <v>3648</v>
      </c>
      <c r="I3655" s="444">
        <f t="shared" ca="1" si="155"/>
        <v>-3368142252830.6445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-14033926053.46102</v>
      </c>
      <c r="L3655" s="444">
        <f t="shared" ca="1" si="154"/>
        <v>-3382176178884.1055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25">
      <c r="G3656" s="459"/>
      <c r="H3656" s="459">
        <v>3649</v>
      </c>
      <c r="I3656" s="444">
        <f t="shared" ca="1" si="155"/>
        <v>-3382176178884.1055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-14092400745.350439</v>
      </c>
      <c r="L3656" s="444">
        <f t="shared" ca="1" si="154"/>
        <v>-3396268579629.4561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25">
      <c r="G3657" s="459"/>
      <c r="H3657" s="459">
        <v>3650</v>
      </c>
      <c r="I3657" s="444">
        <f t="shared" ca="1" si="155"/>
        <v>-3396268579629.4561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-14151119081.7894</v>
      </c>
      <c r="L3657" s="444">
        <f t="shared" ca="1" si="154"/>
        <v>-3410419698711.2456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25">
      <c r="G3658" s="459"/>
      <c r="H3658" s="459">
        <v>3651</v>
      </c>
      <c r="I3658" s="444">
        <f t="shared" ca="1" si="155"/>
        <v>-3410419698711.2456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-14210082077.963524</v>
      </c>
      <c r="L3658" s="444">
        <f t="shared" ca="1" si="154"/>
        <v>-3424629780789.209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25">
      <c r="G3659" s="459"/>
      <c r="H3659" s="459">
        <v>3652</v>
      </c>
      <c r="I3659" s="444">
        <f t="shared" ca="1" si="155"/>
        <v>-3424629780789.209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-14269290753.28837</v>
      </c>
      <c r="L3659" s="444">
        <f t="shared" ca="1" si="154"/>
        <v>-3438899071542.4976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25">
      <c r="G3660" s="459"/>
      <c r="H3660" s="459">
        <v>3653</v>
      </c>
      <c r="I3660" s="444">
        <f t="shared" ca="1" si="155"/>
        <v>-3438899071542.4976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-14328746131.427074</v>
      </c>
      <c r="L3660" s="444">
        <f t="shared" ca="1" si="154"/>
        <v>-3453227817673.9248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25">
      <c r="G3661" s="459"/>
      <c r="H3661" s="459">
        <v>3654</v>
      </c>
      <c r="I3661" s="444">
        <f t="shared" ca="1" si="155"/>
        <v>-3453227817673.9248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-14388449240.308022</v>
      </c>
      <c r="L3661" s="444">
        <f t="shared" ca="1" si="154"/>
        <v>-3467616266914.2329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25">
      <c r="G3662" s="459"/>
      <c r="H3662" s="459">
        <v>3655</v>
      </c>
      <c r="I3662" s="444">
        <f t="shared" ca="1" si="155"/>
        <v>-3467616266914.2329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-14448401112.142635</v>
      </c>
      <c r="L3662" s="444">
        <f t="shared" ca="1" si="154"/>
        <v>-3482064668026.3755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25">
      <c r="G3663" s="459"/>
      <c r="H3663" s="459">
        <v>3656</v>
      </c>
      <c r="I3663" s="444">
        <f t="shared" ca="1" si="155"/>
        <v>-3482064668026.3755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-14508602783.443233</v>
      </c>
      <c r="L3663" s="444">
        <f t="shared" ca="1" si="154"/>
        <v>-3496573270809.8188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25">
      <c r="G3664" s="459"/>
      <c r="H3664" s="459">
        <v>3657</v>
      </c>
      <c r="I3664" s="444">
        <f t="shared" ca="1" si="155"/>
        <v>-3496573270809.8188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-14569055295.040911</v>
      </c>
      <c r="L3664" s="444">
        <f t="shared" ca="1" si="154"/>
        <v>-3511142326104.8599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25">
      <c r="G3665" s="459"/>
      <c r="H3665" s="459">
        <v>3658</v>
      </c>
      <c r="I3665" s="444">
        <f t="shared" ca="1" si="155"/>
        <v>-3511142326104.8599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-14629759692.103582</v>
      </c>
      <c r="L3665" s="444">
        <f t="shared" ca="1" si="154"/>
        <v>-3525772085796.9634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25">
      <c r="G3666" s="459"/>
      <c r="H3666" s="459">
        <v>3659</v>
      </c>
      <c r="I3666" s="444">
        <f t="shared" ca="1" si="155"/>
        <v>-3525772085796.9634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-14690717024.154013</v>
      </c>
      <c r="L3666" s="444">
        <f t="shared" ca="1" si="154"/>
        <v>-3540462802821.1172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25">
      <c r="G3667" s="459"/>
      <c r="H3667" s="459">
        <v>3660</v>
      </c>
      <c r="I3667" s="444">
        <f t="shared" ca="1" si="155"/>
        <v>-3540462802821.1172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-14751928345.08799</v>
      </c>
      <c r="L3667" s="444">
        <f t="shared" ca="1" si="154"/>
        <v>-3555214731166.2051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25">
      <c r="G3668" s="459"/>
      <c r="H3668" s="459">
        <v>3661</v>
      </c>
      <c r="I3668" s="444">
        <f t="shared" ca="1" si="155"/>
        <v>-3555214731166.2051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-14813394713.19252</v>
      </c>
      <c r="L3668" s="444">
        <f t="shared" ca="1" si="154"/>
        <v>-3570028125879.3975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25">
      <c r="G3669" s="459"/>
      <c r="H3669" s="459">
        <v>3662</v>
      </c>
      <c r="I3669" s="444">
        <f t="shared" ca="1" si="155"/>
        <v>-3570028125879.3975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-14875117191.164156</v>
      </c>
      <c r="L3669" s="444">
        <f t="shared" ca="1" si="154"/>
        <v>-3584903243070.5615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25">
      <c r="G3670" s="459"/>
      <c r="H3670" s="459">
        <v>3663</v>
      </c>
      <c r="I3670" s="444">
        <f t="shared" ca="1" si="155"/>
        <v>-3584903243070.5615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-14937096846.127337</v>
      </c>
      <c r="L3670" s="444">
        <f t="shared" ca="1" si="154"/>
        <v>-3599840339916.689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25">
      <c r="G3671" s="459"/>
      <c r="H3671" s="459">
        <v>3664</v>
      </c>
      <c r="I3671" s="444">
        <f t="shared" ca="1" si="155"/>
        <v>-3599840339916.689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-14999334749.65287</v>
      </c>
      <c r="L3671" s="444">
        <f t="shared" ca="1" si="154"/>
        <v>-3614839674666.3418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25">
      <c r="G3672" s="459"/>
      <c r="H3672" s="459">
        <v>3665</v>
      </c>
      <c r="I3672" s="444">
        <f t="shared" ca="1" si="155"/>
        <v>-3614839674666.3418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-15061831977.776424</v>
      </c>
      <c r="L3672" s="444">
        <f t="shared" ca="1" si="154"/>
        <v>-3629901506644.1182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25">
      <c r="G3673" s="459"/>
      <c r="H3673" s="459">
        <v>3666</v>
      </c>
      <c r="I3673" s="444">
        <f t="shared" ca="1" si="155"/>
        <v>-3629901506644.1182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-15124589611.017159</v>
      </c>
      <c r="L3673" s="444">
        <f t="shared" ca="1" si="154"/>
        <v>-3645026096255.1353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25">
      <c r="G3674" s="459"/>
      <c r="H3674" s="459">
        <v>3667</v>
      </c>
      <c r="I3674" s="444">
        <f t="shared" ca="1" si="155"/>
        <v>-3645026096255.1353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-15187608734.396395</v>
      </c>
      <c r="L3674" s="444">
        <f t="shared" ca="1" si="154"/>
        <v>-3660213704989.5317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25">
      <c r="G3675" s="459"/>
      <c r="H3675" s="459">
        <v>3668</v>
      </c>
      <c r="I3675" s="444">
        <f t="shared" ca="1" si="155"/>
        <v>-3660213704989.5317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-15250890437.456383</v>
      </c>
      <c r="L3675" s="444">
        <f t="shared" ca="1" si="154"/>
        <v>-3675464595426.9883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25">
      <c r="G3676" s="459"/>
      <c r="H3676" s="459">
        <v>3669</v>
      </c>
      <c r="I3676" s="444">
        <f t="shared" ca="1" si="155"/>
        <v>-3675464595426.9883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-15314435814.279118</v>
      </c>
      <c r="L3676" s="444">
        <f t="shared" ca="1" si="154"/>
        <v>-3690779031241.2676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25">
      <c r="G3677" s="459"/>
      <c r="H3677" s="459">
        <v>3670</v>
      </c>
      <c r="I3677" s="444">
        <f t="shared" ca="1" si="155"/>
        <v>-3690779031241.2676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-15378245963.505281</v>
      </c>
      <c r="L3677" s="444">
        <f t="shared" ca="1" si="154"/>
        <v>-3706157277204.7729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25">
      <c r="G3678" s="459"/>
      <c r="H3678" s="459">
        <v>3671</v>
      </c>
      <c r="I3678" s="444">
        <f t="shared" ca="1" si="155"/>
        <v>-3706157277204.7729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-15442321988.35322</v>
      </c>
      <c r="L3678" s="444">
        <f t="shared" ca="1" si="154"/>
        <v>-3721599599193.126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25">
      <c r="G3679" s="459"/>
      <c r="H3679" s="459">
        <v>3672</v>
      </c>
      <c r="I3679" s="444">
        <f t="shared" ca="1" si="155"/>
        <v>-3721599599193.126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-15506664996.638027</v>
      </c>
      <c r="L3679" s="444">
        <f t="shared" ca="1" si="154"/>
        <v>-3737106264189.7642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25">
      <c r="G3680" s="459"/>
      <c r="H3680" s="459">
        <v>3673</v>
      </c>
      <c r="I3680" s="444">
        <f t="shared" ca="1" si="155"/>
        <v>-3737106264189.7642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-15571276100.790684</v>
      </c>
      <c r="L3680" s="444">
        <f t="shared" ca="1" si="154"/>
        <v>-3752677540290.5547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25">
      <c r="G3681" s="459"/>
      <c r="H3681" s="459">
        <v>3674</v>
      </c>
      <c r="I3681" s="444">
        <f t="shared" ca="1" si="155"/>
        <v>-3752677540290.5547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-15636156417.877312</v>
      </c>
      <c r="L3681" s="444">
        <f t="shared" ca="1" si="154"/>
        <v>-3768313696708.4321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25">
      <c r="G3682" s="459"/>
      <c r="H3682" s="459">
        <v>3675</v>
      </c>
      <c r="I3682" s="444">
        <f t="shared" ca="1" si="155"/>
        <v>-3768313696708.4321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-15701307069.618469</v>
      </c>
      <c r="L3682" s="444">
        <f t="shared" ca="1" si="154"/>
        <v>-3784015003778.0508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25">
      <c r="G3683" s="459"/>
      <c r="H3683" s="459">
        <v>3676</v>
      </c>
      <c r="I3683" s="444">
        <f t="shared" ca="1" si="155"/>
        <v>-3784015003778.0508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-15766729182.408546</v>
      </c>
      <c r="L3683" s="444">
        <f t="shared" ca="1" si="154"/>
        <v>-3799781732960.4595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25">
      <c r="G3684" s="459"/>
      <c r="H3684" s="459">
        <v>3677</v>
      </c>
      <c r="I3684" s="444">
        <f t="shared" ca="1" si="155"/>
        <v>-3799781732960.4595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-15832423887.335249</v>
      </c>
      <c r="L3684" s="444">
        <f t="shared" ca="1" si="154"/>
        <v>-3815614156847.7949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25">
      <c r="G3685" s="459"/>
      <c r="H3685" s="459">
        <v>3678</v>
      </c>
      <c r="I3685" s="444">
        <f t="shared" ca="1" si="155"/>
        <v>-3815614156847.7949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-15898392320.199144</v>
      </c>
      <c r="L3685" s="444">
        <f t="shared" ca="1" si="154"/>
        <v>-3831512549167.9941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25">
      <c r="G3686" s="459"/>
      <c r="H3686" s="459">
        <v>3679</v>
      </c>
      <c r="I3686" s="444">
        <f t="shared" ca="1" si="155"/>
        <v>-3831512549167.9941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-15964635621.53331</v>
      </c>
      <c r="L3686" s="444">
        <f t="shared" ca="1" si="154"/>
        <v>-3847477184789.5273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25">
      <c r="G3687" s="459"/>
      <c r="H3687" s="459">
        <v>3680</v>
      </c>
      <c r="I3687" s="444">
        <f t="shared" ca="1" si="155"/>
        <v>-3847477184789.5273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-16031154936.62303</v>
      </c>
      <c r="L3687" s="444">
        <f t="shared" ca="1" si="154"/>
        <v>-3863508339726.1504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25">
      <c r="G3688" s="459"/>
      <c r="H3688" s="459">
        <v>3681</v>
      </c>
      <c r="I3688" s="444">
        <f t="shared" ca="1" si="155"/>
        <v>-3863508339726.1504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-16097951415.525625</v>
      </c>
      <c r="L3688" s="444">
        <f t="shared" ca="1" si="154"/>
        <v>-3879606291141.6758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25">
      <c r="G3689" s="459"/>
      <c r="H3689" s="459">
        <v>3682</v>
      </c>
      <c r="I3689" s="444">
        <f t="shared" ca="1" si="155"/>
        <v>-3879606291141.6758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-16165026213.090315</v>
      </c>
      <c r="L3689" s="444">
        <f t="shared" ca="1" si="154"/>
        <v>-3895771317354.7661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25">
      <c r="G3690" s="459"/>
      <c r="H3690" s="459">
        <v>3683</v>
      </c>
      <c r="I3690" s="444">
        <f t="shared" ca="1" si="155"/>
        <v>-3895771317354.7661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-16232380488.978191</v>
      </c>
      <c r="L3690" s="444">
        <f t="shared" ca="1" si="154"/>
        <v>-3912003697843.7441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25">
      <c r="G3691" s="459"/>
      <c r="H3691" s="459">
        <v>3684</v>
      </c>
      <c r="I3691" s="444">
        <f t="shared" ca="1" si="155"/>
        <v>-3912003697843.7441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-16300015407.682266</v>
      </c>
      <c r="L3691" s="444">
        <f t="shared" ca="1" si="154"/>
        <v>-3928303713251.4263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25">
      <c r="G3692" s="459"/>
      <c r="H3692" s="459">
        <v>3685</v>
      </c>
      <c r="I3692" s="444">
        <f t="shared" ca="1" si="155"/>
        <v>-3928303713251.4263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-16367932138.547609</v>
      </c>
      <c r="L3692" s="444">
        <f t="shared" ca="1" si="154"/>
        <v>-3944671645389.9741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25">
      <c r="G3693" s="459"/>
      <c r="H3693" s="459">
        <v>3686</v>
      </c>
      <c r="I3693" s="444">
        <f t="shared" ca="1" si="155"/>
        <v>-3944671645389.9741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-16436131855.791559</v>
      </c>
      <c r="L3693" s="444">
        <f t="shared" ca="1" si="154"/>
        <v>-3961107777245.7656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25">
      <c r="G3694" s="459"/>
      <c r="H3694" s="459">
        <v>3687</v>
      </c>
      <c r="I3694" s="444">
        <f t="shared" ca="1" si="155"/>
        <v>-3961107777245.7656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-16504615738.524023</v>
      </c>
      <c r="L3694" s="444">
        <f t="shared" ca="1" si="154"/>
        <v>-3977612392984.2896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25">
      <c r="G3695" s="459"/>
      <c r="H3695" s="459">
        <v>3688</v>
      </c>
      <c r="I3695" s="444">
        <f t="shared" ca="1" si="155"/>
        <v>-3977612392984.2896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-16573384970.767874</v>
      </c>
      <c r="L3695" s="444">
        <f t="shared" ca="1" si="154"/>
        <v>-3994185777955.0576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25">
      <c r="G3696" s="459"/>
      <c r="H3696" s="459">
        <v>3689</v>
      </c>
      <c r="I3696" s="444">
        <f t="shared" ca="1" si="155"/>
        <v>-3994185777955.0576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-16642440741.479406</v>
      </c>
      <c r="L3696" s="444">
        <f t="shared" ca="1" si="154"/>
        <v>-4010828218696.5371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25">
      <c r="G3697" s="459"/>
      <c r="H3697" s="459">
        <v>3690</v>
      </c>
      <c r="I3697" s="444">
        <f t="shared" ca="1" si="155"/>
        <v>-4010828218696.5371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-16711784244.568905</v>
      </c>
      <c r="L3697" s="444">
        <f t="shared" ca="1" si="154"/>
        <v>-4027540002941.106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25">
      <c r="G3698" s="459"/>
      <c r="H3698" s="459">
        <v>3691</v>
      </c>
      <c r="I3698" s="444">
        <f t="shared" ca="1" si="155"/>
        <v>-4027540002941.106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-16781416678.921274</v>
      </c>
      <c r="L3698" s="444">
        <f t="shared" ca="1" si="154"/>
        <v>-4044321419620.0273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25">
      <c r="G3699" s="459"/>
      <c r="H3699" s="459">
        <v>3692</v>
      </c>
      <c r="I3699" s="444">
        <f t="shared" ca="1" si="155"/>
        <v>-4044321419620.0273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-16851339248.41678</v>
      </c>
      <c r="L3699" s="444">
        <f t="shared" ca="1" si="154"/>
        <v>-4061172758868.4443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25">
      <c r="G3700" s="459"/>
      <c r="H3700" s="459">
        <v>3693</v>
      </c>
      <c r="I3700" s="444">
        <f t="shared" ca="1" si="155"/>
        <v>-4061172758868.4443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-16921553161.951851</v>
      </c>
      <c r="L3700" s="444">
        <f t="shared" ca="1" si="154"/>
        <v>-4078094312030.396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25">
      <c r="G3701" s="459"/>
      <c r="H3701" s="459">
        <v>3694</v>
      </c>
      <c r="I3701" s="444">
        <f t="shared" ca="1" si="155"/>
        <v>-4078094312030.396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-16992059633.459982</v>
      </c>
      <c r="L3701" s="444">
        <f t="shared" ca="1" si="154"/>
        <v>-4095086371663.856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25">
      <c r="G3702" s="459"/>
      <c r="H3702" s="459">
        <v>3695</v>
      </c>
      <c r="I3702" s="444">
        <f t="shared" ca="1" si="155"/>
        <v>-4095086371663.856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-17062859881.932734</v>
      </c>
      <c r="L3702" s="444">
        <f t="shared" ca="1" si="154"/>
        <v>-4112149231545.7886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25">
      <c r="G3703" s="459"/>
      <c r="H3703" s="459">
        <v>3696</v>
      </c>
      <c r="I3703" s="444">
        <f t="shared" ca="1" si="155"/>
        <v>-4112149231545.7886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-17133955131.440783</v>
      </c>
      <c r="L3703" s="444">
        <f t="shared" ca="1" si="154"/>
        <v>-4129283186677.2295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25">
      <c r="G3704" s="459"/>
      <c r="H3704" s="459">
        <v>3697</v>
      </c>
      <c r="I3704" s="444">
        <f t="shared" ca="1" si="155"/>
        <v>-4129283186677.2295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-17205346611.155125</v>
      </c>
      <c r="L3704" s="444">
        <f t="shared" ca="1" si="154"/>
        <v>-4146488533288.3848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25">
      <c r="G3705" s="459"/>
      <c r="H3705" s="459">
        <v>3698</v>
      </c>
      <c r="I3705" s="444">
        <f t="shared" ca="1" si="155"/>
        <v>-4146488533288.3848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-17277035555.368271</v>
      </c>
      <c r="L3705" s="444">
        <f t="shared" ca="1" si="154"/>
        <v>-4163765568843.7529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25">
      <c r="G3706" s="459"/>
      <c r="H3706" s="459">
        <v>3699</v>
      </c>
      <c r="I3706" s="444">
        <f t="shared" ca="1" si="155"/>
        <v>-4163765568843.7529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-17349023203.51564</v>
      </c>
      <c r="L3706" s="444">
        <f t="shared" ca="1" si="154"/>
        <v>-4181114592047.2686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25">
      <c r="G3707" s="459"/>
      <c r="H3707" s="459">
        <v>3700</v>
      </c>
      <c r="I3707" s="444">
        <f t="shared" ca="1" si="155"/>
        <v>-4181114592047.2686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-17421310800.196953</v>
      </c>
      <c r="L3707" s="444">
        <f t="shared" ca="1" si="154"/>
        <v>-4198535902847.4653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25">
      <c r="G3708" s="459"/>
      <c r="H3708" s="459">
        <v>3701</v>
      </c>
      <c r="I3708" s="444">
        <f t="shared" ca="1" si="155"/>
        <v>-4198535902847.4653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-17493899595.197773</v>
      </c>
      <c r="L3708" s="444">
        <f t="shared" ca="1" si="154"/>
        <v>-4216029802442.6631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25">
      <c r="G3709" s="459"/>
      <c r="H3709" s="459">
        <v>3702</v>
      </c>
      <c r="I3709" s="444">
        <f t="shared" ca="1" si="155"/>
        <v>-4216029802442.6631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-17566790843.511093</v>
      </c>
      <c r="L3709" s="444">
        <f t="shared" ca="1" si="154"/>
        <v>-4233596593286.1743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25">
      <c r="G3710" s="459"/>
      <c r="H3710" s="459">
        <v>3703</v>
      </c>
      <c r="I3710" s="444">
        <f t="shared" ca="1" si="155"/>
        <v>-4233596593286.1743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-17639985805.359058</v>
      </c>
      <c r="L3710" s="444">
        <f t="shared" ca="1" si="154"/>
        <v>-4251236579091.5332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25">
      <c r="G3711" s="459"/>
      <c r="H3711" s="459">
        <v>3704</v>
      </c>
      <c r="I3711" s="444">
        <f t="shared" ca="1" si="155"/>
        <v>-4251236579091.5332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-17713485746.214722</v>
      </c>
      <c r="L3711" s="444">
        <f t="shared" ca="1" si="154"/>
        <v>-4268950064837.748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25">
      <c r="G3712" s="459"/>
      <c r="H3712" s="459">
        <v>3705</v>
      </c>
      <c r="I3712" s="444">
        <f t="shared" ca="1" si="155"/>
        <v>-4268950064837.748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-17787291936.823952</v>
      </c>
      <c r="L3712" s="444">
        <f t="shared" ca="1" si="154"/>
        <v>-4286737356774.5718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25">
      <c r="G3713" s="459"/>
      <c r="H3713" s="459">
        <v>3706</v>
      </c>
      <c r="I3713" s="444">
        <f t="shared" ca="1" si="155"/>
        <v>-4286737356774.5718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-17861405653.227383</v>
      </c>
      <c r="L3713" s="444">
        <f t="shared" ca="1" si="154"/>
        <v>-4304598762427.7993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25">
      <c r="G3714" s="459"/>
      <c r="H3714" s="459">
        <v>3707</v>
      </c>
      <c r="I3714" s="444">
        <f t="shared" ca="1" si="155"/>
        <v>-4304598762427.7993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-17935828176.782497</v>
      </c>
      <c r="L3714" s="444">
        <f t="shared" ca="1" si="154"/>
        <v>-4322534590604.582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25">
      <c r="G3715" s="459"/>
      <c r="H3715" s="459">
        <v>3708</v>
      </c>
      <c r="I3715" s="444">
        <f t="shared" ca="1" si="155"/>
        <v>-4322534590604.582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-18010560794.185757</v>
      </c>
      <c r="L3715" s="444">
        <f t="shared" ca="1" si="154"/>
        <v>-4340545151398.7676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25">
      <c r="G3716" s="459"/>
      <c r="H3716" s="459">
        <v>3709</v>
      </c>
      <c r="I3716" s="444">
        <f t="shared" ca="1" si="155"/>
        <v>-4340545151398.7676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-18085604797.494865</v>
      </c>
      <c r="L3716" s="444">
        <f t="shared" ca="1" si="154"/>
        <v>-4358630756196.2622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25">
      <c r="G3717" s="459"/>
      <c r="H3717" s="459">
        <v>3710</v>
      </c>
      <c r="I3717" s="444">
        <f t="shared" ca="1" si="155"/>
        <v>-4358630756196.2622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-18160961484.151093</v>
      </c>
      <c r="L3717" s="444">
        <f t="shared" ca="1" si="154"/>
        <v>-4376791717680.4131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25">
      <c r="G3718" s="459"/>
      <c r="H3718" s="459">
        <v>3711</v>
      </c>
      <c r="I3718" s="444">
        <f t="shared" ca="1" si="155"/>
        <v>-4376791717680.4131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-18236632157.00172</v>
      </c>
      <c r="L3718" s="444">
        <f t="shared" ca="1" si="154"/>
        <v>-4395028349837.415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25">
      <c r="G3719" s="459"/>
      <c r="H3719" s="459">
        <v>3712</v>
      </c>
      <c r="I3719" s="444">
        <f t="shared" ca="1" si="155"/>
        <v>-4395028349837.415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-18312618124.322563</v>
      </c>
      <c r="L3719" s="444">
        <f t="shared" ca="1" si="154"/>
        <v>-4413340967961.7373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25">
      <c r="G3720" s="459"/>
      <c r="H3720" s="459">
        <v>3713</v>
      </c>
      <c r="I3720" s="444">
        <f t="shared" ca="1" si="155"/>
        <v>-4413340967961.7373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-18388920699.840572</v>
      </c>
      <c r="L3720" s="444">
        <f t="shared" ca="1" si="154"/>
        <v>-4431729888661.5781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25">
      <c r="G3721" s="459"/>
      <c r="H3721" s="459">
        <v>3714</v>
      </c>
      <c r="I3721" s="444">
        <f t="shared" ca="1" si="155"/>
        <v>-4431729888661.5781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-18465541202.756577</v>
      </c>
      <c r="L3721" s="444">
        <f t="shared" ca="1" si="154"/>
        <v>-4450195429864.335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25">
      <c r="G3722" s="459"/>
      <c r="H3722" s="459">
        <v>3715</v>
      </c>
      <c r="I3722" s="444">
        <f t="shared" ca="1" si="155"/>
        <v>-4450195429864.335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-18542480957.768063</v>
      </c>
      <c r="L3722" s="444">
        <f t="shared" ca="1" si="154"/>
        <v>-4468737910822.1025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25">
      <c r="G3723" s="459"/>
      <c r="H3723" s="459">
        <v>3716</v>
      </c>
      <c r="I3723" s="444">
        <f t="shared" ca="1" si="155"/>
        <v>-4468737910822.1025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-18619741295.092094</v>
      </c>
      <c r="L3723" s="444">
        <f t="shared" ca="1" si="154"/>
        <v>-4487357652117.1943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25">
      <c r="G3724" s="459"/>
      <c r="H3724" s="459">
        <v>3717</v>
      </c>
      <c r="I3724" s="444">
        <f t="shared" ca="1" si="155"/>
        <v>-4487357652117.1943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-18697323550.488308</v>
      </c>
      <c r="L3724" s="444">
        <f t="shared" ca="1" si="154"/>
        <v>-4506054975667.6826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25">
      <c r="G3725" s="459"/>
      <c r="H3725" s="459">
        <v>3718</v>
      </c>
      <c r="I3725" s="444">
        <f t="shared" ca="1" si="155"/>
        <v>-4506054975667.6826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-18775229065.282009</v>
      </c>
      <c r="L3725" s="444">
        <f t="shared" ca="1" si="154"/>
        <v>-4524830204732.9648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25">
      <c r="G3726" s="459"/>
      <c r="H3726" s="459">
        <v>3719</v>
      </c>
      <c r="I3726" s="444">
        <f t="shared" ca="1" si="155"/>
        <v>-4524830204732.9648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-18853459186.387352</v>
      </c>
      <c r="L3726" s="444">
        <f t="shared" ca="1" si="154"/>
        <v>-4543683663919.3525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25">
      <c r="G3727" s="459"/>
      <c r="H3727" s="459">
        <v>3720</v>
      </c>
      <c r="I3727" s="444">
        <f t="shared" ca="1" si="155"/>
        <v>-4543683663919.3525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-18932015266.330635</v>
      </c>
      <c r="L3727" s="444">
        <f t="shared" ca="1" si="154"/>
        <v>-4562615679185.6836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25">
      <c r="G3728" s="459"/>
      <c r="H3728" s="459">
        <v>3721</v>
      </c>
      <c r="I3728" s="444">
        <f t="shared" ca="1" si="155"/>
        <v>-4562615679185.6836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-19010898663.273682</v>
      </c>
      <c r="L3728" s="444">
        <f t="shared" ca="1" si="154"/>
        <v>-4581626577848.957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25">
      <c r="G3729" s="459"/>
      <c r="H3729" s="459">
        <v>3722</v>
      </c>
      <c r="I3729" s="444">
        <f t="shared" ca="1" si="155"/>
        <v>-4581626577848.957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-19090110741.037319</v>
      </c>
      <c r="L3729" s="444">
        <f t="shared" ca="1" si="154"/>
        <v>-4600716688589.9941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25">
      <c r="G3730" s="459"/>
      <c r="H3730" s="459">
        <v>3723</v>
      </c>
      <c r="I3730" s="444">
        <f t="shared" ca="1" si="155"/>
        <v>-4600716688589.9941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-19169652869.124977</v>
      </c>
      <c r="L3730" s="444">
        <f t="shared" ca="1" si="154"/>
        <v>-4619886341459.1191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25">
      <c r="G3731" s="459"/>
      <c r="H3731" s="459">
        <v>3724</v>
      </c>
      <c r="I3731" s="444">
        <f t="shared" ca="1" si="155"/>
        <v>-4619886341459.1191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-19249526422.74633</v>
      </c>
      <c r="L3731" s="444">
        <f t="shared" ca="1" si="154"/>
        <v>-4639135867881.8652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25">
      <c r="G3732" s="459"/>
      <c r="H3732" s="459">
        <v>3725</v>
      </c>
      <c r="I3732" s="444">
        <f t="shared" ca="1" si="155"/>
        <v>-4639135867881.8652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-19329732782.841106</v>
      </c>
      <c r="L3732" s="444">
        <f t="shared" ca="1" si="154"/>
        <v>-4658465600664.7061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25">
      <c r="G3733" s="459"/>
      <c r="H3733" s="459">
        <v>3726</v>
      </c>
      <c r="I3733" s="444">
        <f t="shared" ca="1" si="155"/>
        <v>-4658465600664.7061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-19410273336.102943</v>
      </c>
      <c r="L3733" s="444">
        <f t="shared" ca="1" si="154"/>
        <v>-4677875874000.8086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25">
      <c r="G3734" s="459"/>
      <c r="H3734" s="459">
        <v>3727</v>
      </c>
      <c r="I3734" s="444">
        <f t="shared" ca="1" si="155"/>
        <v>-4677875874000.8086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-19491149475.003368</v>
      </c>
      <c r="L3734" s="444">
        <f t="shared" ca="1" si="154"/>
        <v>-4697367023475.8115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25">
      <c r="G3735" s="459"/>
      <c r="H3735" s="459">
        <v>3728</v>
      </c>
      <c r="I3735" s="444">
        <f t="shared" ca="1" si="155"/>
        <v>-4697367023475.8115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-19572362597.81588</v>
      </c>
      <c r="L3735" s="444">
        <f t="shared" ca="1" si="154"/>
        <v>-4716939386073.627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25">
      <c r="G3736" s="459"/>
      <c r="H3736" s="459">
        <v>3729</v>
      </c>
      <c r="I3736" s="444">
        <f t="shared" ca="1" si="155"/>
        <v>-4716939386073.627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-19653914108.640114</v>
      </c>
      <c r="L3736" s="444">
        <f t="shared" ca="1" si="154"/>
        <v>-4736593300182.2666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25">
      <c r="G3737" s="459"/>
      <c r="H3737" s="459">
        <v>3730</v>
      </c>
      <c r="I3737" s="444">
        <f t="shared" ca="1" si="155"/>
        <v>-4736593300182.2666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-19735805417.426109</v>
      </c>
      <c r="L3737" s="444">
        <f t="shared" ca="1" si="154"/>
        <v>-4756329105599.6924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25">
      <c r="G3738" s="459"/>
      <c r="H3738" s="459">
        <v>3731</v>
      </c>
      <c r="I3738" s="444">
        <f t="shared" ca="1" si="155"/>
        <v>-4756329105599.6924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-19818037939.998718</v>
      </c>
      <c r="L3738" s="444">
        <f t="shared" ca="1" si="154"/>
        <v>-4776147143539.6914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25">
      <c r="G3739" s="459"/>
      <c r="H3739" s="459">
        <v>3732</v>
      </c>
      <c r="I3739" s="444">
        <f t="shared" ca="1" si="155"/>
        <v>-4776147143539.6914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-19900613098.082047</v>
      </c>
      <c r="L3739" s="444">
        <f t="shared" ca="1" si="154"/>
        <v>-4796047756637.7734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25">
      <c r="G3740" s="459"/>
      <c r="H3740" s="459">
        <v>3733</v>
      </c>
      <c r="I3740" s="444">
        <f t="shared" ca="1" si="155"/>
        <v>-4796047756637.7734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-19983532319.324055</v>
      </c>
      <c r="L3740" s="444">
        <f t="shared" ca="1" si="154"/>
        <v>-4816031288957.0977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25">
      <c r="G3741" s="459"/>
      <c r="H3741" s="459">
        <v>3734</v>
      </c>
      <c r="I3741" s="444">
        <f t="shared" ca="1" si="155"/>
        <v>-4816031288957.0977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-20066797037.321239</v>
      </c>
      <c r="L3741" s="444">
        <f t="shared" ca="1" si="154"/>
        <v>-4836098085994.4189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25">
      <c r="G3742" s="459"/>
      <c r="H3742" s="459">
        <v>3735</v>
      </c>
      <c r="I3742" s="444">
        <f t="shared" ca="1" si="155"/>
        <v>-4836098085994.4189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-20150408691.643414</v>
      </c>
      <c r="L3742" s="444">
        <f t="shared" ca="1" si="154"/>
        <v>-4856248494686.0625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25">
      <c r="G3743" s="459"/>
      <c r="H3743" s="459">
        <v>3736</v>
      </c>
      <c r="I3743" s="444">
        <f t="shared" ca="1" si="155"/>
        <v>-4856248494686.0625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-20234368727.858593</v>
      </c>
      <c r="L3743" s="444">
        <f t="shared" ca="1" si="154"/>
        <v>-4876482863413.9209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25">
      <c r="G3744" s="459"/>
      <c r="H3744" s="459">
        <v>3737</v>
      </c>
      <c r="I3744" s="444">
        <f t="shared" ca="1" si="155"/>
        <v>-4876482863413.9209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-20318678597.558002</v>
      </c>
      <c r="L3744" s="444">
        <f t="shared" ca="1" si="154"/>
        <v>-4896801542011.4785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25">
      <c r="G3745" s="459"/>
      <c r="H3745" s="459">
        <v>3738</v>
      </c>
      <c r="I3745" s="444">
        <f t="shared" ca="1" si="155"/>
        <v>-4896801542011.4785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-20403339758.381161</v>
      </c>
      <c r="L3745" s="444">
        <f t="shared" ca="1" si="154"/>
        <v>-4917204881769.8594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25">
      <c r="G3746" s="459"/>
      <c r="H3746" s="459">
        <v>3739</v>
      </c>
      <c r="I3746" s="444">
        <f t="shared" ca="1" si="155"/>
        <v>-4917204881769.8594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-20488353674.04108</v>
      </c>
      <c r="L3746" s="444">
        <f t="shared" ca="1" si="154"/>
        <v>-4937693235443.9004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25">
      <c r="G3747" s="459"/>
      <c r="H3747" s="459">
        <v>3740</v>
      </c>
      <c r="I3747" s="444">
        <f t="shared" ca="1" si="155"/>
        <v>-4937693235443.9004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-20573721814.349586</v>
      </c>
      <c r="L3747" s="444">
        <f t="shared" ca="1" si="154"/>
        <v>-4958266957258.25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25">
      <c r="G3748" s="459"/>
      <c r="H3748" s="459">
        <v>3741</v>
      </c>
      <c r="I3748" s="444">
        <f t="shared" ca="1" si="155"/>
        <v>-4958266957258.25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-20659445655.242706</v>
      </c>
      <c r="L3748" s="444">
        <f t="shared" ca="1" si="154"/>
        <v>-4978926402913.4932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25">
      <c r="G3749" s="459"/>
      <c r="H3749" s="459">
        <v>3742</v>
      </c>
      <c r="I3749" s="444">
        <f t="shared" ca="1" si="155"/>
        <v>-4978926402913.4932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-20745526678.806221</v>
      </c>
      <c r="L3749" s="444">
        <f t="shared" ca="1" si="154"/>
        <v>-4999671929592.2998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25">
      <c r="G3750" s="459"/>
      <c r="H3750" s="459">
        <v>3743</v>
      </c>
      <c r="I3750" s="444">
        <f t="shared" ca="1" si="155"/>
        <v>-4999671929592.2998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-20831966373.30125</v>
      </c>
      <c r="L3750" s="444">
        <f t="shared" ca="1" si="154"/>
        <v>-5020503895965.6006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25">
      <c r="G3751" s="459"/>
      <c r="H3751" s="459">
        <v>3744</v>
      </c>
      <c r="I3751" s="444">
        <f t="shared" ca="1" si="155"/>
        <v>-5020503895965.6006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-20918766233.190002</v>
      </c>
      <c r="L3751" s="444">
        <f t="shared" ca="1" si="154"/>
        <v>-5041422662198.791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25">
      <c r="G3752" s="459"/>
      <c r="H3752" s="459">
        <v>3745</v>
      </c>
      <c r="I3752" s="444">
        <f t="shared" ca="1" si="155"/>
        <v>-5041422662198.791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-21005927759.161629</v>
      </c>
      <c r="L3752" s="444">
        <f t="shared" ca="1" si="154"/>
        <v>-5062428589957.9531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25">
      <c r="G3753" s="459"/>
      <c r="H3753" s="459">
        <v>3746</v>
      </c>
      <c r="I3753" s="444">
        <f t="shared" ca="1" si="155"/>
        <v>-5062428589957.9531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-21093452458.158138</v>
      </c>
      <c r="L3753" s="444">
        <f t="shared" ca="1" si="154"/>
        <v>-5083522042416.1113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25">
      <c r="G3754" s="459"/>
      <c r="H3754" s="459">
        <v>3747</v>
      </c>
      <c r="I3754" s="444">
        <f t="shared" ca="1" si="155"/>
        <v>-5083522042416.1113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-21181341843.400463</v>
      </c>
      <c r="L3754" s="444">
        <f t="shared" ca="1" si="154"/>
        <v>-5104703384259.5117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25">
      <c r="G3755" s="459"/>
      <c r="H3755" s="459">
        <v>3748</v>
      </c>
      <c r="I3755" s="444">
        <f t="shared" ca="1" si="155"/>
        <v>-5104703384259.5117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-21269597434.414631</v>
      </c>
      <c r="L3755" s="444">
        <f t="shared" ca="1" si="154"/>
        <v>-5125972981693.9268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25">
      <c r="G3756" s="459"/>
      <c r="H3756" s="459">
        <v>3749</v>
      </c>
      <c r="I3756" s="444">
        <f t="shared" ca="1" si="155"/>
        <v>-5125972981693.9268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-21358220757.058029</v>
      </c>
      <c r="L3756" s="444">
        <f t="shared" ca="1" si="154"/>
        <v>-5147331202450.9844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25">
      <c r="G3757" s="459"/>
      <c r="H3757" s="459">
        <v>3750</v>
      </c>
      <c r="I3757" s="444">
        <f t="shared" ca="1" si="155"/>
        <v>-5147331202450.9844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-21447213343.545769</v>
      </c>
      <c r="L3757" s="444">
        <f t="shared" ca="1" si="154"/>
        <v>-5168778415794.5303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25">
      <c r="G3758" s="459"/>
      <c r="H3758" s="459">
        <v>3751</v>
      </c>
      <c r="I3758" s="444">
        <f t="shared" ca="1" si="155"/>
        <v>-5168778415794.5303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-21536576732.477211</v>
      </c>
      <c r="L3758" s="444">
        <f t="shared" ca="1" si="154"/>
        <v>-5190314992527.0078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25">
      <c r="G3759" s="459"/>
      <c r="H3759" s="459">
        <v>3752</v>
      </c>
      <c r="I3759" s="444">
        <f t="shared" ca="1" si="155"/>
        <v>-5190314992527.0078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-21626312468.862534</v>
      </c>
      <c r="L3759" s="444">
        <f t="shared" ca="1" si="154"/>
        <v>-5211941304995.8701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25">
      <c r="G3760" s="459"/>
      <c r="H3760" s="459">
        <v>3753</v>
      </c>
      <c r="I3760" s="444">
        <f t="shared" ca="1" si="155"/>
        <v>-5211941304995.8701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-21716422104.14946</v>
      </c>
      <c r="L3760" s="444">
        <f t="shared" ca="1" si="154"/>
        <v>-5233657727100.0195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25">
      <c r="G3761" s="459"/>
      <c r="H3761" s="459">
        <v>3754</v>
      </c>
      <c r="I3761" s="444">
        <f t="shared" ca="1" si="155"/>
        <v>-5233657727100.0195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-21806907196.25008</v>
      </c>
      <c r="L3761" s="444">
        <f t="shared" ca="1" si="154"/>
        <v>-5255464634296.2695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25">
      <c r="G3762" s="459"/>
      <c r="H3762" s="459">
        <v>3755</v>
      </c>
      <c r="I3762" s="444">
        <f t="shared" ca="1" si="155"/>
        <v>-5255464634296.2695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-21897769309.567791</v>
      </c>
      <c r="L3762" s="444">
        <f t="shared" ca="1" si="154"/>
        <v>-5277362403605.8369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25">
      <c r="G3763" s="459"/>
      <c r="H3763" s="459">
        <v>3756</v>
      </c>
      <c r="I3763" s="444">
        <f t="shared" ca="1" si="155"/>
        <v>-5277362403605.8369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-21989010015.024319</v>
      </c>
      <c r="L3763" s="444">
        <f t="shared" ca="1" si="154"/>
        <v>-5299351413620.8613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25">
      <c r="G3764" s="459"/>
      <c r="H3764" s="459">
        <v>3757</v>
      </c>
      <c r="I3764" s="444">
        <f t="shared" ca="1" si="155"/>
        <v>-5299351413620.8613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-22080630890.086922</v>
      </c>
      <c r="L3764" s="444">
        <f t="shared" ca="1" si="154"/>
        <v>-5321432044510.9482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25">
      <c r="G3765" s="459"/>
      <c r="H3765" s="459">
        <v>3758</v>
      </c>
      <c r="I3765" s="444">
        <f t="shared" ca="1" si="155"/>
        <v>-5321432044510.9482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-22172633518.795616</v>
      </c>
      <c r="L3765" s="444">
        <f t="shared" ca="1" si="154"/>
        <v>-5343604678029.7441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25">
      <c r="G3766" s="459"/>
      <c r="H3766" s="459">
        <v>3759</v>
      </c>
      <c r="I3766" s="444">
        <f t="shared" ca="1" si="155"/>
        <v>-5343604678029.7441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-22265019491.7906</v>
      </c>
      <c r="L3766" s="444">
        <f t="shared" ca="1" si="154"/>
        <v>-5365869697521.5352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25">
      <c r="G3767" s="459"/>
      <c r="H3767" s="459">
        <v>3760</v>
      </c>
      <c r="I3767" s="444">
        <f t="shared" ca="1" si="155"/>
        <v>-5365869697521.5352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-22357790406.339729</v>
      </c>
      <c r="L3767" s="444">
        <f t="shared" ca="1" si="154"/>
        <v>-5388227487927.875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25">
      <c r="G3768" s="459"/>
      <c r="H3768" s="459">
        <v>3761</v>
      </c>
      <c r="I3768" s="444">
        <f t="shared" ca="1" si="155"/>
        <v>-5388227487927.875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-22450947866.366146</v>
      </c>
      <c r="L3768" s="444">
        <f t="shared" ca="1" si="154"/>
        <v>-5410678435794.2412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25">
      <c r="G3769" s="459"/>
      <c r="H3769" s="459">
        <v>3762</v>
      </c>
      <c r="I3769" s="444">
        <f t="shared" ca="1" si="155"/>
        <v>-5410678435794.2412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-22544493482.476006</v>
      </c>
      <c r="L3769" s="444">
        <f t="shared" ca="1" si="154"/>
        <v>-5433222929276.7168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25">
      <c r="G3770" s="459"/>
      <c r="H3770" s="459">
        <v>3763</v>
      </c>
      <c r="I3770" s="444">
        <f t="shared" ca="1" si="155"/>
        <v>-5433222929276.7168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-22638428871.98632</v>
      </c>
      <c r="L3770" s="444">
        <f t="shared" ca="1" si="154"/>
        <v>-5455861358148.7031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25">
      <c r="G3771" s="459"/>
      <c r="H3771" s="459">
        <v>3764</v>
      </c>
      <c r="I3771" s="444">
        <f t="shared" ca="1" si="155"/>
        <v>-5455861358148.7031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-22732755658.95293</v>
      </c>
      <c r="L3771" s="444">
        <f t="shared" ca="1" si="154"/>
        <v>-5478594113807.6563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25">
      <c r="G3772" s="459"/>
      <c r="H3772" s="459">
        <v>3765</v>
      </c>
      <c r="I3772" s="444">
        <f t="shared" ca="1" si="155"/>
        <v>-5478594113807.6563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-22827475474.198566</v>
      </c>
      <c r="L3772" s="444">
        <f t="shared" ca="1" si="154"/>
        <v>-5501421589281.8545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25">
      <c r="G3773" s="459"/>
      <c r="H3773" s="459">
        <v>3766</v>
      </c>
      <c r="I3773" s="444">
        <f t="shared" ca="1" si="155"/>
        <v>-5501421589281.8545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-22922589955.341061</v>
      </c>
      <c r="L3773" s="444">
        <f t="shared" ca="1" si="154"/>
        <v>-5524344179237.1953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25">
      <c r="G3774" s="459"/>
      <c r="H3774" s="459">
        <v>3767</v>
      </c>
      <c r="I3774" s="444">
        <f t="shared" ca="1" si="155"/>
        <v>-5524344179237.1953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-23018100746.821648</v>
      </c>
      <c r="L3774" s="444">
        <f t="shared" ca="1" si="154"/>
        <v>-5547362279984.0166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25">
      <c r="G3775" s="459"/>
      <c r="H3775" s="459">
        <v>3768</v>
      </c>
      <c r="I3775" s="444">
        <f t="shared" ca="1" si="155"/>
        <v>-5547362279984.0166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-23114009499.933403</v>
      </c>
      <c r="L3775" s="444">
        <f t="shared" ca="1" si="154"/>
        <v>-5570476289483.9502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25">
      <c r="G3776" s="459"/>
      <c r="H3776" s="459">
        <v>3769</v>
      </c>
      <c r="I3776" s="444">
        <f t="shared" ca="1" si="155"/>
        <v>-5570476289483.9502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-23210317872.849792</v>
      </c>
      <c r="L3776" s="444">
        <f t="shared" ca="1" si="154"/>
        <v>-5593686607356.7998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25">
      <c r="G3777" s="459"/>
      <c r="H3777" s="459">
        <v>3770</v>
      </c>
      <c r="I3777" s="444">
        <f t="shared" ca="1" si="155"/>
        <v>-5593686607356.7998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-23307027530.653332</v>
      </c>
      <c r="L3777" s="444">
        <f t="shared" ca="1" si="154"/>
        <v>-5616993634887.4531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25">
      <c r="G3778" s="459"/>
      <c r="H3778" s="459">
        <v>3771</v>
      </c>
      <c r="I3778" s="444">
        <f t="shared" ca="1" si="155"/>
        <v>-5616993634887.4531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-23404140145.364388</v>
      </c>
      <c r="L3778" s="444">
        <f t="shared" ca="1" si="154"/>
        <v>-5640397775032.8174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25">
      <c r="G3779" s="459"/>
      <c r="H3779" s="459">
        <v>3772</v>
      </c>
      <c r="I3779" s="444">
        <f t="shared" ca="1" si="155"/>
        <v>-5640397775032.8174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-23501657395.970074</v>
      </c>
      <c r="L3779" s="444">
        <f t="shared" ca="1" si="154"/>
        <v>-5663899432428.7871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25">
      <c r="G3780" s="459"/>
      <c r="H3780" s="459">
        <v>3773</v>
      </c>
      <c r="I3780" s="444">
        <f t="shared" ca="1" si="155"/>
        <v>-5663899432428.7871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-23599580968.453278</v>
      </c>
      <c r="L3780" s="444">
        <f t="shared" ca="1" si="154"/>
        <v>-5687499013397.2402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25">
      <c r="G3781" s="459"/>
      <c r="H3781" s="459">
        <v>3774</v>
      </c>
      <c r="I3781" s="444">
        <f t="shared" ca="1" si="155"/>
        <v>-5687499013397.2402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-23697912555.821835</v>
      </c>
      <c r="L3781" s="444">
        <f t="shared" ca="1" si="154"/>
        <v>-5711196925953.0625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25">
      <c r="G3782" s="459"/>
      <c r="H3782" s="459">
        <v>3775</v>
      </c>
      <c r="I3782" s="444">
        <f t="shared" ca="1" si="155"/>
        <v>-5711196925953.0625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-23796653858.13776</v>
      </c>
      <c r="L3782" s="444">
        <f t="shared" ca="1" si="154"/>
        <v>-5734993579811.2002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25">
      <c r="G3783" s="459"/>
      <c r="H3783" s="459">
        <v>3776</v>
      </c>
      <c r="I3783" s="444">
        <f t="shared" ca="1" si="155"/>
        <v>-5734993579811.2002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-23895806582.546669</v>
      </c>
      <c r="L3783" s="444">
        <f t="shared" ca="1" si="154"/>
        <v>-5758889386393.7471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25">
      <c r="G3784" s="459"/>
      <c r="H3784" s="459">
        <v>3777</v>
      </c>
      <c r="I3784" s="444">
        <f t="shared" ca="1" si="155"/>
        <v>-5758889386393.7471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-23995372443.307278</v>
      </c>
      <c r="L3784" s="444">
        <f t="shared" ca="1" si="154"/>
        <v>-5782884758837.0547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25">
      <c r="G3785" s="459"/>
      <c r="H3785" s="459">
        <v>3778</v>
      </c>
      <c r="I3785" s="444">
        <f t="shared" ca="1" si="155"/>
        <v>-5782884758837.0547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-24095353161.82106</v>
      </c>
      <c r="L3785" s="444">
        <f t="shared" ca="1" si="154"/>
        <v>-5806980111998.876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25">
      <c r="G3786" s="459"/>
      <c r="H3786" s="459">
        <v>3779</v>
      </c>
      <c r="I3786" s="444">
        <f t="shared" ca="1" si="155"/>
        <v>-5806980111998.876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-24195750466.661983</v>
      </c>
      <c r="L3786" s="444">
        <f t="shared" ca="1" si="154"/>
        <v>-5831175862465.5381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25">
      <c r="G3787" s="459"/>
      <c r="H3787" s="459">
        <v>3780</v>
      </c>
      <c r="I3787" s="444">
        <f t="shared" ca="1" si="155"/>
        <v>-5831175862465.5381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-24296566093.606407</v>
      </c>
      <c r="L3787" s="444">
        <f t="shared" ca="1" si="154"/>
        <v>-5855472428559.1445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25">
      <c r="G3788" s="459"/>
      <c r="H3788" s="459">
        <v>3781</v>
      </c>
      <c r="I3788" s="444">
        <f t="shared" ca="1" si="155"/>
        <v>-5855472428559.1445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-24397801785.663101</v>
      </c>
      <c r="L3788" s="444">
        <f t="shared" ca="1" si="154"/>
        <v>-5879870230344.8076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25">
      <c r="G3789" s="459"/>
      <c r="H3789" s="459">
        <v>3782</v>
      </c>
      <c r="I3789" s="444">
        <f t="shared" ca="1" si="155"/>
        <v>-5879870230344.8076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-24499459293.103363</v>
      </c>
      <c r="L3789" s="444">
        <f t="shared" ca="1" si="154"/>
        <v>-5904369689637.9111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25">
      <c r="G3790" s="459"/>
      <c r="H3790" s="459">
        <v>3783</v>
      </c>
      <c r="I3790" s="444">
        <f t="shared" ca="1" si="155"/>
        <v>-5904369689637.9111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-24601540373.491295</v>
      </c>
      <c r="L3790" s="444">
        <f t="shared" ca="1" si="154"/>
        <v>-5928971230011.4023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25">
      <c r="G3791" s="459"/>
      <c r="H3791" s="459">
        <v>3784</v>
      </c>
      <c r="I3791" s="444">
        <f t="shared" ca="1" si="155"/>
        <v>-5928971230011.4023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-24704046791.714176</v>
      </c>
      <c r="L3791" s="444">
        <f t="shared" ca="1" si="154"/>
        <v>-5953675276803.1162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25">
      <c r="G3792" s="459"/>
      <c r="H3792" s="459">
        <v>3785</v>
      </c>
      <c r="I3792" s="444">
        <f t="shared" ca="1" si="155"/>
        <v>-5953675276803.1162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-24806980320.012985</v>
      </c>
      <c r="L3792" s="444">
        <f t="shared" ca="1" si="154"/>
        <v>-5978482257123.1289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25">
      <c r="G3793" s="459"/>
      <c r="H3793" s="459">
        <v>3786</v>
      </c>
      <c r="I3793" s="444">
        <f t="shared" ca="1" si="155"/>
        <v>-5978482257123.1289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-24910342738.013039</v>
      </c>
      <c r="L3793" s="444">
        <f t="shared" ca="1" si="154"/>
        <v>-6003392599861.1416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25">
      <c r="G3794" s="459"/>
      <c r="H3794" s="459">
        <v>3787</v>
      </c>
      <c r="I3794" s="444">
        <f t="shared" ca="1" si="155"/>
        <v>-6003392599861.1416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-25014135832.754757</v>
      </c>
      <c r="L3794" s="444">
        <f t="shared" ca="1" si="154"/>
        <v>-6028406735693.8965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25">
      <c r="G3795" s="459"/>
      <c r="H3795" s="459">
        <v>3788</v>
      </c>
      <c r="I3795" s="444">
        <f t="shared" ca="1" si="155"/>
        <v>-6028406735693.8965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-25118361398.724567</v>
      </c>
      <c r="L3795" s="444">
        <f t="shared" ca="1" si="154"/>
        <v>-6053525097092.6211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25">
      <c r="G3796" s="459"/>
      <c r="H3796" s="459">
        <v>3789</v>
      </c>
      <c r="I3796" s="444">
        <f t="shared" ca="1" si="155"/>
        <v>-6053525097092.6211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-25223021237.885921</v>
      </c>
      <c r="L3796" s="444">
        <f t="shared" ca="1" si="154"/>
        <v>-6078748118330.5068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25">
      <c r="G3797" s="459"/>
      <c r="H3797" s="459">
        <v>3790</v>
      </c>
      <c r="I3797" s="444">
        <f t="shared" ca="1" si="155"/>
        <v>-6078748118330.5068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-25328117159.710445</v>
      </c>
      <c r="L3797" s="444">
        <f t="shared" ca="1" si="154"/>
        <v>-6104076235490.2168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25">
      <c r="G3798" s="459"/>
      <c r="H3798" s="459">
        <v>3791</v>
      </c>
      <c r="I3798" s="444">
        <f t="shared" ca="1" si="155"/>
        <v>-6104076235490.2168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-25433650981.209236</v>
      </c>
      <c r="L3798" s="444">
        <f t="shared" ca="1" si="154"/>
        <v>-6129509886471.4258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25">
      <c r="G3799" s="459"/>
      <c r="H3799" s="459">
        <v>3792</v>
      </c>
      <c r="I3799" s="444">
        <f t="shared" ca="1" si="155"/>
        <v>-6129509886471.4258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-25539624526.964275</v>
      </c>
      <c r="L3799" s="444">
        <f t="shared" ca="1" si="154"/>
        <v>-6155049510998.3896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25">
      <c r="G3800" s="459"/>
      <c r="H3800" s="459">
        <v>3793</v>
      </c>
      <c r="I3800" s="444">
        <f t="shared" ca="1" si="155"/>
        <v>-6155049510998.3896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-25646039629.159958</v>
      </c>
      <c r="L3800" s="444">
        <f t="shared" ca="1" si="154"/>
        <v>-6180695550627.5498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25">
      <c r="G3801" s="459"/>
      <c r="H3801" s="459">
        <v>3794</v>
      </c>
      <c r="I3801" s="444">
        <f t="shared" ca="1" si="155"/>
        <v>-6180695550627.5498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-25752898127.614792</v>
      </c>
      <c r="L3801" s="444">
        <f t="shared" ca="1" si="154"/>
        <v>-6206448448755.165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25">
      <c r="G3802" s="459"/>
      <c r="H3802" s="459">
        <v>3795</v>
      </c>
      <c r="I3802" s="444">
        <f t="shared" ca="1" si="155"/>
        <v>-6206448448755.165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-25860201869.813187</v>
      </c>
      <c r="L3802" s="444">
        <f t="shared" ca="1" si="154"/>
        <v>-6232308650624.9785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25">
      <c r="G3803" s="459"/>
      <c r="H3803" s="459">
        <v>3796</v>
      </c>
      <c r="I3803" s="444">
        <f t="shared" ca="1" si="155"/>
        <v>-6232308650624.9785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-25967952710.937408</v>
      </c>
      <c r="L3803" s="444">
        <f t="shared" ca="1" si="154"/>
        <v>-6258276603335.916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25">
      <c r="G3804" s="459"/>
      <c r="H3804" s="459">
        <v>3797</v>
      </c>
      <c r="I3804" s="444">
        <f t="shared" ca="1" si="155"/>
        <v>-6258276603335.916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-26076152513.899651</v>
      </c>
      <c r="L3804" s="444">
        <f t="shared" ca="1" si="154"/>
        <v>-6284352755849.8154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25">
      <c r="G3805" s="459"/>
      <c r="H3805" s="459">
        <v>3798</v>
      </c>
      <c r="I3805" s="444">
        <f t="shared" ca="1" si="155"/>
        <v>-6284352755849.8154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-26184803149.374229</v>
      </c>
      <c r="L3805" s="444">
        <f t="shared" ca="1" si="154"/>
        <v>-6310537558999.1895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25">
      <c r="G3806" s="459"/>
      <c r="H3806" s="459">
        <v>3799</v>
      </c>
      <c r="I3806" s="444">
        <f t="shared" ca="1" si="155"/>
        <v>-6310537558999.1895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-26293906495.829956</v>
      </c>
      <c r="L3806" s="444">
        <f t="shared" ca="1" si="154"/>
        <v>-6336831465495.0195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25">
      <c r="G3807" s="459"/>
      <c r="H3807" s="459">
        <v>3800</v>
      </c>
      <c r="I3807" s="444">
        <f t="shared" ca="1" si="155"/>
        <v>-6336831465495.0195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-26403464439.56258</v>
      </c>
      <c r="L3807" s="444">
        <f t="shared" ca="1" si="154"/>
        <v>-6363234929934.582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25">
      <c r="G3808" s="459"/>
      <c r="H3808" s="459">
        <v>3801</v>
      </c>
      <c r="I3808" s="444">
        <f t="shared" ca="1" si="155"/>
        <v>-6363234929934.582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-26513478874.727425</v>
      </c>
      <c r="L3808" s="444">
        <f t="shared" ca="1" si="154"/>
        <v>-6389748408809.3096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25">
      <c r="G3809" s="459"/>
      <c r="H3809" s="459">
        <v>3802</v>
      </c>
      <c r="I3809" s="444">
        <f t="shared" ca="1" si="155"/>
        <v>-6389748408809.3096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-26623951703.372124</v>
      </c>
      <c r="L3809" s="444">
        <f t="shared" ca="1" si="154"/>
        <v>-6416372360512.6816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25">
      <c r="G3810" s="459"/>
      <c r="H3810" s="459">
        <v>3803</v>
      </c>
      <c r="I3810" s="444">
        <f t="shared" ca="1" si="155"/>
        <v>-6416372360512.6816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-26734884835.469505</v>
      </c>
      <c r="L3810" s="444">
        <f t="shared" ca="1" si="154"/>
        <v>-6443107245348.1514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25">
      <c r="G3811" s="459"/>
      <c r="H3811" s="459">
        <v>3804</v>
      </c>
      <c r="I3811" s="444">
        <f t="shared" ca="1" si="155"/>
        <v>-6443107245348.1514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-26846280188.95063</v>
      </c>
      <c r="L3811" s="444">
        <f t="shared" ca="1" si="154"/>
        <v>-6469953525537.1016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25">
      <c r="G3812" s="459"/>
      <c r="H3812" s="459">
        <v>3805</v>
      </c>
      <c r="I3812" s="444">
        <f t="shared" ca="1" si="155"/>
        <v>-6469953525537.1016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-26958139689.737923</v>
      </c>
      <c r="L3812" s="444">
        <f t="shared" ca="1" si="154"/>
        <v>-6496911665226.8398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25">
      <c r="G3813" s="459"/>
      <c r="H3813" s="459">
        <v>3806</v>
      </c>
      <c r="I3813" s="444">
        <f t="shared" ca="1" si="155"/>
        <v>-6496911665226.8398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-27070465271.7785</v>
      </c>
      <c r="L3813" s="444">
        <f t="shared" ca="1" si="154"/>
        <v>-6523982130498.6182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25">
      <c r="G3814" s="459"/>
      <c r="H3814" s="459">
        <v>3807</v>
      </c>
      <c r="I3814" s="444">
        <f t="shared" ca="1" si="155"/>
        <v>-6523982130498.6182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-27183258877.077576</v>
      </c>
      <c r="L3814" s="444">
        <f t="shared" ca="1" si="154"/>
        <v>-6551165389375.6953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25">
      <c r="G3815" s="459"/>
      <c r="H3815" s="459">
        <v>3808</v>
      </c>
      <c r="I3815" s="444">
        <f t="shared" ca="1" si="155"/>
        <v>-6551165389375.6953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-27296522455.732063</v>
      </c>
      <c r="L3815" s="444">
        <f t="shared" ca="1" si="154"/>
        <v>-6578461911831.4277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25">
      <c r="G3816" s="459"/>
      <c r="H3816" s="459">
        <v>3809</v>
      </c>
      <c r="I3816" s="444">
        <f t="shared" ca="1" si="155"/>
        <v>-6578461911831.4277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-27410257965.964283</v>
      </c>
      <c r="L3816" s="444">
        <f t="shared" ca="1" si="154"/>
        <v>-6605872169797.3916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25">
      <c r="G3817" s="459"/>
      <c r="H3817" s="459">
        <v>3810</v>
      </c>
      <c r="I3817" s="444">
        <f t="shared" ca="1" si="155"/>
        <v>-6605872169797.3916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-27524467374.1558</v>
      </c>
      <c r="L3817" s="444">
        <f t="shared" ca="1" si="154"/>
        <v>-6633396637171.5479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25">
      <c r="G3818" s="459"/>
      <c r="H3818" s="459">
        <v>3811</v>
      </c>
      <c r="I3818" s="444">
        <f t="shared" ca="1" si="155"/>
        <v>-6633396637171.5479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-27639152654.881451</v>
      </c>
      <c r="L3818" s="444">
        <f t="shared" ca="1" si="154"/>
        <v>-6661035789826.4297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25">
      <c r="G3819" s="459"/>
      <c r="H3819" s="459">
        <v>3812</v>
      </c>
      <c r="I3819" s="444">
        <f t="shared" ca="1" si="155"/>
        <v>-6661035789826.4297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-27754315790.943455</v>
      </c>
      <c r="L3819" s="444">
        <f t="shared" ca="1" si="154"/>
        <v>-6688790105617.373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25">
      <c r="G3820" s="459"/>
      <c r="H3820" s="459">
        <v>3813</v>
      </c>
      <c r="I3820" s="444">
        <f t="shared" ca="1" si="155"/>
        <v>-6688790105617.373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-27869958773.40572</v>
      </c>
      <c r="L3820" s="444">
        <f t="shared" ca="1" si="154"/>
        <v>-6716660064390.7783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25">
      <c r="G3821" s="459"/>
      <c r="H3821" s="459">
        <v>3814</v>
      </c>
      <c r="I3821" s="444">
        <f t="shared" ca="1" si="155"/>
        <v>-6716660064390.7783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-27986083601.628242</v>
      </c>
      <c r="L3821" s="444">
        <f t="shared" ca="1" si="154"/>
        <v>-6744646147992.4063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25">
      <c r="G3822" s="459"/>
      <c r="H3822" s="459">
        <v>3815</v>
      </c>
      <c r="I3822" s="444">
        <f t="shared" ca="1" si="155"/>
        <v>-6744646147992.4063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-28102692283.301693</v>
      </c>
      <c r="L3822" s="444">
        <f t="shared" ca="1" si="154"/>
        <v>-6772748840275.708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25">
      <c r="G3823" s="459"/>
      <c r="H3823" s="459">
        <v>3816</v>
      </c>
      <c r="I3823" s="444">
        <f t="shared" ca="1" si="155"/>
        <v>-6772748840275.708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-28219786834.482117</v>
      </c>
      <c r="L3823" s="444">
        <f t="shared" ca="1" si="154"/>
        <v>-6800968627110.1904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25">
      <c r="G3824" s="459"/>
      <c r="H3824" s="459">
        <v>3817</v>
      </c>
      <c r="I3824" s="444">
        <f t="shared" ca="1" si="155"/>
        <v>-6800968627110.1904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-28337369279.625793</v>
      </c>
      <c r="L3824" s="444">
        <f t="shared" ca="1" si="154"/>
        <v>-6829305996389.8164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25">
      <c r="G3825" s="459"/>
      <c r="H3825" s="459">
        <v>3818</v>
      </c>
      <c r="I3825" s="444">
        <f t="shared" ca="1" si="155"/>
        <v>-6829305996389.8164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-28455441651.624233</v>
      </c>
      <c r="L3825" s="444">
        <f t="shared" ca="1" si="154"/>
        <v>-6857761438041.4404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25">
      <c r="G3826" s="459"/>
      <c r="H3826" s="459">
        <v>3819</v>
      </c>
      <c r="I3826" s="444">
        <f t="shared" ca="1" si="155"/>
        <v>-6857761438041.4404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-28574005991.839336</v>
      </c>
      <c r="L3826" s="444">
        <f t="shared" ca="1" si="154"/>
        <v>-6886335444033.2793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25">
      <c r="G3827" s="459"/>
      <c r="H3827" s="459">
        <v>3820</v>
      </c>
      <c r="I3827" s="444">
        <f t="shared" ca="1" si="155"/>
        <v>-6886335444033.2793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-28693064350.138664</v>
      </c>
      <c r="L3827" s="444">
        <f t="shared" ca="1" si="154"/>
        <v>-6915028508383.418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25">
      <c r="G3828" s="459"/>
      <c r="H3828" s="459">
        <v>3821</v>
      </c>
      <c r="I3828" s="444">
        <f t="shared" ca="1" si="155"/>
        <v>-6915028508383.418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-28812618784.930908</v>
      </c>
      <c r="L3828" s="444">
        <f t="shared" ca="1" si="154"/>
        <v>-6943841127168.3486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25">
      <c r="G3829" s="459"/>
      <c r="H3829" s="459">
        <v>3822</v>
      </c>
      <c r="I3829" s="444">
        <f t="shared" ca="1" si="155"/>
        <v>-6943841127168.3486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-28932671363.20145</v>
      </c>
      <c r="L3829" s="444">
        <f t="shared" ca="1" si="154"/>
        <v>-6972773798531.5498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25">
      <c r="G3830" s="459"/>
      <c r="H3830" s="459">
        <v>3823</v>
      </c>
      <c r="I3830" s="444">
        <f t="shared" ca="1" si="155"/>
        <v>-6972773798531.5498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-29053224160.548119</v>
      </c>
      <c r="L3830" s="444">
        <f t="shared" ca="1" si="154"/>
        <v>-7001827022692.0977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25">
      <c r="G3831" s="459"/>
      <c r="H3831" s="459">
        <v>3824</v>
      </c>
      <c r="I3831" s="444">
        <f t="shared" ca="1" si="155"/>
        <v>-7001827022692.0977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-29174279261.217072</v>
      </c>
      <c r="L3831" s="444">
        <f t="shared" ca="1" si="154"/>
        <v>-7031001301953.3145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25">
      <c r="G3832" s="459"/>
      <c r="H3832" s="459">
        <v>3825</v>
      </c>
      <c r="I3832" s="444">
        <f t="shared" ca="1" si="155"/>
        <v>-7031001301953.3145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-29295838758.138809</v>
      </c>
      <c r="L3832" s="444">
        <f t="shared" ca="1" si="154"/>
        <v>-7060297140711.4531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25">
      <c r="G3833" s="459"/>
      <c r="H3833" s="459">
        <v>3826</v>
      </c>
      <c r="I3833" s="444">
        <f t="shared" ca="1" si="155"/>
        <v>-7060297140711.4531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-29417904752.964386</v>
      </c>
      <c r="L3833" s="444">
        <f t="shared" ref="L3833:L4087" ca="1" si="159">I3833-J3833+K3833</f>
        <v>-7089715045464.418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25">
      <c r="G3834" s="459"/>
      <c r="H3834" s="459">
        <v>3827</v>
      </c>
      <c r="I3834" s="444">
        <f t="shared" ref="I3834:I4088" ca="1" si="160">L3833</f>
        <v>-7089715045464.418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-29540479356.101742</v>
      </c>
      <c r="L3834" s="444">
        <f t="shared" ca="1" si="159"/>
        <v>-7119255524820.5195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25">
      <c r="G3835" s="459"/>
      <c r="H3835" s="459">
        <v>3828</v>
      </c>
      <c r="I3835" s="444">
        <f t="shared" ca="1" si="160"/>
        <v>-7119255524820.5195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-29663564686.752167</v>
      </c>
      <c r="L3835" s="444">
        <f t="shared" ca="1" si="159"/>
        <v>-7148919089507.2715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25">
      <c r="G3836" s="459"/>
      <c r="H3836" s="459">
        <v>3829</v>
      </c>
      <c r="I3836" s="444">
        <f t="shared" ca="1" si="160"/>
        <v>-7148919089507.2715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-29787162872.946964</v>
      </c>
      <c r="L3836" s="444">
        <f t="shared" ca="1" si="159"/>
        <v>-7178706252380.2188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25">
      <c r="G3837" s="459"/>
      <c r="H3837" s="459">
        <v>3830</v>
      </c>
      <c r="I3837" s="444">
        <f t="shared" ca="1" si="160"/>
        <v>-7178706252380.2188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-29911276051.584244</v>
      </c>
      <c r="L3837" s="444">
        <f t="shared" ca="1" si="159"/>
        <v>-7208617528431.8027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25">
      <c r="G3838" s="459"/>
      <c r="H3838" s="459">
        <v>3831</v>
      </c>
      <c r="I3838" s="444">
        <f t="shared" ca="1" si="160"/>
        <v>-7208617528431.8027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-30035906368.465843</v>
      </c>
      <c r="L3838" s="444">
        <f t="shared" ca="1" si="159"/>
        <v>-7238653434800.2686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25">
      <c r="G3839" s="459"/>
      <c r="H3839" s="459">
        <v>3832</v>
      </c>
      <c r="I3839" s="444">
        <f t="shared" ca="1" si="160"/>
        <v>-7238653434800.2686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-30161055978.334454</v>
      </c>
      <c r="L3839" s="444">
        <f t="shared" ca="1" si="159"/>
        <v>-7268814490778.6025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25">
      <c r="G3840" s="459"/>
      <c r="H3840" s="459">
        <v>3833</v>
      </c>
      <c r="I3840" s="444">
        <f t="shared" ca="1" si="160"/>
        <v>-7268814490778.6025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-30286727044.910839</v>
      </c>
      <c r="L3840" s="444">
        <f t="shared" ca="1" si="159"/>
        <v>-7299101217823.5137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25">
      <c r="G3841" s="459"/>
      <c r="H3841" s="459">
        <v>3834</v>
      </c>
      <c r="I3841" s="444">
        <f t="shared" ca="1" si="160"/>
        <v>-7299101217823.5137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-30412921740.931305</v>
      </c>
      <c r="L3841" s="444">
        <f t="shared" ca="1" si="159"/>
        <v>-7329514139564.4453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25">
      <c r="G3842" s="459"/>
      <c r="H3842" s="459">
        <v>3835</v>
      </c>
      <c r="I3842" s="444">
        <f t="shared" ca="1" si="160"/>
        <v>-7329514139564.4453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-30539642248.185184</v>
      </c>
      <c r="L3842" s="444">
        <f t="shared" ca="1" si="159"/>
        <v>-7360053781812.6309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25">
      <c r="G3843" s="459"/>
      <c r="H3843" s="459">
        <v>3836</v>
      </c>
      <c r="I3843" s="444">
        <f t="shared" ca="1" si="160"/>
        <v>-7360053781812.6309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-30666890757.552628</v>
      </c>
      <c r="L3843" s="444">
        <f t="shared" ca="1" si="159"/>
        <v>-7390720672570.1836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25">
      <c r="G3844" s="459"/>
      <c r="H3844" s="459">
        <v>3837</v>
      </c>
      <c r="I3844" s="444">
        <f t="shared" ca="1" si="160"/>
        <v>-7390720672570.1836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-30794669469.042427</v>
      </c>
      <c r="L3844" s="444">
        <f t="shared" ca="1" si="159"/>
        <v>-7421515342039.2256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25">
      <c r="G3845" s="459"/>
      <c r="H3845" s="459">
        <v>3838</v>
      </c>
      <c r="I3845" s="444">
        <f t="shared" ca="1" si="160"/>
        <v>-7421515342039.2256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-30922980591.830101</v>
      </c>
      <c r="L3845" s="444">
        <f t="shared" ca="1" si="159"/>
        <v>-7452438322631.0557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25">
      <c r="G3846" s="459"/>
      <c r="H3846" s="459">
        <v>3839</v>
      </c>
      <c r="I3846" s="444">
        <f t="shared" ca="1" si="160"/>
        <v>-7452438322631.0557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-31051826344.296066</v>
      </c>
      <c r="L3846" s="444">
        <f t="shared" ca="1" si="159"/>
        <v>-7483490148975.3516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25">
      <c r="G3847" s="459"/>
      <c r="H3847" s="459">
        <v>3840</v>
      </c>
      <c r="I3847" s="444">
        <f t="shared" ca="1" si="160"/>
        <v>-7483490148975.3516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-31181208954.063965</v>
      </c>
      <c r="L3847" s="444">
        <f t="shared" ca="1" si="159"/>
        <v>-7514671357929.416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25">
      <c r="G3848" s="459"/>
      <c r="H3848" s="459">
        <v>3841</v>
      </c>
      <c r="I3848" s="444">
        <f t="shared" ca="1" si="160"/>
        <v>-7514671357929.416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-31311130658.039234</v>
      </c>
      <c r="L3848" s="444">
        <f t="shared" ca="1" si="159"/>
        <v>-7545982488587.4551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25">
      <c r="G3849" s="459"/>
      <c r="H3849" s="459">
        <v>3842</v>
      </c>
      <c r="I3849" s="444">
        <f t="shared" ca="1" si="160"/>
        <v>-7545982488587.4551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-31441593702.447727</v>
      </c>
      <c r="L3849" s="444">
        <f t="shared" ca="1" si="159"/>
        <v>-7577424082289.9023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25">
      <c r="G3850" s="459"/>
      <c r="H3850" s="459">
        <v>3843</v>
      </c>
      <c r="I3850" s="444">
        <f t="shared" ca="1" si="160"/>
        <v>-7577424082289.9023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-31572600342.874596</v>
      </c>
      <c r="L3850" s="444">
        <f t="shared" ca="1" si="159"/>
        <v>-7608996682632.7773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25">
      <c r="G3851" s="459"/>
      <c r="H3851" s="459">
        <v>3844</v>
      </c>
      <c r="I3851" s="444">
        <f t="shared" ca="1" si="160"/>
        <v>-7608996682632.7773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-31704152844.303238</v>
      </c>
      <c r="L3851" s="444">
        <f t="shared" ca="1" si="159"/>
        <v>-7640700835477.0811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25">
      <c r="G3852" s="459"/>
      <c r="H3852" s="459">
        <v>3845</v>
      </c>
      <c r="I3852" s="444">
        <f t="shared" ca="1" si="160"/>
        <v>-7640700835477.0811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-31836253481.154503</v>
      </c>
      <c r="L3852" s="444">
        <f t="shared" ca="1" si="159"/>
        <v>-7672537088958.2354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25">
      <c r="G3853" s="459"/>
      <c r="H3853" s="459">
        <v>3846</v>
      </c>
      <c r="I3853" s="444">
        <f t="shared" ca="1" si="160"/>
        <v>-7672537088958.2354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-31968904537.325981</v>
      </c>
      <c r="L3853" s="444">
        <f t="shared" ca="1" si="159"/>
        <v>-7704505993495.5615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25">
      <c r="G3854" s="459"/>
      <c r="H3854" s="459">
        <v>3847</v>
      </c>
      <c r="I3854" s="444">
        <f t="shared" ca="1" si="160"/>
        <v>-7704505993495.5615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-32102108306.231506</v>
      </c>
      <c r="L3854" s="444">
        <f t="shared" ca="1" si="159"/>
        <v>-7736608101801.793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25">
      <c r="G3855" s="459"/>
      <c r="H3855" s="459">
        <v>3848</v>
      </c>
      <c r="I3855" s="444">
        <f t="shared" ca="1" si="160"/>
        <v>-7736608101801.793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-32235867090.840809</v>
      </c>
      <c r="L3855" s="444">
        <f t="shared" ca="1" si="159"/>
        <v>-7768843968892.6338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25">
      <c r="G3856" s="459"/>
      <c r="H3856" s="459">
        <v>3849</v>
      </c>
      <c r="I3856" s="444">
        <f t="shared" ca="1" si="160"/>
        <v>-7768843968892.6338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-32370183203.719307</v>
      </c>
      <c r="L3856" s="444">
        <f t="shared" ca="1" si="159"/>
        <v>-7801214152096.3535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25">
      <c r="G3857" s="459"/>
      <c r="H3857" s="459">
        <v>3850</v>
      </c>
      <c r="I3857" s="444">
        <f t="shared" ca="1" si="160"/>
        <v>-7801214152096.3535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-32505058967.068134</v>
      </c>
      <c r="L3857" s="444">
        <f t="shared" ca="1" si="159"/>
        <v>-7833719211063.4219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25">
      <c r="G3858" s="459"/>
      <c r="H3858" s="459">
        <v>3851</v>
      </c>
      <c r="I3858" s="444">
        <f t="shared" ca="1" si="160"/>
        <v>-7833719211063.4219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-32640496712.764256</v>
      </c>
      <c r="L3858" s="444">
        <f t="shared" ca="1" si="159"/>
        <v>-7866359707776.1865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25">
      <c r="G3859" s="459"/>
      <c r="H3859" s="459">
        <v>3852</v>
      </c>
      <c r="I3859" s="444">
        <f t="shared" ca="1" si="160"/>
        <v>-7866359707776.1865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-32776498782.400776</v>
      </c>
      <c r="L3859" s="444">
        <f t="shared" ca="1" si="159"/>
        <v>-7899136206558.5869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25">
      <c r="G3860" s="459"/>
      <c r="H3860" s="459">
        <v>3853</v>
      </c>
      <c r="I3860" s="444">
        <f t="shared" ca="1" si="160"/>
        <v>-7899136206558.5869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-32913067527.327446</v>
      </c>
      <c r="L3860" s="444">
        <f t="shared" ca="1" si="159"/>
        <v>-7932049274085.9141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25">
      <c r="G3861" s="459"/>
      <c r="H3861" s="459">
        <v>3854</v>
      </c>
      <c r="I3861" s="444">
        <f t="shared" ca="1" si="160"/>
        <v>-7932049274085.9141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-33050205308.691311</v>
      </c>
      <c r="L3861" s="444">
        <f t="shared" ca="1" si="159"/>
        <v>-7965099479394.6055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25">
      <c r="G3862" s="459"/>
      <c r="H3862" s="459">
        <v>3855</v>
      </c>
      <c r="I3862" s="444">
        <f t="shared" ca="1" si="160"/>
        <v>-7965099479394.6055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-33187914497.477524</v>
      </c>
      <c r="L3862" s="444">
        <f t="shared" ca="1" si="159"/>
        <v>-7998287393892.083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25">
      <c r="G3863" s="459"/>
      <c r="H3863" s="459">
        <v>3856</v>
      </c>
      <c r="I3863" s="444">
        <f t="shared" ca="1" si="160"/>
        <v>-7998287393892.083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-33326197474.550346</v>
      </c>
      <c r="L3863" s="444">
        <f t="shared" ca="1" si="159"/>
        <v>-8031613591366.6338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25">
      <c r="G3864" s="459"/>
      <c r="H3864" s="459">
        <v>3857</v>
      </c>
      <c r="I3864" s="444">
        <f t="shared" ca="1" si="160"/>
        <v>-8031613591366.6338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-33465056630.694305</v>
      </c>
      <c r="L3864" s="444">
        <f t="shared" ca="1" si="159"/>
        <v>-8065078647997.3281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25">
      <c r="G3865" s="459"/>
      <c r="H3865" s="459">
        <v>3858</v>
      </c>
      <c r="I3865" s="444">
        <f t="shared" ca="1" si="160"/>
        <v>-8065078647997.3281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-33604494366.655533</v>
      </c>
      <c r="L3865" s="444">
        <f t="shared" ca="1" si="159"/>
        <v>-8098683142363.9834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25">
      <c r="G3866" s="459"/>
      <c r="H3866" s="459">
        <v>3859</v>
      </c>
      <c r="I3866" s="444">
        <f t="shared" ca="1" si="160"/>
        <v>-8098683142363.9834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-33744513093.183262</v>
      </c>
      <c r="L3866" s="444">
        <f t="shared" ca="1" si="159"/>
        <v>-8132427655457.167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25">
      <c r="G3867" s="459"/>
      <c r="H3867" s="459">
        <v>3860</v>
      </c>
      <c r="I3867" s="444">
        <f t="shared" ca="1" si="160"/>
        <v>-8132427655457.167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-33885115231.071533</v>
      </c>
      <c r="L3867" s="444">
        <f t="shared" ca="1" si="159"/>
        <v>-8166312770688.2383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25">
      <c r="G3868" s="459"/>
      <c r="H3868" s="459">
        <v>3861</v>
      </c>
      <c r="I3868" s="444">
        <f t="shared" ca="1" si="160"/>
        <v>-8166312770688.2383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-34026303211.200993</v>
      </c>
      <c r="L3868" s="444">
        <f t="shared" ca="1" si="159"/>
        <v>-8200339073899.4395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25">
      <c r="G3869" s="459"/>
      <c r="H3869" s="459">
        <v>3862</v>
      </c>
      <c r="I3869" s="444">
        <f t="shared" ca="1" si="160"/>
        <v>-8200339073899.4395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-34168079474.580997</v>
      </c>
      <c r="L3869" s="444">
        <f t="shared" ca="1" si="159"/>
        <v>-8234507153374.0205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25">
      <c r="G3870" s="459"/>
      <c r="H3870" s="459">
        <v>3863</v>
      </c>
      <c r="I3870" s="444">
        <f t="shared" ca="1" si="160"/>
        <v>-8234507153374.0205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-34310446472.39175</v>
      </c>
      <c r="L3870" s="444">
        <f t="shared" ca="1" si="159"/>
        <v>-8268817599846.4121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25">
      <c r="G3871" s="459"/>
      <c r="H3871" s="459">
        <v>3864</v>
      </c>
      <c r="I3871" s="444">
        <f t="shared" ca="1" si="160"/>
        <v>-8268817599846.4121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-34453406666.026718</v>
      </c>
      <c r="L3871" s="444">
        <f t="shared" ca="1" si="159"/>
        <v>-8303271006512.4385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25">
      <c r="G3872" s="459"/>
      <c r="H3872" s="459">
        <v>3865</v>
      </c>
      <c r="I3872" s="444">
        <f t="shared" ca="1" si="160"/>
        <v>-8303271006512.4385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-34596962527.135162</v>
      </c>
      <c r="L3872" s="444">
        <f t="shared" ca="1" si="159"/>
        <v>-8337867969039.5732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25">
      <c r="G3873" s="459"/>
      <c r="H3873" s="459">
        <v>3866</v>
      </c>
      <c r="I3873" s="444">
        <f t="shared" ca="1" si="160"/>
        <v>-8337867969039.5732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-34741116537.664886</v>
      </c>
      <c r="L3873" s="444">
        <f t="shared" ca="1" si="159"/>
        <v>-8372609085577.2383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25">
      <c r="G3874" s="459"/>
      <c r="H3874" s="459">
        <v>3867</v>
      </c>
      <c r="I3874" s="444">
        <f t="shared" ca="1" si="160"/>
        <v>-8372609085577.2383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-34885871189.905159</v>
      </c>
      <c r="L3874" s="444">
        <f t="shared" ca="1" si="159"/>
        <v>-8407494956767.1436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25">
      <c r="G3875" s="459"/>
      <c r="H3875" s="459">
        <v>3868</v>
      </c>
      <c r="I3875" s="444">
        <f t="shared" ca="1" si="160"/>
        <v>-8407494956767.1436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-35031228986.52977</v>
      </c>
      <c r="L3875" s="444">
        <f t="shared" ca="1" si="159"/>
        <v>-8442526185753.6729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25">
      <c r="G3876" s="459"/>
      <c r="H3876" s="459">
        <v>3869</v>
      </c>
      <c r="I3876" s="444">
        <f t="shared" ca="1" si="160"/>
        <v>-8442526185753.6729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-35177192440.640305</v>
      </c>
      <c r="L3876" s="444">
        <f t="shared" ca="1" si="159"/>
        <v>-8477703378194.3135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25">
      <c r="G3877" s="459"/>
      <c r="H3877" s="459">
        <v>3870</v>
      </c>
      <c r="I3877" s="444">
        <f t="shared" ca="1" si="160"/>
        <v>-8477703378194.3135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-35323764075.809639</v>
      </c>
      <c r="L3877" s="444">
        <f t="shared" ca="1" si="159"/>
        <v>-8513027142270.123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25">
      <c r="G3878" s="459"/>
      <c r="H3878" s="459">
        <v>3871</v>
      </c>
      <c r="I3878" s="444">
        <f t="shared" ca="1" si="160"/>
        <v>-8513027142270.123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-35470946426.125511</v>
      </c>
      <c r="L3878" s="444">
        <f t="shared" ca="1" si="159"/>
        <v>-8548498088696.249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25">
      <c r="G3879" s="459"/>
      <c r="H3879" s="459">
        <v>3872</v>
      </c>
      <c r="I3879" s="444">
        <f t="shared" ca="1" si="160"/>
        <v>-8548498088696.249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-35618742036.234367</v>
      </c>
      <c r="L3879" s="444">
        <f t="shared" ca="1" si="159"/>
        <v>-8584116830732.4834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25">
      <c r="G3880" s="459"/>
      <c r="H3880" s="459">
        <v>3873</v>
      </c>
      <c r="I3880" s="444">
        <f t="shared" ca="1" si="160"/>
        <v>-8584116830732.4834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-35767153461.385345</v>
      </c>
      <c r="L3880" s="444">
        <f t="shared" ca="1" si="159"/>
        <v>-8619883984193.8691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25">
      <c r="G3881" s="459"/>
      <c r="H3881" s="459">
        <v>3874</v>
      </c>
      <c r="I3881" s="444">
        <f t="shared" ca="1" si="160"/>
        <v>-8619883984193.8691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-35916183267.474457</v>
      </c>
      <c r="L3881" s="444">
        <f t="shared" ca="1" si="159"/>
        <v>-8655800167461.3438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25">
      <c r="G3882" s="459"/>
      <c r="H3882" s="459">
        <v>3875</v>
      </c>
      <c r="I3882" s="444">
        <f t="shared" ca="1" si="160"/>
        <v>-8655800167461.3438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-36065834031.088928</v>
      </c>
      <c r="L3882" s="444">
        <f t="shared" ca="1" si="159"/>
        <v>-8691866001492.4326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25">
      <c r="G3883" s="459"/>
      <c r="H3883" s="459">
        <v>3876</v>
      </c>
      <c r="I3883" s="444">
        <f t="shared" ca="1" si="160"/>
        <v>-8691866001492.4326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-36216108339.551804</v>
      </c>
      <c r="L3883" s="444">
        <f t="shared" ca="1" si="159"/>
        <v>-8728082109831.9844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25">
      <c r="G3884" s="459"/>
      <c r="H3884" s="459">
        <v>3877</v>
      </c>
      <c r="I3884" s="444">
        <f t="shared" ca="1" si="160"/>
        <v>-8728082109831.9844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-36367008790.966599</v>
      </c>
      <c r="L3884" s="444">
        <f t="shared" ca="1" si="159"/>
        <v>-8764449118622.9512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25">
      <c r="G3885" s="459"/>
      <c r="H3885" s="459">
        <v>3878</v>
      </c>
      <c r="I3885" s="444">
        <f t="shared" ca="1" si="160"/>
        <v>-8764449118622.9512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-36518537994.262299</v>
      </c>
      <c r="L3885" s="444">
        <f t="shared" ca="1" si="159"/>
        <v>-8800967656617.2129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25">
      <c r="G3886" s="459"/>
      <c r="H3886" s="459">
        <v>3879</v>
      </c>
      <c r="I3886" s="444">
        <f t="shared" ca="1" si="160"/>
        <v>-8800967656617.2129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-36670698569.238388</v>
      </c>
      <c r="L3886" s="444">
        <f t="shared" ca="1" si="159"/>
        <v>-8837638355186.4512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25">
      <c r="G3887" s="459"/>
      <c r="H3887" s="459">
        <v>3880</v>
      </c>
      <c r="I3887" s="444">
        <f t="shared" ca="1" si="160"/>
        <v>-8837638355186.4512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-36823493146.610214</v>
      </c>
      <c r="L3887" s="444">
        <f t="shared" ca="1" si="159"/>
        <v>-8874461848333.0605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25">
      <c r="G3888" s="459"/>
      <c r="H3888" s="459">
        <v>3881</v>
      </c>
      <c r="I3888" s="444">
        <f t="shared" ca="1" si="160"/>
        <v>-8874461848333.0605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-36976924368.05442</v>
      </c>
      <c r="L3888" s="444">
        <f t="shared" ca="1" si="159"/>
        <v>-8911438772701.1152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25">
      <c r="G3889" s="459"/>
      <c r="H3889" s="459">
        <v>3882</v>
      </c>
      <c r="I3889" s="444">
        <f t="shared" ca="1" si="160"/>
        <v>-8911438772701.1152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-37130994886.254646</v>
      </c>
      <c r="L3889" s="444">
        <f t="shared" ca="1" si="159"/>
        <v>-8948569767587.3691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25">
      <c r="G3890" s="459"/>
      <c r="H3890" s="459">
        <v>3883</v>
      </c>
      <c r="I3890" s="444">
        <f t="shared" ca="1" si="160"/>
        <v>-8948569767587.3691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-37285707364.947372</v>
      </c>
      <c r="L3890" s="444">
        <f t="shared" ca="1" si="159"/>
        <v>-8985855474952.3164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25">
      <c r="G3891" s="459"/>
      <c r="H3891" s="459">
        <v>3884</v>
      </c>
      <c r="I3891" s="444">
        <f t="shared" ca="1" si="160"/>
        <v>-8985855474952.3164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-37441064478.967987</v>
      </c>
      <c r="L3891" s="444">
        <f t="shared" ca="1" si="159"/>
        <v>-9023296539431.2852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25">
      <c r="G3892" s="459"/>
      <c r="H3892" s="459">
        <v>3885</v>
      </c>
      <c r="I3892" s="444">
        <f t="shared" ca="1" si="160"/>
        <v>-9023296539431.2852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-37597068914.29702</v>
      </c>
      <c r="L3892" s="444">
        <f t="shared" ca="1" si="159"/>
        <v>-9060893608345.582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25">
      <c r="G3893" s="459"/>
      <c r="H3893" s="459">
        <v>3886</v>
      </c>
      <c r="I3893" s="444">
        <f t="shared" ca="1" si="160"/>
        <v>-9060893608345.582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-37753723368.10659</v>
      </c>
      <c r="L3893" s="444">
        <f t="shared" ca="1" si="159"/>
        <v>-9098647331713.6895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25">
      <c r="G3894" s="459"/>
      <c r="H3894" s="459">
        <v>3887</v>
      </c>
      <c r="I3894" s="444">
        <f t="shared" ca="1" si="160"/>
        <v>-9098647331713.6895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-37911030548.807037</v>
      </c>
      <c r="L3894" s="444">
        <f t="shared" ca="1" si="159"/>
        <v>-9136558362262.4961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25">
      <c r="G3895" s="459"/>
      <c r="H3895" s="459">
        <v>3888</v>
      </c>
      <c r="I3895" s="444">
        <f t="shared" ca="1" si="160"/>
        <v>-9136558362262.4961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-38068993176.093735</v>
      </c>
      <c r="L3895" s="444">
        <f t="shared" ca="1" si="159"/>
        <v>-9174627355438.5898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25">
      <c r="G3896" s="459"/>
      <c r="H3896" s="459">
        <v>3889</v>
      </c>
      <c r="I3896" s="444">
        <f t="shared" ca="1" si="160"/>
        <v>-9174627355438.5898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-38227613980.994125</v>
      </c>
      <c r="L3896" s="444">
        <f t="shared" ca="1" si="159"/>
        <v>-9212854969419.584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25">
      <c r="G3897" s="459"/>
      <c r="H3897" s="459">
        <v>3890</v>
      </c>
      <c r="I3897" s="444">
        <f t="shared" ca="1" si="160"/>
        <v>-9212854969419.584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-38386895705.914932</v>
      </c>
      <c r="L3897" s="444">
        <f t="shared" ca="1" si="159"/>
        <v>-9251241865125.498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25">
      <c r="G3898" s="459"/>
      <c r="H3898" s="459">
        <v>3891</v>
      </c>
      <c r="I3898" s="444">
        <f t="shared" ca="1" si="160"/>
        <v>-9251241865125.498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-38546841104.689575</v>
      </c>
      <c r="L3898" s="444">
        <f t="shared" ca="1" si="159"/>
        <v>-9289788706230.1875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25">
      <c r="G3899" s="459"/>
      <c r="H3899" s="459">
        <v>3892</v>
      </c>
      <c r="I3899" s="444">
        <f t="shared" ca="1" si="160"/>
        <v>-9289788706230.1875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-38707452942.625778</v>
      </c>
      <c r="L3899" s="444">
        <f t="shared" ca="1" si="159"/>
        <v>-9328496159172.8125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25">
      <c r="G3900" s="459"/>
      <c r="H3900" s="459">
        <v>3893</v>
      </c>
      <c r="I3900" s="444">
        <f t="shared" ca="1" si="160"/>
        <v>-9328496159172.8125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-38868733996.553383</v>
      </c>
      <c r="L3900" s="444">
        <f t="shared" ca="1" si="159"/>
        <v>-9367364893169.3652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25">
      <c r="G3901" s="459"/>
      <c r="H3901" s="459">
        <v>3894</v>
      </c>
      <c r="I3901" s="444">
        <f t="shared" ca="1" si="160"/>
        <v>-9367364893169.3652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-39030687054.872353</v>
      </c>
      <c r="L3901" s="444">
        <f t="shared" ca="1" si="159"/>
        <v>-9406395580224.2383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25">
      <c r="G3902" s="459"/>
      <c r="H3902" s="459">
        <v>3895</v>
      </c>
      <c r="I3902" s="444">
        <f t="shared" ca="1" si="160"/>
        <v>-9406395580224.2383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-39193314917.60099</v>
      </c>
      <c r="L3902" s="444">
        <f t="shared" ca="1" si="159"/>
        <v>-9445588895141.8398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25">
      <c r="G3903" s="459"/>
      <c r="H3903" s="459">
        <v>3896</v>
      </c>
      <c r="I3903" s="444">
        <f t="shared" ca="1" si="160"/>
        <v>-9445588895141.8398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-39356620396.424332</v>
      </c>
      <c r="L3903" s="444">
        <f t="shared" ca="1" si="159"/>
        <v>-9484945515538.2637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25">
      <c r="G3904" s="459"/>
      <c r="H3904" s="459">
        <v>3897</v>
      </c>
      <c r="I3904" s="444">
        <f t="shared" ca="1" si="160"/>
        <v>-9484945515538.2637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-39520606314.742767</v>
      </c>
      <c r="L3904" s="444">
        <f t="shared" ca="1" si="159"/>
        <v>-9524466121853.0059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25">
      <c r="G3905" s="459"/>
      <c r="H3905" s="459">
        <v>3898</v>
      </c>
      <c r="I3905" s="444">
        <f t="shared" ca="1" si="160"/>
        <v>-9524466121853.0059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-39685275507.720856</v>
      </c>
      <c r="L3905" s="444">
        <f t="shared" ca="1" si="159"/>
        <v>-9564151397360.7266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25">
      <c r="G3906" s="459"/>
      <c r="H3906" s="459">
        <v>3899</v>
      </c>
      <c r="I3906" s="444">
        <f t="shared" ca="1" si="160"/>
        <v>-9564151397360.7266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-39850630822.336357</v>
      </c>
      <c r="L3906" s="444">
        <f t="shared" ca="1" si="159"/>
        <v>-9604002028183.0625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25">
      <c r="G3907" s="459"/>
      <c r="H3907" s="459">
        <v>3900</v>
      </c>
      <c r="I3907" s="444">
        <f t="shared" ca="1" si="160"/>
        <v>-9604002028183.0625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-40016675117.429428</v>
      </c>
      <c r="L3907" s="444">
        <f t="shared" ca="1" si="159"/>
        <v>-9644018703300.4922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25">
      <c r="G3908" s="459"/>
      <c r="H3908" s="459">
        <v>3901</v>
      </c>
      <c r="I3908" s="444">
        <f t="shared" ca="1" si="160"/>
        <v>-9644018703300.4922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-40183411263.752052</v>
      </c>
      <c r="L3908" s="444">
        <f t="shared" ca="1" si="159"/>
        <v>-9684202114564.2441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25">
      <c r="G3909" s="459"/>
      <c r="H3909" s="459">
        <v>3902</v>
      </c>
      <c r="I3909" s="444">
        <f t="shared" ca="1" si="160"/>
        <v>-9684202114564.2441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-40350842144.017685</v>
      </c>
      <c r="L3909" s="444">
        <f t="shared" ca="1" si="159"/>
        <v>-9724552956708.2617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25">
      <c r="G3910" s="459"/>
      <c r="H3910" s="459">
        <v>3903</v>
      </c>
      <c r="I3910" s="444">
        <f t="shared" ca="1" si="160"/>
        <v>-9724552956708.2617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-40518970652.951088</v>
      </c>
      <c r="L3910" s="444">
        <f t="shared" ca="1" si="159"/>
        <v>-9765071927361.2129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25">
      <c r="G3911" s="459"/>
      <c r="H3911" s="459">
        <v>3904</v>
      </c>
      <c r="I3911" s="444">
        <f t="shared" ca="1" si="160"/>
        <v>-9765071927361.2129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-40687799697.338387</v>
      </c>
      <c r="L3911" s="444">
        <f t="shared" ca="1" si="159"/>
        <v>-9805759727058.5508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25">
      <c r="G3912" s="459"/>
      <c r="H3912" s="459">
        <v>3905</v>
      </c>
      <c r="I3912" s="444">
        <f t="shared" ca="1" si="160"/>
        <v>-9805759727058.5508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-40857332196.077293</v>
      </c>
      <c r="L3912" s="444">
        <f t="shared" ca="1" si="159"/>
        <v>-9846617059254.6289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25">
      <c r="G3913" s="459"/>
      <c r="H3913" s="459">
        <v>3906</v>
      </c>
      <c r="I3913" s="444">
        <f t="shared" ca="1" si="160"/>
        <v>-9846617059254.6289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-41027571080.227623</v>
      </c>
      <c r="L3913" s="444">
        <f t="shared" ca="1" si="159"/>
        <v>-9887644630334.8574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25">
      <c r="G3914" s="459"/>
      <c r="H3914" s="459">
        <v>3907</v>
      </c>
      <c r="I3914" s="444">
        <f t="shared" ca="1" si="160"/>
        <v>-9887644630334.8574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-41198519293.061905</v>
      </c>
      <c r="L3914" s="444">
        <f t="shared" ca="1" si="159"/>
        <v>-9928843149627.9199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25">
      <c r="G3915" s="459"/>
      <c r="H3915" s="459">
        <v>3908</v>
      </c>
      <c r="I3915" s="444">
        <f t="shared" ca="1" si="160"/>
        <v>-9928843149627.9199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-41370179790.116333</v>
      </c>
      <c r="L3915" s="444">
        <f t="shared" ca="1" si="159"/>
        <v>-9970213329418.0371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25">
      <c r="G3916" s="459"/>
      <c r="H3916" s="459">
        <v>3909</v>
      </c>
      <c r="I3916" s="444">
        <f t="shared" ca="1" si="160"/>
        <v>-9970213329418.0371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-41542555539.241821</v>
      </c>
      <c r="L3916" s="444">
        <f t="shared" ca="1" si="159"/>
        <v>-10011755884957.279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25">
      <c r="G3917" s="459"/>
      <c r="H3917" s="459">
        <v>3910</v>
      </c>
      <c r="I3917" s="444">
        <f t="shared" ca="1" si="160"/>
        <v>-10011755884957.279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-41715649520.655327</v>
      </c>
      <c r="L3917" s="444">
        <f t="shared" ca="1" si="159"/>
        <v>-10053471534477.936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25">
      <c r="G3918" s="459"/>
      <c r="H3918" s="459">
        <v>3911</v>
      </c>
      <c r="I3918" s="444">
        <f t="shared" ca="1" si="160"/>
        <v>-10053471534477.936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-41889464726.991394</v>
      </c>
      <c r="L3918" s="444">
        <f t="shared" ca="1" si="159"/>
        <v>-10095360999204.928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25">
      <c r="G3919" s="459"/>
      <c r="H3919" s="459">
        <v>3912</v>
      </c>
      <c r="I3919" s="444">
        <f t="shared" ca="1" si="160"/>
        <v>-10095360999204.928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-42064004163.353867</v>
      </c>
      <c r="L3919" s="444">
        <f t="shared" ca="1" si="159"/>
        <v>-10137425003368.281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25">
      <c r="G3920" s="459"/>
      <c r="H3920" s="459">
        <v>3913</v>
      </c>
      <c r="I3920" s="444">
        <f t="shared" ca="1" si="160"/>
        <v>-10137425003368.281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-42239270847.367836</v>
      </c>
      <c r="L3920" s="444">
        <f t="shared" ca="1" si="159"/>
        <v>-10179664274215.648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25">
      <c r="G3921" s="459"/>
      <c r="H3921" s="459">
        <v>3914</v>
      </c>
      <c r="I3921" s="444">
        <f t="shared" ca="1" si="160"/>
        <v>-10179664274215.648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-42415267809.231865</v>
      </c>
      <c r="L3921" s="444">
        <f t="shared" ca="1" si="159"/>
        <v>-10222079542024.881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25">
      <c r="G3922" s="459"/>
      <c r="H3922" s="459">
        <v>3915</v>
      </c>
      <c r="I3922" s="444">
        <f t="shared" ca="1" si="160"/>
        <v>-10222079542024.881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-42591998091.77034</v>
      </c>
      <c r="L3922" s="444">
        <f t="shared" ca="1" si="159"/>
        <v>-10264671540116.65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25">
      <c r="G3923" s="459"/>
      <c r="H3923" s="459">
        <v>3916</v>
      </c>
      <c r="I3923" s="444">
        <f t="shared" ca="1" si="160"/>
        <v>-10264671540116.65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-42769464750.486046</v>
      </c>
      <c r="L3923" s="444">
        <f t="shared" ca="1" si="159"/>
        <v>-10307441004867.137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25">
      <c r="G3924" s="459"/>
      <c r="H3924" s="459">
        <v>3917</v>
      </c>
      <c r="I3924" s="444">
        <f t="shared" ca="1" si="160"/>
        <v>-10307441004867.137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-42947670853.613068</v>
      </c>
      <c r="L3924" s="444">
        <f t="shared" ca="1" si="159"/>
        <v>-10350388675720.75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25">
      <c r="G3925" s="459"/>
      <c r="H3925" s="459">
        <v>3918</v>
      </c>
      <c r="I3925" s="444">
        <f t="shared" ca="1" si="160"/>
        <v>-10350388675720.75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-43126619482.169792</v>
      </c>
      <c r="L3925" s="444">
        <f t="shared" ca="1" si="159"/>
        <v>-10393515295202.92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25">
      <c r="G3926" s="459"/>
      <c r="H3926" s="459">
        <v>3919</v>
      </c>
      <c r="I3926" s="444">
        <f t="shared" ca="1" si="160"/>
        <v>-10393515295202.92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-43306313730.012169</v>
      </c>
      <c r="L3926" s="444">
        <f t="shared" ca="1" si="159"/>
        <v>-10436821608932.932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25">
      <c r="G3927" s="459"/>
      <c r="H3927" s="459">
        <v>3920</v>
      </c>
      <c r="I3927" s="444">
        <f t="shared" ca="1" si="160"/>
        <v>-10436821608932.932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-43486756703.887215</v>
      </c>
      <c r="L3927" s="444">
        <f t="shared" ca="1" si="159"/>
        <v>-10480308365636.818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25">
      <c r="G3928" s="459"/>
      <c r="H3928" s="459">
        <v>3921</v>
      </c>
      <c r="I3928" s="444">
        <f t="shared" ca="1" si="160"/>
        <v>-10480308365636.818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-43667951523.48674</v>
      </c>
      <c r="L3928" s="444">
        <f t="shared" ca="1" si="159"/>
        <v>-10523976317160.305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25">
      <c r="G3929" s="459"/>
      <c r="H3929" s="459">
        <v>3922</v>
      </c>
      <c r="I3929" s="444">
        <f t="shared" ca="1" si="160"/>
        <v>-10523976317160.305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-43849901321.501266</v>
      </c>
      <c r="L3929" s="444">
        <f t="shared" ca="1" si="159"/>
        <v>-10567826218481.807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25">
      <c r="G3930" s="459"/>
      <c r="H3930" s="459">
        <v>3923</v>
      </c>
      <c r="I3930" s="444">
        <f t="shared" ca="1" si="160"/>
        <v>-10567826218481.807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-44032609243.674194</v>
      </c>
      <c r="L3930" s="444">
        <f t="shared" ca="1" si="159"/>
        <v>-10611858827725.48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25">
      <c r="G3931" s="459"/>
      <c r="H3931" s="459">
        <v>3924</v>
      </c>
      <c r="I3931" s="444">
        <f t="shared" ca="1" si="160"/>
        <v>-10611858827725.48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-44216078448.856171</v>
      </c>
      <c r="L3931" s="444">
        <f t="shared" ca="1" si="159"/>
        <v>-10656074906174.336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25">
      <c r="G3932" s="459"/>
      <c r="H3932" s="459">
        <v>3925</v>
      </c>
      <c r="I3932" s="444">
        <f t="shared" ca="1" si="160"/>
        <v>-10656074906174.336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-44400312109.059731</v>
      </c>
      <c r="L3932" s="444">
        <f t="shared" ca="1" si="159"/>
        <v>-10700475218283.396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25">
      <c r="G3933" s="459"/>
      <c r="H3933" s="459">
        <v>3926</v>
      </c>
      <c r="I3933" s="444">
        <f t="shared" ca="1" si="160"/>
        <v>-10700475218283.396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-44585313409.514153</v>
      </c>
      <c r="L3933" s="444">
        <f t="shared" ca="1" si="159"/>
        <v>-10745060531692.91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25">
      <c r="G3934" s="459"/>
      <c r="H3934" s="459">
        <v>3927</v>
      </c>
      <c r="I3934" s="444">
        <f t="shared" ca="1" si="160"/>
        <v>-10745060531692.91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-44771085548.720459</v>
      </c>
      <c r="L3934" s="444">
        <f t="shared" ca="1" si="159"/>
        <v>-10789831617241.631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25">
      <c r="G3935" s="459"/>
      <c r="H3935" s="459">
        <v>3928</v>
      </c>
      <c r="I3935" s="444">
        <f t="shared" ca="1" si="160"/>
        <v>-10789831617241.631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-44957631738.506798</v>
      </c>
      <c r="L3935" s="444">
        <f t="shared" ca="1" si="159"/>
        <v>-10834789248980.137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25">
      <c r="G3936" s="459"/>
      <c r="H3936" s="459">
        <v>3929</v>
      </c>
      <c r="I3936" s="444">
        <f t="shared" ca="1" si="160"/>
        <v>-10834789248980.137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-45144955204.0839</v>
      </c>
      <c r="L3936" s="444">
        <f t="shared" ca="1" si="159"/>
        <v>-10879934204184.221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25">
      <c r="G3937" s="459"/>
      <c r="H3937" s="459">
        <v>3930</v>
      </c>
      <c r="I3937" s="444">
        <f t="shared" ca="1" si="160"/>
        <v>-10879934204184.221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-45333059184.100922</v>
      </c>
      <c r="L3937" s="444">
        <f t="shared" ca="1" si="159"/>
        <v>-10925267263368.322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25">
      <c r="G3938" s="459"/>
      <c r="H3938" s="459">
        <v>3931</v>
      </c>
      <c r="I3938" s="444">
        <f t="shared" ca="1" si="160"/>
        <v>-10925267263368.322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-45521946930.70134</v>
      </c>
      <c r="L3938" s="444">
        <f t="shared" ca="1" si="159"/>
        <v>-10970789210299.023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25">
      <c r="G3939" s="459"/>
      <c r="H3939" s="459">
        <v>3932</v>
      </c>
      <c r="I3939" s="444">
        <f t="shared" ca="1" si="160"/>
        <v>-10970789210299.023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-45711621709.579262</v>
      </c>
      <c r="L3939" s="444">
        <f t="shared" ca="1" si="159"/>
        <v>-11016500832008.604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25">
      <c r="G3940" s="459"/>
      <c r="H3940" s="459">
        <v>3933</v>
      </c>
      <c r="I3940" s="444">
        <f t="shared" ca="1" si="160"/>
        <v>-11016500832008.604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-45902086800.035851</v>
      </c>
      <c r="L3940" s="444">
        <f t="shared" ca="1" si="159"/>
        <v>-11062402918808.639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25">
      <c r="G3941" s="459"/>
      <c r="H3941" s="459">
        <v>3934</v>
      </c>
      <c r="I3941" s="444">
        <f t="shared" ca="1" si="160"/>
        <v>-11062402918808.639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-46093345495.035995</v>
      </c>
      <c r="L3941" s="444">
        <f t="shared" ca="1" si="159"/>
        <v>-11108496264303.674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25">
      <c r="G3942" s="459"/>
      <c r="H3942" s="459">
        <v>3935</v>
      </c>
      <c r="I3942" s="444">
        <f t="shared" ca="1" si="160"/>
        <v>-11108496264303.674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-46285401101.265305</v>
      </c>
      <c r="L3942" s="444">
        <f t="shared" ca="1" si="159"/>
        <v>-11154781665404.939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25">
      <c r="G3943" s="459"/>
      <c r="H3943" s="459">
        <v>3936</v>
      </c>
      <c r="I3943" s="444">
        <f t="shared" ca="1" si="160"/>
        <v>-11154781665404.939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-46478256939.187248</v>
      </c>
      <c r="L3943" s="444">
        <f t="shared" ca="1" si="159"/>
        <v>-11201259922344.127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25">
      <c r="G3944" s="459"/>
      <c r="H3944" s="459">
        <v>3937</v>
      </c>
      <c r="I3944" s="444">
        <f t="shared" ca="1" si="160"/>
        <v>-11201259922344.127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-46671916343.100525</v>
      </c>
      <c r="L3944" s="444">
        <f t="shared" ca="1" si="159"/>
        <v>-11247931838687.227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25">
      <c r="G3945" s="459"/>
      <c r="H3945" s="459">
        <v>3938</v>
      </c>
      <c r="I3945" s="444">
        <f t="shared" ca="1" si="160"/>
        <v>-11247931838687.227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-46866382661.196777</v>
      </c>
      <c r="L3945" s="444">
        <f t="shared" ca="1" si="159"/>
        <v>-11294798221348.424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25">
      <c r="G3946" s="459"/>
      <c r="H3946" s="459">
        <v>3939</v>
      </c>
      <c r="I3946" s="444">
        <f t="shared" ca="1" si="160"/>
        <v>-11294798221348.424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-47061659255.618431</v>
      </c>
      <c r="L3946" s="444">
        <f t="shared" ca="1" si="159"/>
        <v>-11341859880604.043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25">
      <c r="G3947" s="459"/>
      <c r="H3947" s="459">
        <v>3940</v>
      </c>
      <c r="I3947" s="444">
        <f t="shared" ca="1" si="160"/>
        <v>-11341859880604.043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-47257749502.516846</v>
      </c>
      <c r="L3947" s="444">
        <f t="shared" ca="1" si="159"/>
        <v>-11389117630106.561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25">
      <c r="G3948" s="459"/>
      <c r="H3948" s="459">
        <v>3941</v>
      </c>
      <c r="I3948" s="444">
        <f t="shared" ca="1" si="160"/>
        <v>-11389117630106.561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-47454656792.110672</v>
      </c>
      <c r="L3948" s="444">
        <f t="shared" ca="1" si="159"/>
        <v>-11436572286898.672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25">
      <c r="G3949" s="459"/>
      <c r="H3949" s="459">
        <v>3942</v>
      </c>
      <c r="I3949" s="444">
        <f t="shared" ca="1" si="160"/>
        <v>-11436572286898.672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-47652384528.744469</v>
      </c>
      <c r="L3949" s="444">
        <f t="shared" ca="1" si="159"/>
        <v>-11484224671427.416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25">
      <c r="G3950" s="459"/>
      <c r="H3950" s="459">
        <v>3943</v>
      </c>
      <c r="I3950" s="444">
        <f t="shared" ca="1" si="160"/>
        <v>-11484224671427.416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-47850936130.947563</v>
      </c>
      <c r="L3950" s="444">
        <f t="shared" ca="1" si="159"/>
        <v>-11532075607558.363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25">
      <c r="G3951" s="459"/>
      <c r="H3951" s="459">
        <v>3944</v>
      </c>
      <c r="I3951" s="444">
        <f t="shared" ca="1" si="160"/>
        <v>-11532075607558.363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-48050315031.493179</v>
      </c>
      <c r="L3951" s="444">
        <f t="shared" ca="1" si="159"/>
        <v>-11580125922589.857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25">
      <c r="G3952" s="459"/>
      <c r="H3952" s="459">
        <v>3945</v>
      </c>
      <c r="I3952" s="444">
        <f t="shared" ca="1" si="160"/>
        <v>-11580125922589.857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-48250524677.457741</v>
      </c>
      <c r="L3952" s="444">
        <f t="shared" ca="1" si="159"/>
        <v>-11628376447267.314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25">
      <c r="G3953" s="459"/>
      <c r="H3953" s="459">
        <v>3946</v>
      </c>
      <c r="I3953" s="444">
        <f t="shared" ca="1" si="160"/>
        <v>-11628376447267.314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-48451568530.280479</v>
      </c>
      <c r="L3953" s="444">
        <f t="shared" ca="1" si="159"/>
        <v>-11676828015797.596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25">
      <c r="G3954" s="459"/>
      <c r="H3954" s="459">
        <v>3947</v>
      </c>
      <c r="I3954" s="444">
        <f t="shared" ca="1" si="160"/>
        <v>-11676828015797.596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-48653450065.823318</v>
      </c>
      <c r="L3954" s="444">
        <f t="shared" ca="1" si="159"/>
        <v>-11725481465863.42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25">
      <c r="G3955" s="459"/>
      <c r="H3955" s="459">
        <v>3948</v>
      </c>
      <c r="I3955" s="444">
        <f t="shared" ca="1" si="160"/>
        <v>-11725481465863.42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-48856172774.430916</v>
      </c>
      <c r="L3955" s="444">
        <f t="shared" ca="1" si="159"/>
        <v>-11774337638637.852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25">
      <c r="G3956" s="459"/>
      <c r="H3956" s="459">
        <v>3949</v>
      </c>
      <c r="I3956" s="444">
        <f t="shared" ca="1" si="160"/>
        <v>-11774337638637.852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-49059740160.991051</v>
      </c>
      <c r="L3956" s="444">
        <f t="shared" ca="1" si="159"/>
        <v>-11823397378798.842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25">
      <c r="G3957" s="459"/>
      <c r="H3957" s="459">
        <v>3950</v>
      </c>
      <c r="I3957" s="444">
        <f t="shared" ca="1" si="160"/>
        <v>-11823397378798.842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-49264155744.995171</v>
      </c>
      <c r="L3957" s="444">
        <f t="shared" ca="1" si="159"/>
        <v>-11872661534543.838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25">
      <c r="G3958" s="459"/>
      <c r="H3958" s="459">
        <v>3951</v>
      </c>
      <c r="I3958" s="444">
        <f t="shared" ca="1" si="160"/>
        <v>-11872661534543.838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-49469423060.599327</v>
      </c>
      <c r="L3958" s="444">
        <f t="shared" ca="1" si="159"/>
        <v>-11922130957604.438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25">
      <c r="G3959" s="459"/>
      <c r="H3959" s="459">
        <v>3952</v>
      </c>
      <c r="I3959" s="444">
        <f t="shared" ca="1" si="160"/>
        <v>-11922130957604.438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-49675545656.685158</v>
      </c>
      <c r="L3959" s="444">
        <f t="shared" ca="1" si="159"/>
        <v>-11971806503261.123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25">
      <c r="G3960" s="459"/>
      <c r="H3960" s="459">
        <v>3953</v>
      </c>
      <c r="I3960" s="444">
        <f t="shared" ca="1" si="160"/>
        <v>-11971806503261.123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-49882527096.921349</v>
      </c>
      <c r="L3960" s="444">
        <f t="shared" ca="1" si="159"/>
        <v>-12021689030358.045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25">
      <c r="G3961" s="459"/>
      <c r="H3961" s="459">
        <v>3954</v>
      </c>
      <c r="I3961" s="444">
        <f t="shared" ca="1" si="160"/>
        <v>-12021689030358.045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-50090370959.825188</v>
      </c>
      <c r="L3961" s="444">
        <f t="shared" ca="1" si="159"/>
        <v>-12071779401317.869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25">
      <c r="G3962" s="459"/>
      <c r="H3962" s="459">
        <v>3955</v>
      </c>
      <c r="I3962" s="444">
        <f t="shared" ca="1" si="160"/>
        <v>-12071779401317.869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-50299080838.824455</v>
      </c>
      <c r="L3962" s="444">
        <f t="shared" ca="1" si="159"/>
        <v>-12122078482156.693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25">
      <c r="G3963" s="459"/>
      <c r="H3963" s="459">
        <v>3956</v>
      </c>
      <c r="I3963" s="444">
        <f t="shared" ca="1" si="160"/>
        <v>-12122078482156.693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-50508660342.319557</v>
      </c>
      <c r="L3963" s="444">
        <f t="shared" ca="1" si="159"/>
        <v>-12172587142499.014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25">
      <c r="G3964" s="459"/>
      <c r="H3964" s="459">
        <v>3957</v>
      </c>
      <c r="I3964" s="444">
        <f t="shared" ca="1" si="160"/>
        <v>-12172587142499.014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-50719113093.745888</v>
      </c>
      <c r="L3964" s="444">
        <f t="shared" ca="1" si="159"/>
        <v>-12223306255592.76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25">
      <c r="G3965" s="459"/>
      <c r="H3965" s="459">
        <v>3958</v>
      </c>
      <c r="I3965" s="444">
        <f t="shared" ca="1" si="160"/>
        <v>-12223306255592.76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-50930442731.636497</v>
      </c>
      <c r="L3965" s="444">
        <f t="shared" ca="1" si="159"/>
        <v>-12274236698324.396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25">
      <c r="G3966" s="459"/>
      <c r="H3966" s="459">
        <v>3959</v>
      </c>
      <c r="I3966" s="444">
        <f t="shared" ca="1" si="160"/>
        <v>-12274236698324.396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-51142652909.684982</v>
      </c>
      <c r="L3966" s="444">
        <f t="shared" ca="1" si="159"/>
        <v>-12325379351234.082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25">
      <c r="G3967" s="459"/>
      <c r="H3967" s="459">
        <v>3960</v>
      </c>
      <c r="I3967" s="444">
        <f t="shared" ca="1" si="160"/>
        <v>-12325379351234.082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-51355747296.808678</v>
      </c>
      <c r="L3967" s="444">
        <f t="shared" ca="1" si="159"/>
        <v>-12376735098530.891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25">
      <c r="G3968" s="459"/>
      <c r="H3968" s="459">
        <v>3961</v>
      </c>
      <c r="I3968" s="444">
        <f t="shared" ca="1" si="160"/>
        <v>-12376735098530.891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-51569729577.212044</v>
      </c>
      <c r="L3968" s="444">
        <f t="shared" ca="1" si="159"/>
        <v>-12428304828108.104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25">
      <c r="G3969" s="459"/>
      <c r="H3969" s="459">
        <v>3962</v>
      </c>
      <c r="I3969" s="444">
        <f t="shared" ca="1" si="160"/>
        <v>-12428304828108.104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-51784603450.450432</v>
      </c>
      <c r="L3969" s="444">
        <f t="shared" ca="1" si="159"/>
        <v>-12480089431558.555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25">
      <c r="G3970" s="459"/>
      <c r="H3970" s="459">
        <v>3963</v>
      </c>
      <c r="I3970" s="444">
        <f t="shared" ca="1" si="160"/>
        <v>-12480089431558.555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-52000372631.49398</v>
      </c>
      <c r="L3970" s="444">
        <f t="shared" ca="1" si="159"/>
        <v>-12532089804190.049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25">
      <c r="G3971" s="459"/>
      <c r="H3971" s="459">
        <v>3964</v>
      </c>
      <c r="I3971" s="444">
        <f t="shared" ca="1" si="160"/>
        <v>-12532089804190.049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-52217040850.79187</v>
      </c>
      <c r="L3971" s="444">
        <f t="shared" ca="1" si="159"/>
        <v>-12584306845040.84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25">
      <c r="G3972" s="459"/>
      <c r="H3972" s="459">
        <v>3965</v>
      </c>
      <c r="I3972" s="444">
        <f t="shared" ca="1" si="160"/>
        <v>-12584306845040.84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-52434611854.33683</v>
      </c>
      <c r="L3972" s="444">
        <f t="shared" ca="1" si="159"/>
        <v>-12636741456895.176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25">
      <c r="G3973" s="459"/>
      <c r="H3973" s="459">
        <v>3966</v>
      </c>
      <c r="I3973" s="444">
        <f t="shared" ca="1" si="160"/>
        <v>-12636741456895.176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-52653089403.729897</v>
      </c>
      <c r="L3973" s="444">
        <f t="shared" ca="1" si="159"/>
        <v>-12689394546298.906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25">
      <c r="G3974" s="459"/>
      <c r="H3974" s="459">
        <v>3967</v>
      </c>
      <c r="I3974" s="444">
        <f t="shared" ca="1" si="160"/>
        <v>-12689394546298.906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-52872477276.245445</v>
      </c>
      <c r="L3974" s="444">
        <f t="shared" ca="1" si="159"/>
        <v>-12742267023575.152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25">
      <c r="G3975" s="459"/>
      <c r="H3975" s="459">
        <v>3968</v>
      </c>
      <c r="I3975" s="444">
        <f t="shared" ca="1" si="160"/>
        <v>-12742267023575.152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-53092779264.896469</v>
      </c>
      <c r="L3975" s="444">
        <f t="shared" ca="1" si="159"/>
        <v>-12795359802840.049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25">
      <c r="G3976" s="459"/>
      <c r="H3976" s="459">
        <v>3969</v>
      </c>
      <c r="I3976" s="444">
        <f t="shared" ca="1" si="160"/>
        <v>-12795359802840.049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-53313999178.500206</v>
      </c>
      <c r="L3976" s="444">
        <f t="shared" ca="1" si="159"/>
        <v>-12848673802018.549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25">
      <c r="G3977" s="459"/>
      <c r="H3977" s="459">
        <v>3970</v>
      </c>
      <c r="I3977" s="444">
        <f t="shared" ca="1" si="160"/>
        <v>-12848673802018.549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-53536140841.74395</v>
      </c>
      <c r="L3977" s="444">
        <f t="shared" ca="1" si="159"/>
        <v>-12902209942860.293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25">
      <c r="G3978" s="459"/>
      <c r="H3978" s="459">
        <v>3971</v>
      </c>
      <c r="I3978" s="444">
        <f t="shared" ca="1" si="160"/>
        <v>-12902209942860.293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-53759208095.251221</v>
      </c>
      <c r="L3978" s="444">
        <f t="shared" ca="1" si="159"/>
        <v>-12955969150955.545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25">
      <c r="G3979" s="459"/>
      <c r="H3979" s="459">
        <v>3972</v>
      </c>
      <c r="I3979" s="444">
        <f t="shared" ca="1" si="160"/>
        <v>-12955969150955.545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-53983204795.648102</v>
      </c>
      <c r="L3979" s="444">
        <f t="shared" ca="1" si="159"/>
        <v>-13009952355751.193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25">
      <c r="G3980" s="459"/>
      <c r="H3980" s="459">
        <v>3973</v>
      </c>
      <c r="I3980" s="444">
        <f t="shared" ca="1" si="160"/>
        <v>-13009952355751.193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-54208134815.629974</v>
      </c>
      <c r="L3980" s="444">
        <f t="shared" ca="1" si="159"/>
        <v>-13064160490566.824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25">
      <c r="G3981" s="459"/>
      <c r="H3981" s="459">
        <v>3974</v>
      </c>
      <c r="I3981" s="444">
        <f t="shared" ca="1" si="160"/>
        <v>-13064160490566.824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-54434002044.028435</v>
      </c>
      <c r="L3981" s="444">
        <f t="shared" ca="1" si="159"/>
        <v>-13118594492610.854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25">
      <c r="G3982" s="459"/>
      <c r="H3982" s="459">
        <v>3975</v>
      </c>
      <c r="I3982" s="444">
        <f t="shared" ca="1" si="160"/>
        <v>-13118594492610.854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-54660810385.878555</v>
      </c>
      <c r="L3982" s="444">
        <f t="shared" ca="1" si="159"/>
        <v>-13173255302996.732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25">
      <c r="G3983" s="459"/>
      <c r="H3983" s="459">
        <v>3976</v>
      </c>
      <c r="I3983" s="444">
        <f t="shared" ca="1" si="160"/>
        <v>-13173255302996.732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-54888563762.486382</v>
      </c>
      <c r="L3983" s="444">
        <f t="shared" ca="1" si="159"/>
        <v>-13228143866759.219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25">
      <c r="G3984" s="459"/>
      <c r="H3984" s="459">
        <v>3977</v>
      </c>
      <c r="I3984" s="444">
        <f t="shared" ca="1" si="160"/>
        <v>-13228143866759.219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-55117266111.496742</v>
      </c>
      <c r="L3984" s="444">
        <f t="shared" ca="1" si="159"/>
        <v>-13283261132870.715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25">
      <c r="G3985" s="459"/>
      <c r="H3985" s="459">
        <v>3978</v>
      </c>
      <c r="I3985" s="444">
        <f t="shared" ca="1" si="160"/>
        <v>-13283261132870.715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-55346921386.961311</v>
      </c>
      <c r="L3985" s="444">
        <f t="shared" ca="1" si="159"/>
        <v>-13338608054257.676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25">
      <c r="G3986" s="459"/>
      <c r="H3986" s="459">
        <v>3979</v>
      </c>
      <c r="I3986" s="444">
        <f t="shared" ca="1" si="160"/>
        <v>-13338608054257.676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-55577533559.406982</v>
      </c>
      <c r="L3986" s="444">
        <f t="shared" ca="1" si="159"/>
        <v>-13394185587817.082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25">
      <c r="G3987" s="459"/>
      <c r="H3987" s="459">
        <v>3980</v>
      </c>
      <c r="I3987" s="444">
        <f t="shared" ca="1" si="160"/>
        <v>-13394185587817.082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-55809106615.90451</v>
      </c>
      <c r="L3987" s="444">
        <f t="shared" ca="1" si="159"/>
        <v>-13449994694432.986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25">
      <c r="G3988" s="459"/>
      <c r="H3988" s="459">
        <v>3981</v>
      </c>
      <c r="I3988" s="444">
        <f t="shared" ca="1" si="160"/>
        <v>-13449994694432.986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-56041644560.137444</v>
      </c>
      <c r="L3988" s="444">
        <f t="shared" ca="1" si="159"/>
        <v>-13506036338993.123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25">
      <c r="G3989" s="459"/>
      <c r="H3989" s="459">
        <v>3982</v>
      </c>
      <c r="I3989" s="444">
        <f t="shared" ca="1" si="160"/>
        <v>-13506036338993.123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-56275151412.471344</v>
      </c>
      <c r="L3989" s="444">
        <f t="shared" ca="1" si="159"/>
        <v>-13562311490405.594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25">
      <c r="G3990" s="459"/>
      <c r="H3990" s="459">
        <v>3983</v>
      </c>
      <c r="I3990" s="444">
        <f t="shared" ca="1" si="160"/>
        <v>-13562311490405.594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-56509631210.023308</v>
      </c>
      <c r="L3990" s="444">
        <f t="shared" ca="1" si="159"/>
        <v>-13618821121615.617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25">
      <c r="G3991" s="459"/>
      <c r="H3991" s="459">
        <v>3984</v>
      </c>
      <c r="I3991" s="444">
        <f t="shared" ca="1" si="160"/>
        <v>-13618821121615.617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-56745088006.731735</v>
      </c>
      <c r="L3991" s="444">
        <f t="shared" ca="1" si="159"/>
        <v>-13675566209622.35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25">
      <c r="G3992" s="459"/>
      <c r="H3992" s="459">
        <v>3985</v>
      </c>
      <c r="I3992" s="444">
        <f t="shared" ca="1" si="160"/>
        <v>-13675566209622.35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-56981525873.426453</v>
      </c>
      <c r="L3992" s="444">
        <f t="shared" ca="1" si="159"/>
        <v>-13732547735495.775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25">
      <c r="G3993" s="459"/>
      <c r="H3993" s="459">
        <v>3986</v>
      </c>
      <c r="I3993" s="444">
        <f t="shared" ca="1" si="160"/>
        <v>-13732547735495.775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-57218948897.899063</v>
      </c>
      <c r="L3993" s="444">
        <f t="shared" ca="1" si="159"/>
        <v>-13789766684393.674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25">
      <c r="G3994" s="459"/>
      <c r="H3994" s="459">
        <v>3987</v>
      </c>
      <c r="I3994" s="444">
        <f t="shared" ca="1" si="160"/>
        <v>-13789766684393.674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-57457361184.97364</v>
      </c>
      <c r="L3994" s="444">
        <f t="shared" ca="1" si="159"/>
        <v>-13847224045578.648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25">
      <c r="G3995" s="459"/>
      <c r="H3995" s="459">
        <v>3988</v>
      </c>
      <c r="I3995" s="444">
        <f t="shared" ca="1" si="160"/>
        <v>-13847224045578.648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-57696766856.57769</v>
      </c>
      <c r="L3995" s="444">
        <f t="shared" ca="1" si="159"/>
        <v>-13904920812435.227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25">
      <c r="G3996" s="459"/>
      <c r="H3996" s="459">
        <v>3989</v>
      </c>
      <c r="I3996" s="444">
        <f t="shared" ca="1" si="160"/>
        <v>-13904920812435.227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-57937170051.813446</v>
      </c>
      <c r="L3996" s="444">
        <f t="shared" ca="1" si="159"/>
        <v>-13962857982487.039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25">
      <c r="G3997" s="459"/>
      <c r="H3997" s="459">
        <v>3990</v>
      </c>
      <c r="I3997" s="444">
        <f t="shared" ca="1" si="160"/>
        <v>-13962857982487.039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-58178574927.02932</v>
      </c>
      <c r="L3997" s="444">
        <f t="shared" ca="1" si="159"/>
        <v>-14021036557414.068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25">
      <c r="G3998" s="459"/>
      <c r="H3998" s="459">
        <v>3991</v>
      </c>
      <c r="I3998" s="444">
        <f t="shared" ca="1" si="160"/>
        <v>-14021036557414.068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-58420985655.891953</v>
      </c>
      <c r="L3998" s="444">
        <f t="shared" ca="1" si="159"/>
        <v>-14079457543069.961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25">
      <c r="G3999" s="459"/>
      <c r="H3999" s="459">
        <v>3992</v>
      </c>
      <c r="I3999" s="444">
        <f t="shared" ca="1" si="160"/>
        <v>-14079457543069.961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-58664406429.458168</v>
      </c>
      <c r="L3999" s="444">
        <f t="shared" ca="1" si="159"/>
        <v>-14138121949499.42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25">
      <c r="G4000" s="459"/>
      <c r="H4000" s="459">
        <v>3993</v>
      </c>
      <c r="I4000" s="444">
        <f t="shared" ca="1" si="160"/>
        <v>-14138121949499.42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-58908841456.247581</v>
      </c>
      <c r="L4000" s="444">
        <f t="shared" ca="1" si="159"/>
        <v>-14197030790955.668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25">
      <c r="G4001" s="459"/>
      <c r="H4001" s="459">
        <v>3994</v>
      </c>
      <c r="I4001" s="444">
        <f t="shared" ca="1" si="160"/>
        <v>-14197030790955.668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-59154294962.315292</v>
      </c>
      <c r="L4001" s="444">
        <f t="shared" ca="1" si="159"/>
        <v>-14256185085917.982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25">
      <c r="G4002" s="459"/>
      <c r="H4002" s="459">
        <v>3995</v>
      </c>
      <c r="I4002" s="444">
        <f t="shared" ca="1" si="160"/>
        <v>-14256185085917.982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-59400771191.324928</v>
      </c>
      <c r="L4002" s="444">
        <f t="shared" ca="1" si="159"/>
        <v>-14315585857109.307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25">
      <c r="G4003" s="459"/>
      <c r="H4003" s="459">
        <v>3996</v>
      </c>
      <c r="I4003" s="444">
        <f t="shared" ca="1" si="160"/>
        <v>-14315585857109.307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-59648274404.622116</v>
      </c>
      <c r="L4003" s="444">
        <f t="shared" ca="1" si="159"/>
        <v>-14375234131513.93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25">
      <c r="G4004" s="459"/>
      <c r="H4004" s="459">
        <v>3997</v>
      </c>
      <c r="I4004" s="444">
        <f t="shared" ca="1" si="160"/>
        <v>-14375234131513.93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-59896808881.308044</v>
      </c>
      <c r="L4004" s="444">
        <f t="shared" ca="1" si="159"/>
        <v>-14435130940395.238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25">
      <c r="G4005" s="459"/>
      <c r="H4005" s="459">
        <v>3998</v>
      </c>
      <c r="I4005" s="444">
        <f t="shared" ca="1" si="160"/>
        <v>-14435130940395.238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-60146378918.313492</v>
      </c>
      <c r="L4005" s="444">
        <f t="shared" ca="1" si="159"/>
        <v>-14495277319313.553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25">
      <c r="G4006" s="459"/>
      <c r="H4006" s="459">
        <v>3999</v>
      </c>
      <c r="I4006" s="444">
        <f t="shared" ca="1" si="160"/>
        <v>-14495277319313.553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-60396988830.473137</v>
      </c>
      <c r="L4006" s="444">
        <f t="shared" ca="1" si="159"/>
        <v>-14555674308144.025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25">
      <c r="G4007" s="459"/>
      <c r="H4007" s="459">
        <v>4000</v>
      </c>
      <c r="I4007" s="444">
        <f t="shared" ca="1" si="160"/>
        <v>-14555674308144.025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-60648642950.600098</v>
      </c>
      <c r="L4007" s="444">
        <f t="shared" ca="1" si="159"/>
        <v>-14616322951094.625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25">
      <c r="G4008" s="459"/>
      <c r="H4008" s="459">
        <v>4001</v>
      </c>
      <c r="I4008" s="444">
        <f t="shared" ca="1" si="160"/>
        <v>-14616322951094.625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-60901345629.560936</v>
      </c>
      <c r="L4008" s="444">
        <f t="shared" ca="1" si="159"/>
        <v>-14677224296724.186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25">
      <c r="G4009" s="459"/>
      <c r="H4009" s="459">
        <v>4002</v>
      </c>
      <c r="I4009" s="444">
        <f t="shared" ca="1" si="160"/>
        <v>-14677224296724.186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-61155101236.350769</v>
      </c>
      <c r="L4009" s="444">
        <f t="shared" ca="1" si="159"/>
        <v>-14738379397960.537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25">
      <c r="G4010" s="459"/>
      <c r="H4010" s="459">
        <v>4003</v>
      </c>
      <c r="I4010" s="444">
        <f t="shared" ca="1" si="160"/>
        <v>-14738379397960.537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-61409914158.168907</v>
      </c>
      <c r="L4010" s="444">
        <f t="shared" ca="1" si="159"/>
        <v>-14799789312118.705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25">
      <c r="G4011" s="459"/>
      <c r="H4011" s="459">
        <v>4004</v>
      </c>
      <c r="I4011" s="444">
        <f t="shared" ca="1" si="160"/>
        <v>-14799789312118.705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-61665788800.494614</v>
      </c>
      <c r="L4011" s="444">
        <f t="shared" ca="1" si="159"/>
        <v>-14861455100919.199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25">
      <c r="G4012" s="459"/>
      <c r="H4012" s="459">
        <v>4005</v>
      </c>
      <c r="I4012" s="444">
        <f t="shared" ca="1" si="160"/>
        <v>-14861455100919.199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-61922729587.16333</v>
      </c>
      <c r="L4012" s="444">
        <f t="shared" ca="1" si="159"/>
        <v>-14923377830506.363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25">
      <c r="G4013" s="459"/>
      <c r="H4013" s="459">
        <v>4006</v>
      </c>
      <c r="I4013" s="444">
        <f t="shared" ca="1" si="160"/>
        <v>-14923377830506.363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-62180740960.443169</v>
      </c>
      <c r="L4013" s="444">
        <f t="shared" ca="1" si="159"/>
        <v>-14985558571466.807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25">
      <c r="G4014" s="459"/>
      <c r="H4014" s="459">
        <v>4007</v>
      </c>
      <c r="I4014" s="444">
        <f t="shared" ca="1" si="160"/>
        <v>-14985558571466.807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-62439827381.111694</v>
      </c>
      <c r="L4014" s="444">
        <f t="shared" ca="1" si="159"/>
        <v>-15047998398847.918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25">
      <c r="G4015" s="459"/>
      <c r="H4015" s="459">
        <v>4008</v>
      </c>
      <c r="I4015" s="444">
        <f t="shared" ca="1" si="160"/>
        <v>-15047998398847.918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-62699993328.53299</v>
      </c>
      <c r="L4015" s="444">
        <f t="shared" ca="1" si="159"/>
        <v>-15110698392176.451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25">
      <c r="G4016" s="459"/>
      <c r="H4016" s="459">
        <v>4009</v>
      </c>
      <c r="I4016" s="444">
        <f t="shared" ca="1" si="160"/>
        <v>-15110698392176.451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-62961243300.735214</v>
      </c>
      <c r="L4016" s="444">
        <f t="shared" ca="1" si="159"/>
        <v>-15173659635477.186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25">
      <c r="G4017" s="459"/>
      <c r="H4017" s="459">
        <v>4010</v>
      </c>
      <c r="I4017" s="444">
        <f t="shared" ca="1" si="160"/>
        <v>-15173659635477.186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-63223581814.488274</v>
      </c>
      <c r="L4017" s="444">
        <f t="shared" ca="1" si="159"/>
        <v>-15236883217291.674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25">
      <c r="G4018" s="459"/>
      <c r="H4018" s="459">
        <v>4011</v>
      </c>
      <c r="I4018" s="444">
        <f t="shared" ca="1" si="160"/>
        <v>-15236883217291.674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-63487013405.381973</v>
      </c>
      <c r="L4018" s="444">
        <f t="shared" ca="1" si="159"/>
        <v>-15300370230697.057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25">
      <c r="G4019" s="459"/>
      <c r="H4019" s="459">
        <v>4012</v>
      </c>
      <c r="I4019" s="444">
        <f t="shared" ca="1" si="160"/>
        <v>-15300370230697.057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-63751542627.904404</v>
      </c>
      <c r="L4019" s="444">
        <f t="shared" ca="1" si="159"/>
        <v>-15364121773324.961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25">
      <c r="G4020" s="459"/>
      <c r="H4020" s="459">
        <v>4013</v>
      </c>
      <c r="I4020" s="444">
        <f t="shared" ca="1" si="160"/>
        <v>-15364121773324.961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-64017174055.520668</v>
      </c>
      <c r="L4020" s="444">
        <f t="shared" ca="1" si="159"/>
        <v>-15428138947380.482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25">
      <c r="G4021" s="459"/>
      <c r="H4021" s="459">
        <v>4014</v>
      </c>
      <c r="I4021" s="444">
        <f t="shared" ca="1" si="160"/>
        <v>-15428138947380.482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-64283912280.752007</v>
      </c>
      <c r="L4021" s="444">
        <f t="shared" ca="1" si="159"/>
        <v>-15492422859661.234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25">
      <c r="G4022" s="459"/>
      <c r="H4022" s="459">
        <v>4015</v>
      </c>
      <c r="I4022" s="444">
        <f t="shared" ca="1" si="160"/>
        <v>-15492422859661.234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-64551761915.255142</v>
      </c>
      <c r="L4022" s="444">
        <f t="shared" ca="1" si="159"/>
        <v>-15556974621576.49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25">
      <c r="G4023" s="459"/>
      <c r="H4023" s="459">
        <v>4016</v>
      </c>
      <c r="I4023" s="444">
        <f t="shared" ca="1" si="160"/>
        <v>-15556974621576.49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-64820727589.902039</v>
      </c>
      <c r="L4023" s="444">
        <f t="shared" ca="1" si="159"/>
        <v>-15621795349166.393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25">
      <c r="G4024" s="459"/>
      <c r="H4024" s="459">
        <v>4017</v>
      </c>
      <c r="I4024" s="444">
        <f t="shared" ca="1" si="160"/>
        <v>-15621795349166.393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-65090813954.85997</v>
      </c>
      <c r="L4024" s="444">
        <f t="shared" ca="1" si="159"/>
        <v>-15686886163121.252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25">
      <c r="G4025" s="459"/>
      <c r="H4025" s="459">
        <v>4018</v>
      </c>
      <c r="I4025" s="444">
        <f t="shared" ca="1" si="160"/>
        <v>-15686886163121.252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-65362025679.671883</v>
      </c>
      <c r="L4025" s="444">
        <f t="shared" ca="1" si="159"/>
        <v>-15752248188800.924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25">
      <c r="G4026" s="459"/>
      <c r="H4026" s="459">
        <v>4019</v>
      </c>
      <c r="I4026" s="444">
        <f t="shared" ca="1" si="160"/>
        <v>-15752248188800.924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-65634367453.337173</v>
      </c>
      <c r="L4026" s="444">
        <f t="shared" ca="1" si="159"/>
        <v>-15817882556254.262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25">
      <c r="G4027" s="459"/>
      <c r="H4027" s="459">
        <v>4020</v>
      </c>
      <c r="I4027" s="444">
        <f t="shared" ca="1" si="160"/>
        <v>-15817882556254.262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-65907843984.392761</v>
      </c>
      <c r="L4027" s="444">
        <f t="shared" ca="1" si="159"/>
        <v>-15883790400238.654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25">
      <c r="G4028" s="459"/>
      <c r="H4028" s="459">
        <v>4021</v>
      </c>
      <c r="I4028" s="444">
        <f t="shared" ca="1" si="160"/>
        <v>-15883790400238.654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-66182460000.994392</v>
      </c>
      <c r="L4028" s="444">
        <f t="shared" ca="1" si="159"/>
        <v>-15949972860239.648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25">
      <c r="G4029" s="459"/>
      <c r="H4029" s="459">
        <v>4022</v>
      </c>
      <c r="I4029" s="444">
        <f t="shared" ca="1" si="160"/>
        <v>-15949972860239.648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-66458220250.998535</v>
      </c>
      <c r="L4029" s="444">
        <f t="shared" ca="1" si="159"/>
        <v>-16016431080490.646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25">
      <c r="G4030" s="459"/>
      <c r="H4030" s="459">
        <v>4023</v>
      </c>
      <c r="I4030" s="444">
        <f t="shared" ca="1" si="160"/>
        <v>-16016431080490.646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-66735129502.044357</v>
      </c>
      <c r="L4030" s="444">
        <f t="shared" ca="1" si="159"/>
        <v>-16083166209992.691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25">
      <c r="G4031" s="459"/>
      <c r="H4031" s="459">
        <v>4024</v>
      </c>
      <c r="I4031" s="444">
        <f t="shared" ca="1" si="160"/>
        <v>-16083166209992.691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-67013192541.636223</v>
      </c>
      <c r="L4031" s="444">
        <f t="shared" ca="1" si="159"/>
        <v>-16150179402534.328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25">
      <c r="G4032" s="459"/>
      <c r="H4032" s="459">
        <v>4025</v>
      </c>
      <c r="I4032" s="444">
        <f t="shared" ca="1" si="160"/>
        <v>-16150179402534.328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-67292414177.226364</v>
      </c>
      <c r="L4032" s="444">
        <f t="shared" ca="1" si="159"/>
        <v>-16217471816711.555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25">
      <c r="G4033" s="459"/>
      <c r="H4033" s="459">
        <v>4026</v>
      </c>
      <c r="I4033" s="444">
        <f t="shared" ca="1" si="160"/>
        <v>-16217471816711.555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-67572799236.298141</v>
      </c>
      <c r="L4033" s="444">
        <f t="shared" ca="1" si="159"/>
        <v>-16285044615947.854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25">
      <c r="G4034" s="459"/>
      <c r="H4034" s="459">
        <v>4027</v>
      </c>
      <c r="I4034" s="444">
        <f t="shared" ca="1" si="160"/>
        <v>-16285044615947.854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-67854352566.449387</v>
      </c>
      <c r="L4034" s="444">
        <f t="shared" ca="1" si="159"/>
        <v>-16352898968514.303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25">
      <c r="G4035" s="459"/>
      <c r="H4035" s="459">
        <v>4028</v>
      </c>
      <c r="I4035" s="444">
        <f t="shared" ca="1" si="160"/>
        <v>-16352898968514.303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-68137079035.47625</v>
      </c>
      <c r="L4035" s="444">
        <f t="shared" ca="1" si="159"/>
        <v>-16421036047549.779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25">
      <c r="G4036" s="459"/>
      <c r="H4036" s="459">
        <v>4029</v>
      </c>
      <c r="I4036" s="444">
        <f t="shared" ca="1" si="160"/>
        <v>-16421036047549.779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-68420983531.457413</v>
      </c>
      <c r="L4036" s="444">
        <f t="shared" ca="1" si="159"/>
        <v>-16489457031081.236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25">
      <c r="G4037" s="459"/>
      <c r="H4037" s="459">
        <v>4030</v>
      </c>
      <c r="I4037" s="444">
        <f t="shared" ca="1" si="160"/>
        <v>-16489457031081.236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-68706070962.838486</v>
      </c>
      <c r="L4037" s="444">
        <f t="shared" ca="1" si="159"/>
        <v>-16558163102044.074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25">
      <c r="G4038" s="459"/>
      <c r="H4038" s="459">
        <v>4031</v>
      </c>
      <c r="I4038" s="444">
        <f t="shared" ca="1" si="160"/>
        <v>-16558163102044.074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-68992346258.516968</v>
      </c>
      <c r="L4038" s="444">
        <f t="shared" ca="1" si="159"/>
        <v>-16627155448302.592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25">
      <c r="G4039" s="459"/>
      <c r="H4039" s="459">
        <v>4032</v>
      </c>
      <c r="I4039" s="444">
        <f t="shared" ca="1" si="160"/>
        <v>-16627155448302.592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-69279814367.92746</v>
      </c>
      <c r="L4039" s="444">
        <f t="shared" ca="1" si="159"/>
        <v>-16696435262670.52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25">
      <c r="G4040" s="459"/>
      <c r="H4040" s="459">
        <v>4033</v>
      </c>
      <c r="I4040" s="444">
        <f t="shared" ca="1" si="160"/>
        <v>-16696435262670.52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-69568480261.127167</v>
      </c>
      <c r="L4040" s="444">
        <f t="shared" ca="1" si="159"/>
        <v>-16766003742931.646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25">
      <c r="G4041" s="459"/>
      <c r="H4041" s="459">
        <v>4034</v>
      </c>
      <c r="I4041" s="444">
        <f t="shared" ca="1" si="160"/>
        <v>-16766003742931.646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-69858348928.881866</v>
      </c>
      <c r="L4041" s="444">
        <f t="shared" ca="1" si="159"/>
        <v>-16835862091860.529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25">
      <c r="G4042" s="459"/>
      <c r="H4042" s="459">
        <v>4035</v>
      </c>
      <c r="I4042" s="444">
        <f t="shared" ca="1" si="160"/>
        <v>-16835862091860.529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-70149425382.752197</v>
      </c>
      <c r="L4042" s="444">
        <f t="shared" ca="1" si="159"/>
        <v>-16906011517243.281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25">
      <c r="G4043" s="459"/>
      <c r="H4043" s="459">
        <v>4036</v>
      </c>
      <c r="I4043" s="444">
        <f t="shared" ca="1" si="160"/>
        <v>-16906011517243.281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-70441714655.180344</v>
      </c>
      <c r="L4043" s="444">
        <f t="shared" ca="1" si="159"/>
        <v>-16976453231898.461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25">
      <c r="G4044" s="459"/>
      <c r="H4044" s="459">
        <v>4037</v>
      </c>
      <c r="I4044" s="444">
        <f t="shared" ca="1" si="160"/>
        <v>-16976453231898.461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-70735221799.57692</v>
      </c>
      <c r="L4044" s="444">
        <f t="shared" ca="1" si="159"/>
        <v>-17047188453698.037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25">
      <c r="G4045" s="459"/>
      <c r="H4045" s="459">
        <v>4038</v>
      </c>
      <c r="I4045" s="444">
        <f t="shared" ca="1" si="160"/>
        <v>-17047188453698.037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-71029951890.408493</v>
      </c>
      <c r="L4045" s="444">
        <f t="shared" ca="1" si="159"/>
        <v>-17118218405588.445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25">
      <c r="G4046" s="459"/>
      <c r="H4046" s="459">
        <v>4039</v>
      </c>
      <c r="I4046" s="444">
        <f t="shared" ca="1" si="160"/>
        <v>-17118218405588.445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-71325910023.285187</v>
      </c>
      <c r="L4046" s="444">
        <f t="shared" ca="1" si="159"/>
        <v>-17189544315611.73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25">
      <c r="G4047" s="459"/>
      <c r="H4047" s="459">
        <v>4040</v>
      </c>
      <c r="I4047" s="444">
        <f t="shared" ca="1" si="160"/>
        <v>-17189544315611.73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-71623101315.048874</v>
      </c>
      <c r="L4047" s="444">
        <f t="shared" ca="1" si="159"/>
        <v>-17261167416926.779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25">
      <c r="G4048" s="459"/>
      <c r="H4048" s="459">
        <v>4041</v>
      </c>
      <c r="I4048" s="444">
        <f t="shared" ca="1" si="160"/>
        <v>-17261167416926.779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-71921530903.861572</v>
      </c>
      <c r="L4048" s="444">
        <f t="shared" ca="1" si="159"/>
        <v>-17333088947830.641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25">
      <c r="G4049" s="459"/>
      <c r="H4049" s="459">
        <v>4042</v>
      </c>
      <c r="I4049" s="444">
        <f t="shared" ca="1" si="160"/>
        <v>-17333088947830.641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-72221203949.294342</v>
      </c>
      <c r="L4049" s="444">
        <f t="shared" ca="1" si="159"/>
        <v>-17405310151779.936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25">
      <c r="G4050" s="459"/>
      <c r="H4050" s="459">
        <v>4043</v>
      </c>
      <c r="I4050" s="444">
        <f t="shared" ca="1" si="160"/>
        <v>-17405310151779.936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-72522125632.416397</v>
      </c>
      <c r="L4050" s="444">
        <f t="shared" ca="1" si="159"/>
        <v>-17477832277412.352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25">
      <c r="G4051" s="459"/>
      <c r="H4051" s="459">
        <v>4044</v>
      </c>
      <c r="I4051" s="444">
        <f t="shared" ca="1" si="160"/>
        <v>-17477832277412.352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-72824301155.884796</v>
      </c>
      <c r="L4051" s="444">
        <f t="shared" ca="1" si="159"/>
        <v>-17550656578568.236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25">
      <c r="G4052" s="459"/>
      <c r="H4052" s="459">
        <v>4045</v>
      </c>
      <c r="I4052" s="444">
        <f t="shared" ca="1" si="160"/>
        <v>-17550656578568.236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-73127735744.034317</v>
      </c>
      <c r="L4052" s="444">
        <f t="shared" ca="1" si="159"/>
        <v>-17623784314312.27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25">
      <c r="G4053" s="459"/>
      <c r="H4053" s="459">
        <v>4046</v>
      </c>
      <c r="I4053" s="444">
        <f t="shared" ca="1" si="160"/>
        <v>-17623784314312.27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-73432434642.967789</v>
      </c>
      <c r="L4053" s="444">
        <f t="shared" ca="1" si="159"/>
        <v>-17697216748955.238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25">
      <c r="G4054" s="459"/>
      <c r="H4054" s="459">
        <v>4047</v>
      </c>
      <c r="I4054" s="444">
        <f t="shared" ca="1" si="160"/>
        <v>-17697216748955.238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-73738403120.64682</v>
      </c>
      <c r="L4054" s="444">
        <f t="shared" ca="1" si="159"/>
        <v>-17770955152075.887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25">
      <c r="G4055" s="459"/>
      <c r="H4055" s="459">
        <v>4048</v>
      </c>
      <c r="I4055" s="444">
        <f t="shared" ca="1" si="160"/>
        <v>-17770955152075.887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-74045646466.982864</v>
      </c>
      <c r="L4055" s="444">
        <f t="shared" ca="1" si="159"/>
        <v>-17845000798542.871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25">
      <c r="G4056" s="459"/>
      <c r="H4056" s="459">
        <v>4049</v>
      </c>
      <c r="I4056" s="444">
        <f t="shared" ca="1" si="160"/>
        <v>-17845000798542.871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-74354169993.928635</v>
      </c>
      <c r="L4056" s="444">
        <f t="shared" ca="1" si="159"/>
        <v>-17919354968536.801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25">
      <c r="G4057" s="459"/>
      <c r="H4057" s="459">
        <v>4050</v>
      </c>
      <c r="I4057" s="444">
        <f t="shared" ca="1" si="160"/>
        <v>-17919354968536.801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-74663979035.570007</v>
      </c>
      <c r="L4057" s="444">
        <f t="shared" ca="1" si="159"/>
        <v>-17994018947572.371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25">
      <c r="G4058" s="459"/>
      <c r="H4058" s="459">
        <v>4051</v>
      </c>
      <c r="I4058" s="444">
        <f t="shared" ca="1" si="160"/>
        <v>-17994018947572.371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-74975078948.218216</v>
      </c>
      <c r="L4058" s="444">
        <f t="shared" ca="1" si="159"/>
        <v>-18068994026520.59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25">
      <c r="G4059" s="459"/>
      <c r="H4059" s="459">
        <v>4052</v>
      </c>
      <c r="I4059" s="444">
        <f t="shared" ca="1" si="160"/>
        <v>-18068994026520.59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-75287475110.502457</v>
      </c>
      <c r="L4059" s="444">
        <f t="shared" ca="1" si="159"/>
        <v>-18144281501631.094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25">
      <c r="G4060" s="459"/>
      <c r="H4060" s="459">
        <v>4053</v>
      </c>
      <c r="I4060" s="444">
        <f t="shared" ca="1" si="160"/>
        <v>-18144281501631.094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-75601172923.462891</v>
      </c>
      <c r="L4060" s="444">
        <f t="shared" ca="1" si="159"/>
        <v>-18219882674554.555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25">
      <c r="G4061" s="459"/>
      <c r="H4061" s="459">
        <v>4054</v>
      </c>
      <c r="I4061" s="444">
        <f t="shared" ca="1" si="160"/>
        <v>-18219882674554.555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-75916177810.643982</v>
      </c>
      <c r="L4061" s="444">
        <f t="shared" ca="1" si="159"/>
        <v>-18295798852365.199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25">
      <c r="G4062" s="459"/>
      <c r="H4062" s="459">
        <v>4055</v>
      </c>
      <c r="I4062" s="444">
        <f t="shared" ca="1" si="160"/>
        <v>-18295798852365.199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-76232495218.188324</v>
      </c>
      <c r="L4062" s="444">
        <f t="shared" ca="1" si="159"/>
        <v>-18372031347583.387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25">
      <c r="G4063" s="459"/>
      <c r="H4063" s="459">
        <v>4056</v>
      </c>
      <c r="I4063" s="444">
        <f t="shared" ca="1" si="160"/>
        <v>-18372031347583.387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-76550130614.930771</v>
      </c>
      <c r="L4063" s="444">
        <f t="shared" ca="1" si="159"/>
        <v>-18448581478198.316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25">
      <c r="G4064" s="459"/>
      <c r="H4064" s="459">
        <v>4057</v>
      </c>
      <c r="I4064" s="444">
        <f t="shared" ca="1" si="160"/>
        <v>-18448581478198.316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-76869089492.492981</v>
      </c>
      <c r="L4064" s="444">
        <f t="shared" ca="1" si="159"/>
        <v>-18525450567690.809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25">
      <c r="G4065" s="459"/>
      <c r="H4065" s="459">
        <v>4058</v>
      </c>
      <c r="I4065" s="444">
        <f t="shared" ca="1" si="160"/>
        <v>-18525450567690.809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-77189377365.378372</v>
      </c>
      <c r="L4065" s="444">
        <f t="shared" ca="1" si="159"/>
        <v>-18602639945056.188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25">
      <c r="G4066" s="459"/>
      <c r="H4066" s="459">
        <v>4059</v>
      </c>
      <c r="I4066" s="444">
        <f t="shared" ca="1" si="160"/>
        <v>-18602639945056.188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-77510999771.067444</v>
      </c>
      <c r="L4066" s="444">
        <f t="shared" ca="1" si="159"/>
        <v>-18680150944827.254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25">
      <c r="G4067" s="459"/>
      <c r="H4067" s="459">
        <v>4060</v>
      </c>
      <c r="I4067" s="444">
        <f t="shared" ca="1" si="160"/>
        <v>-18680150944827.254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-77833962270.113556</v>
      </c>
      <c r="L4067" s="444">
        <f t="shared" ca="1" si="159"/>
        <v>-18757984907097.367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25">
      <c r="G4068" s="459"/>
      <c r="H4068" s="459">
        <v>4061</v>
      </c>
      <c r="I4068" s="444">
        <f t="shared" ca="1" si="160"/>
        <v>-18757984907097.367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-78158270446.239029</v>
      </c>
      <c r="L4068" s="444">
        <f t="shared" ca="1" si="159"/>
        <v>-18836143177543.605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25">
      <c r="G4069" s="459"/>
      <c r="H4069" s="459">
        <v>4062</v>
      </c>
      <c r="I4069" s="444">
        <f t="shared" ca="1" si="160"/>
        <v>-18836143177543.605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-78483929906.431686</v>
      </c>
      <c r="L4069" s="444">
        <f t="shared" ca="1" si="159"/>
        <v>-18914627107450.039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25">
      <c r="G4070" s="459"/>
      <c r="H4070" s="459">
        <v>4063</v>
      </c>
      <c r="I4070" s="444">
        <f t="shared" ca="1" si="160"/>
        <v>-18914627107450.039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-78810946281.041824</v>
      </c>
      <c r="L4070" s="444">
        <f t="shared" ca="1" si="159"/>
        <v>-18993438053731.082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25">
      <c r="G4071" s="459"/>
      <c r="H4071" s="459">
        <v>4064</v>
      </c>
      <c r="I4071" s="444">
        <f t="shared" ca="1" si="160"/>
        <v>-18993438053731.082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-79139325223.879501</v>
      </c>
      <c r="L4071" s="444">
        <f t="shared" ca="1" si="159"/>
        <v>-19072577378954.961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25">
      <c r="G4072" s="459"/>
      <c r="H4072" s="459">
        <v>4065</v>
      </c>
      <c r="I4072" s="444">
        <f t="shared" ca="1" si="160"/>
        <v>-19072577378954.961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-79469072412.312332</v>
      </c>
      <c r="L4072" s="444">
        <f t="shared" ca="1" si="159"/>
        <v>-19152046451367.273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25">
      <c r="G4073" s="459"/>
      <c r="H4073" s="459">
        <v>4066</v>
      </c>
      <c r="I4073" s="444">
        <f t="shared" ca="1" si="160"/>
        <v>-19152046451367.273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-79800193547.363632</v>
      </c>
      <c r="L4073" s="444">
        <f t="shared" ca="1" si="159"/>
        <v>-19231846644914.637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25">
      <c r="G4074" s="459"/>
      <c r="H4074" s="459">
        <v>4067</v>
      </c>
      <c r="I4074" s="444">
        <f t="shared" ca="1" si="160"/>
        <v>-19231846644914.637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-80132694353.810989</v>
      </c>
      <c r="L4074" s="444">
        <f t="shared" ca="1" si="159"/>
        <v>-19311979339268.449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25">
      <c r="G4075" s="459"/>
      <c r="H4075" s="459">
        <v>4068</v>
      </c>
      <c r="I4075" s="444">
        <f t="shared" ca="1" si="160"/>
        <v>-19311979339268.449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-80466580580.285202</v>
      </c>
      <c r="L4075" s="444">
        <f t="shared" ca="1" si="159"/>
        <v>-19392445919848.734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25">
      <c r="G4076" s="459"/>
      <c r="H4076" s="459">
        <v>4069</v>
      </c>
      <c r="I4076" s="444">
        <f t="shared" ca="1" si="160"/>
        <v>-19392445919848.734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-80801857999.36972</v>
      </c>
      <c r="L4076" s="444">
        <f t="shared" ca="1" si="159"/>
        <v>-19473247777848.105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25">
      <c r="G4077" s="459"/>
      <c r="H4077" s="459">
        <v>4070</v>
      </c>
      <c r="I4077" s="444">
        <f t="shared" ca="1" si="160"/>
        <v>-19473247777848.105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-81138532407.700439</v>
      </c>
      <c r="L4077" s="444">
        <f t="shared" ca="1" si="159"/>
        <v>-19554386310255.805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25">
      <c r="G4078" s="459"/>
      <c r="H4078" s="459">
        <v>4071</v>
      </c>
      <c r="I4078" s="444">
        <f t="shared" ca="1" si="160"/>
        <v>-19554386310255.805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-81476609626.065857</v>
      </c>
      <c r="L4078" s="444">
        <f t="shared" ca="1" si="159"/>
        <v>-19635862919881.871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25">
      <c r="G4079" s="459"/>
      <c r="H4079" s="459">
        <v>4072</v>
      </c>
      <c r="I4079" s="444">
        <f t="shared" ca="1" si="160"/>
        <v>-19635862919881.871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-81816095499.507797</v>
      </c>
      <c r="L4079" s="444">
        <f t="shared" ca="1" si="159"/>
        <v>-19717679015381.379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25">
      <c r="G4080" s="459"/>
      <c r="H4080" s="459">
        <v>4073</v>
      </c>
      <c r="I4080" s="444">
        <f t="shared" ca="1" si="160"/>
        <v>-19717679015381.379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-82156995897.422409</v>
      </c>
      <c r="L4080" s="444">
        <f t="shared" ca="1" si="159"/>
        <v>-19799836011278.801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25">
      <c r="G4081" s="459"/>
      <c r="H4081" s="459">
        <v>4074</v>
      </c>
      <c r="I4081" s="444">
        <f t="shared" ca="1" si="160"/>
        <v>-19799836011278.801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-82499316713.661667</v>
      </c>
      <c r="L4081" s="444">
        <f t="shared" ca="1" si="159"/>
        <v>-19882335327992.461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25">
      <c r="G4082" s="459"/>
      <c r="H4082" s="459">
        <v>4075</v>
      </c>
      <c r="I4082" s="444">
        <f t="shared" ca="1" si="160"/>
        <v>-19882335327992.461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-82843063866.635254</v>
      </c>
      <c r="L4082" s="444">
        <f t="shared" ca="1" si="159"/>
        <v>-19965178391859.098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25">
      <c r="G4083" s="459"/>
      <c r="H4083" s="459">
        <v>4076</v>
      </c>
      <c r="I4083" s="444">
        <f t="shared" ca="1" si="160"/>
        <v>-19965178391859.098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-83188243299.412903</v>
      </c>
      <c r="L4083" s="444">
        <f t="shared" ca="1" si="159"/>
        <v>-20048366635158.512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25">
      <c r="G4084" s="459"/>
      <c r="H4084" s="459">
        <v>4077</v>
      </c>
      <c r="I4084" s="444">
        <f t="shared" ca="1" si="160"/>
        <v>-20048366635158.512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-83534860979.827133</v>
      </c>
      <c r="L4084" s="444">
        <f t="shared" ca="1" si="159"/>
        <v>-20131901496138.34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25">
      <c r="G4085" s="459"/>
      <c r="H4085" s="459">
        <v>4078</v>
      </c>
      <c r="I4085" s="444">
        <f t="shared" ca="1" si="160"/>
        <v>-20131901496138.34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-83882922900.576416</v>
      </c>
      <c r="L4085" s="444">
        <f t="shared" ca="1" si="159"/>
        <v>-20215784419038.918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25">
      <c r="G4086" s="459"/>
      <c r="H4086" s="459">
        <v>4079</v>
      </c>
      <c r="I4086" s="444">
        <f t="shared" ca="1" si="160"/>
        <v>-20215784419038.918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-84232435079.328827</v>
      </c>
      <c r="L4086" s="444">
        <f t="shared" ca="1" si="159"/>
        <v>-20300016854118.246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25">
      <c r="G4087" s="459"/>
      <c r="H4087" s="459">
        <v>4080</v>
      </c>
      <c r="I4087" s="444">
        <f t="shared" ca="1" si="160"/>
        <v>-20300016854118.246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-84583403558.826019</v>
      </c>
      <c r="L4087" s="444">
        <f t="shared" ca="1" si="159"/>
        <v>-20384600257677.07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25">
      <c r="G4088" s="459"/>
      <c r="H4088" s="459">
        <v>4081</v>
      </c>
      <c r="I4088" s="444">
        <f t="shared" ca="1" si="160"/>
        <v>-20384600257677.07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-84935834406.987793</v>
      </c>
      <c r="L4088" s="444">
        <f t="shared" ref="L4088:L4342" ca="1" si="164">I4088-J4088+K4088</f>
        <v>-20469536092084.059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25">
      <c r="G4089" s="459"/>
      <c r="H4089" s="459">
        <v>4082</v>
      </c>
      <c r="I4089" s="444">
        <f t="shared" ref="I4089:I4343" ca="1" si="165">L4088</f>
        <v>-20469536092084.059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-85289733717.016907</v>
      </c>
      <c r="L4089" s="444">
        <f t="shared" ca="1" si="164"/>
        <v>-20554825825801.074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25">
      <c r="G4090" s="459"/>
      <c r="H4090" s="459">
        <v>4083</v>
      </c>
      <c r="I4090" s="444">
        <f t="shared" ca="1" si="165"/>
        <v>-20554825825801.074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-85645107607.504471</v>
      </c>
      <c r="L4090" s="444">
        <f t="shared" ca="1" si="164"/>
        <v>-20640470933408.578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25">
      <c r="G4091" s="459"/>
      <c r="H4091" s="459">
        <v>4084</v>
      </c>
      <c r="I4091" s="444">
        <f t="shared" ca="1" si="165"/>
        <v>-20640470933408.578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-86001962222.535736</v>
      </c>
      <c r="L4091" s="444">
        <f t="shared" ca="1" si="164"/>
        <v>-20726472895631.113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25">
      <c r="G4092" s="459"/>
      <c r="H4092" s="459">
        <v>4085</v>
      </c>
      <c r="I4092" s="444">
        <f t="shared" ca="1" si="165"/>
        <v>-20726472895631.113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-86360303731.79631</v>
      </c>
      <c r="L4092" s="444">
        <f t="shared" ca="1" si="164"/>
        <v>-20812833199362.91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25">
      <c r="G4093" s="459"/>
      <c r="H4093" s="459">
        <v>4086</v>
      </c>
      <c r="I4093" s="444">
        <f t="shared" ca="1" si="165"/>
        <v>-20812833199362.91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-86720138330.678787</v>
      </c>
      <c r="L4093" s="444">
        <f t="shared" ca="1" si="164"/>
        <v>-20899553337693.59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25">
      <c r="G4094" s="459"/>
      <c r="H4094" s="459">
        <v>4087</v>
      </c>
      <c r="I4094" s="444">
        <f t="shared" ca="1" si="165"/>
        <v>-20899553337693.59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-87081472240.389954</v>
      </c>
      <c r="L4094" s="444">
        <f t="shared" ca="1" si="164"/>
        <v>-20986634809933.98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25">
      <c r="G4095" s="459"/>
      <c r="H4095" s="459">
        <v>4088</v>
      </c>
      <c r="I4095" s="444">
        <f t="shared" ca="1" si="165"/>
        <v>-20986634809933.98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-87444311708.058258</v>
      </c>
      <c r="L4095" s="444">
        <f t="shared" ca="1" si="164"/>
        <v>-21074079121642.039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25">
      <c r="G4096" s="459"/>
      <c r="H4096" s="459">
        <v>4089</v>
      </c>
      <c r="I4096" s="444">
        <f t="shared" ca="1" si="165"/>
        <v>-21074079121642.039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-87808663006.841827</v>
      </c>
      <c r="L4096" s="444">
        <f t="shared" ca="1" si="164"/>
        <v>-21161887784648.883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25">
      <c r="G4097" s="459"/>
      <c r="H4097" s="459">
        <v>4090</v>
      </c>
      <c r="I4097" s="444">
        <f t="shared" ca="1" si="165"/>
        <v>-21161887784648.883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-88174532436.037018</v>
      </c>
      <c r="L4097" s="444">
        <f t="shared" ca="1" si="164"/>
        <v>-21250062317084.918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25">
      <c r="G4098" s="459"/>
      <c r="H4098" s="459">
        <v>4091</v>
      </c>
      <c r="I4098" s="444">
        <f t="shared" ca="1" si="165"/>
        <v>-21250062317084.918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-88541926321.187164</v>
      </c>
      <c r="L4098" s="444">
        <f t="shared" ca="1" si="164"/>
        <v>-21338604243406.105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25">
      <c r="G4099" s="459"/>
      <c r="H4099" s="459">
        <v>4092</v>
      </c>
      <c r="I4099" s="444">
        <f t="shared" ca="1" si="165"/>
        <v>-21338604243406.105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-88910851014.192108</v>
      </c>
      <c r="L4099" s="444">
        <f t="shared" ca="1" si="164"/>
        <v>-21427515094420.297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25">
      <c r="G4100" s="459"/>
      <c r="H4100" s="459">
        <v>4093</v>
      </c>
      <c r="I4100" s="444">
        <f t="shared" ca="1" si="165"/>
        <v>-21427515094420.297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-89281312893.417908</v>
      </c>
      <c r="L4100" s="444">
        <f t="shared" ca="1" si="164"/>
        <v>-21516796407313.715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25">
      <c r="G4101" s="459"/>
      <c r="H4101" s="459">
        <v>4094</v>
      </c>
      <c r="I4101" s="444">
        <f t="shared" ca="1" si="165"/>
        <v>-21516796407313.715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-89653318363.807144</v>
      </c>
      <c r="L4101" s="444">
        <f t="shared" ca="1" si="164"/>
        <v>-21606449725677.523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25">
      <c r="G4102" s="459"/>
      <c r="H4102" s="459">
        <v>4095</v>
      </c>
      <c r="I4102" s="444">
        <f t="shared" ca="1" si="165"/>
        <v>-21606449725677.523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-90026873856.989685</v>
      </c>
      <c r="L4102" s="444">
        <f t="shared" ca="1" si="164"/>
        <v>-21696476599534.512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25">
      <c r="G4103" s="459"/>
      <c r="H4103" s="459">
        <v>4096</v>
      </c>
      <c r="I4103" s="444">
        <f t="shared" ca="1" si="165"/>
        <v>-21696476599534.512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-90401985831.393799</v>
      </c>
      <c r="L4103" s="444">
        <f t="shared" ca="1" si="164"/>
        <v>-21786878585365.906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25">
      <c r="G4104" s="459"/>
      <c r="H4104" s="459">
        <v>4097</v>
      </c>
      <c r="I4104" s="444">
        <f t="shared" ca="1" si="165"/>
        <v>-21786878585365.906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-90778660772.357941</v>
      </c>
      <c r="L4104" s="444">
        <f t="shared" ca="1" si="164"/>
        <v>-21877657246138.266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25">
      <c r="G4105" s="459"/>
      <c r="H4105" s="459">
        <v>4098</v>
      </c>
      <c r="I4105" s="444">
        <f t="shared" ca="1" si="165"/>
        <v>-21877657246138.266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-91156905192.242767</v>
      </c>
      <c r="L4105" s="444">
        <f t="shared" ca="1" si="164"/>
        <v>-21968814151330.508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25">
      <c r="G4106" s="459"/>
      <c r="H4106" s="459">
        <v>4099</v>
      </c>
      <c r="I4106" s="444">
        <f t="shared" ca="1" si="165"/>
        <v>-21968814151330.508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-91536725630.543777</v>
      </c>
      <c r="L4106" s="444">
        <f t="shared" ca="1" si="164"/>
        <v>-22060350876961.051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25">
      <c r="G4107" s="459"/>
      <c r="H4107" s="459">
        <v>4100</v>
      </c>
      <c r="I4107" s="444">
        <f t="shared" ca="1" si="165"/>
        <v>-22060350876961.051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-91918128654.004379</v>
      </c>
      <c r="L4107" s="444">
        <f t="shared" ca="1" si="164"/>
        <v>-22152269005615.055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25">
      <c r="G4108" s="459"/>
      <c r="H4108" s="459">
        <v>4101</v>
      </c>
      <c r="I4108" s="444">
        <f t="shared" ca="1" si="165"/>
        <v>-22152269005615.055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-92301120856.729401</v>
      </c>
      <c r="L4108" s="444">
        <f t="shared" ca="1" si="164"/>
        <v>-22244570126471.785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25">
      <c r="G4109" s="459"/>
      <c r="H4109" s="459">
        <v>4102</v>
      </c>
      <c r="I4109" s="444">
        <f t="shared" ca="1" si="165"/>
        <v>-22244570126471.785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-92685708860.299103</v>
      </c>
      <c r="L4109" s="444">
        <f t="shared" ca="1" si="164"/>
        <v>-22337255835332.086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25">
      <c r="G4110" s="459"/>
      <c r="H4110" s="459">
        <v>4103</v>
      </c>
      <c r="I4110" s="444">
        <f t="shared" ca="1" si="165"/>
        <v>-22337255835332.086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-93071899313.883698</v>
      </c>
      <c r="L4110" s="444">
        <f t="shared" ca="1" si="164"/>
        <v>-22430327734645.969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25">
      <c r="G4111" s="459"/>
      <c r="H4111" s="459">
        <v>4104</v>
      </c>
      <c r="I4111" s="444">
        <f t="shared" ca="1" si="165"/>
        <v>-22430327734645.969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-93459698894.3582</v>
      </c>
      <c r="L4111" s="444">
        <f t="shared" ca="1" si="164"/>
        <v>-22523787433540.328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25">
      <c r="G4112" s="459"/>
      <c r="H4112" s="459">
        <v>4105</v>
      </c>
      <c r="I4112" s="444">
        <f t="shared" ca="1" si="165"/>
        <v>-22523787433540.328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-93849114306.41803</v>
      </c>
      <c r="L4112" s="444">
        <f t="shared" ca="1" si="164"/>
        <v>-22617636547846.746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25">
      <c r="G4113" s="459"/>
      <c r="H4113" s="459">
        <v>4106</v>
      </c>
      <c r="I4113" s="444">
        <f t="shared" ca="1" si="165"/>
        <v>-22617636547846.746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-94240152282.694778</v>
      </c>
      <c r="L4113" s="444">
        <f t="shared" ca="1" si="164"/>
        <v>-22711876700129.441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25">
      <c r="G4114" s="459"/>
      <c r="H4114" s="459">
        <v>4107</v>
      </c>
      <c r="I4114" s="444">
        <f t="shared" ca="1" si="165"/>
        <v>-22711876700129.441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-94632819583.872665</v>
      </c>
      <c r="L4114" s="444">
        <f t="shared" ca="1" si="164"/>
        <v>-22806509519713.313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25">
      <c r="G4115" s="459"/>
      <c r="H4115" s="459">
        <v>4108</v>
      </c>
      <c r="I4115" s="444">
        <f t="shared" ca="1" si="165"/>
        <v>-22806509519713.313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-95027122998.805466</v>
      </c>
      <c r="L4115" s="444">
        <f t="shared" ca="1" si="164"/>
        <v>-22901536642712.117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25">
      <c r="G4116" s="459"/>
      <c r="H4116" s="459">
        <v>4109</v>
      </c>
      <c r="I4116" s="444">
        <f t="shared" ca="1" si="165"/>
        <v>-22901536642712.117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-95423069344.63382</v>
      </c>
      <c r="L4116" s="444">
        <f t="shared" ca="1" si="164"/>
        <v>-22996959712056.75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25">
      <c r="G4117" s="459"/>
      <c r="H4117" s="459">
        <v>4110</v>
      </c>
      <c r="I4117" s="444">
        <f t="shared" ca="1" si="165"/>
        <v>-22996959712056.75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-95820665466.903122</v>
      </c>
      <c r="L4117" s="444">
        <f t="shared" ca="1" si="164"/>
        <v>-23092780377523.652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25">
      <c r="G4118" s="459"/>
      <c r="H4118" s="459">
        <v>4111</v>
      </c>
      <c r="I4118" s="444">
        <f t="shared" ca="1" si="165"/>
        <v>-23092780377523.652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-96219918239.681885</v>
      </c>
      <c r="L4118" s="444">
        <f t="shared" ca="1" si="164"/>
        <v>-23189000295763.336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25">
      <c r="G4119" s="459"/>
      <c r="H4119" s="459">
        <v>4112</v>
      </c>
      <c r="I4119" s="444">
        <f t="shared" ca="1" si="165"/>
        <v>-23189000295763.336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-96620834565.680573</v>
      </c>
      <c r="L4119" s="444">
        <f t="shared" ca="1" si="164"/>
        <v>-23285621130329.016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25">
      <c r="G4120" s="459"/>
      <c r="H4120" s="459">
        <v>4113</v>
      </c>
      <c r="I4120" s="444">
        <f t="shared" ca="1" si="165"/>
        <v>-23285621130329.016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-97023421376.370895</v>
      </c>
      <c r="L4120" s="444">
        <f t="shared" ca="1" si="164"/>
        <v>-23382644551705.387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25">
      <c r="G4121" s="459"/>
      <c r="H4121" s="459">
        <v>4114</v>
      </c>
      <c r="I4121" s="444">
        <f t="shared" ca="1" si="165"/>
        <v>-23382644551705.387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-97427685632.105774</v>
      </c>
      <c r="L4121" s="444">
        <f t="shared" ca="1" si="164"/>
        <v>-23480072237337.492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25">
      <c r="G4122" s="459"/>
      <c r="H4122" s="459">
        <v>4115</v>
      </c>
      <c r="I4122" s="444">
        <f t="shared" ca="1" si="165"/>
        <v>-23480072237337.492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-97833634322.239548</v>
      </c>
      <c r="L4122" s="444">
        <f t="shared" ca="1" si="164"/>
        <v>-23577905871659.73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25">
      <c r="G4123" s="459"/>
      <c r="H4123" s="459">
        <v>4116</v>
      </c>
      <c r="I4123" s="444">
        <f t="shared" ca="1" si="165"/>
        <v>-23577905871659.73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-98241274465.248871</v>
      </c>
      <c r="L4123" s="444">
        <f t="shared" ca="1" si="164"/>
        <v>-23676147146124.98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25">
      <c r="G4124" s="459"/>
      <c r="H4124" s="459">
        <v>4117</v>
      </c>
      <c r="I4124" s="444">
        <f t="shared" ca="1" si="165"/>
        <v>-23676147146124.98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-98650613108.85408</v>
      </c>
      <c r="L4124" s="444">
        <f t="shared" ca="1" si="164"/>
        <v>-23774797759233.836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25">
      <c r="G4125" s="459"/>
      <c r="H4125" s="459">
        <v>4118</v>
      </c>
      <c r="I4125" s="444">
        <f t="shared" ca="1" si="165"/>
        <v>-23774797759233.836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-99061657330.140976</v>
      </c>
      <c r="L4125" s="444">
        <f t="shared" ca="1" si="164"/>
        <v>-23873859416563.977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25">
      <c r="G4126" s="459"/>
      <c r="H4126" s="459">
        <v>4119</v>
      </c>
      <c r="I4126" s="444">
        <f t="shared" ca="1" si="165"/>
        <v>-23873859416563.977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-99474414235.683228</v>
      </c>
      <c r="L4126" s="444">
        <f t="shared" ca="1" si="164"/>
        <v>-23973333830799.66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25">
      <c r="G4127" s="459"/>
      <c r="H4127" s="459">
        <v>4120</v>
      </c>
      <c r="I4127" s="444">
        <f t="shared" ca="1" si="165"/>
        <v>-23973333830799.66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-99888890961.665253</v>
      </c>
      <c r="L4127" s="444">
        <f t="shared" ca="1" si="164"/>
        <v>-24073222721761.324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25">
      <c r="G4128" s="459"/>
      <c r="H4128" s="459">
        <v>4121</v>
      </c>
      <c r="I4128" s="444">
        <f t="shared" ca="1" si="165"/>
        <v>-24073222721761.324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-100305094674.00552</v>
      </c>
      <c r="L4128" s="444">
        <f t="shared" ca="1" si="164"/>
        <v>-24173527816435.328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25">
      <c r="G4129" s="459"/>
      <c r="H4129" s="459">
        <v>4122</v>
      </c>
      <c r="I4129" s="444">
        <f t="shared" ca="1" si="165"/>
        <v>-24173527816435.328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-100723032568.48053</v>
      </c>
      <c r="L4129" s="444">
        <f t="shared" ca="1" si="164"/>
        <v>-24274250849003.809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25">
      <c r="G4130" s="459"/>
      <c r="H4130" s="459">
        <v>4123</v>
      </c>
      <c r="I4130" s="444">
        <f t="shared" ca="1" si="165"/>
        <v>-24274250849003.809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-101142711870.8492</v>
      </c>
      <c r="L4130" s="444">
        <f t="shared" ca="1" si="164"/>
        <v>-24375393560874.656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25">
      <c r="G4131" s="459"/>
      <c r="H4131" s="459">
        <v>4124</v>
      </c>
      <c r="I4131" s="444">
        <f t="shared" ca="1" si="165"/>
        <v>-24375393560874.656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-101564139836.97774</v>
      </c>
      <c r="L4131" s="444">
        <f t="shared" ca="1" si="164"/>
        <v>-24476957700711.633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25">
      <c r="G4132" s="459"/>
      <c r="H4132" s="459">
        <v>4125</v>
      </c>
      <c r="I4132" s="444">
        <f t="shared" ca="1" si="165"/>
        <v>-24476957700711.633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-101987323752.96513</v>
      </c>
      <c r="L4132" s="444">
        <f t="shared" ca="1" si="164"/>
        <v>-24578945024464.598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25">
      <c r="G4133" s="459"/>
      <c r="H4133" s="459">
        <v>4126</v>
      </c>
      <c r="I4133" s="444">
        <f t="shared" ca="1" si="165"/>
        <v>-24578945024464.598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-102412270935.26915</v>
      </c>
      <c r="L4133" s="444">
        <f t="shared" ca="1" si="164"/>
        <v>-24681357295399.867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25">
      <c r="G4134" s="459"/>
      <c r="H4134" s="459">
        <v>4127</v>
      </c>
      <c r="I4134" s="444">
        <f t="shared" ca="1" si="165"/>
        <v>-24681357295399.867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-102838988730.83278</v>
      </c>
      <c r="L4134" s="444">
        <f t="shared" ca="1" si="164"/>
        <v>-24784196284130.699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25">
      <c r="G4135" s="459"/>
      <c r="H4135" s="459">
        <v>4128</v>
      </c>
      <c r="I4135" s="444">
        <f t="shared" ca="1" si="165"/>
        <v>-24784196284130.699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-103267484517.21124</v>
      </c>
      <c r="L4135" s="444">
        <f t="shared" ca="1" si="164"/>
        <v>-24887463768647.91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25">
      <c r="G4136" s="459"/>
      <c r="H4136" s="459">
        <v>4129</v>
      </c>
      <c r="I4136" s="444">
        <f t="shared" ca="1" si="165"/>
        <v>-24887463768647.91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-103697765702.69963</v>
      </c>
      <c r="L4136" s="444">
        <f t="shared" ca="1" si="164"/>
        <v>-24991161534350.609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25">
      <c r="G4137" s="459"/>
      <c r="H4137" s="459">
        <v>4130</v>
      </c>
      <c r="I4137" s="444">
        <f t="shared" ca="1" si="165"/>
        <v>-24991161534350.609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-104129839726.46088</v>
      </c>
      <c r="L4137" s="444">
        <f t="shared" ca="1" si="164"/>
        <v>-25095291374077.07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25">
      <c r="G4138" s="459"/>
      <c r="H4138" s="459">
        <v>4131</v>
      </c>
      <c r="I4138" s="444">
        <f t="shared" ca="1" si="165"/>
        <v>-25095291374077.07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-104563714058.65446</v>
      </c>
      <c r="L4138" s="444">
        <f t="shared" ca="1" si="164"/>
        <v>-25199855088135.727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25">
      <c r="G4139" s="459"/>
      <c r="H4139" s="459">
        <v>4132</v>
      </c>
      <c r="I4139" s="444">
        <f t="shared" ca="1" si="165"/>
        <v>-25199855088135.727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-104999396200.56552</v>
      </c>
      <c r="L4139" s="444">
        <f t="shared" ca="1" si="164"/>
        <v>-25304854484336.293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25">
      <c r="G4140" s="459"/>
      <c r="H4140" s="459">
        <v>4133</v>
      </c>
      <c r="I4140" s="444">
        <f t="shared" ca="1" si="165"/>
        <v>-25304854484336.293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-105436893684.73456</v>
      </c>
      <c r="L4140" s="444">
        <f t="shared" ca="1" si="164"/>
        <v>-25410291378021.027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25">
      <c r="G4141" s="459"/>
      <c r="H4141" s="459">
        <v>4134</v>
      </c>
      <c r="I4141" s="444">
        <f t="shared" ca="1" si="165"/>
        <v>-25410291378021.027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-105876214075.08762</v>
      </c>
      <c r="L4141" s="444">
        <f t="shared" ca="1" si="164"/>
        <v>-25516167592096.113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25">
      <c r="G4142" s="459"/>
      <c r="H4142" s="459">
        <v>4135</v>
      </c>
      <c r="I4142" s="444">
        <f t="shared" ca="1" si="165"/>
        <v>-25516167592096.113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-106317364967.06714</v>
      </c>
      <c r="L4142" s="444">
        <f t="shared" ca="1" si="164"/>
        <v>-25622484957063.18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25">
      <c r="G4143" s="459"/>
      <c r="H4143" s="459">
        <v>4136</v>
      </c>
      <c r="I4143" s="444">
        <f t="shared" ca="1" si="165"/>
        <v>-25622484957063.18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-106760353987.76324</v>
      </c>
      <c r="L4143" s="444">
        <f t="shared" ca="1" si="164"/>
        <v>-25729245311050.941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25">
      <c r="G4144" s="459"/>
      <c r="H4144" s="459">
        <v>4137</v>
      </c>
      <c r="I4144" s="444">
        <f t="shared" ca="1" si="165"/>
        <v>-25729245311050.941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-107205188796.04559</v>
      </c>
      <c r="L4144" s="444">
        <f t="shared" ca="1" si="164"/>
        <v>-25836450499846.988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25">
      <c r="G4145" s="459"/>
      <c r="H4145" s="459">
        <v>4138</v>
      </c>
      <c r="I4145" s="444">
        <f t="shared" ca="1" si="165"/>
        <v>-25836450499846.988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-107651877082.69579</v>
      </c>
      <c r="L4145" s="444">
        <f t="shared" ca="1" si="164"/>
        <v>-25944102376929.684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25">
      <c r="G4146" s="459"/>
      <c r="H4146" s="459">
        <v>4139</v>
      </c>
      <c r="I4146" s="444">
        <f t="shared" ca="1" si="165"/>
        <v>-25944102376929.684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-108100426570.54034</v>
      </c>
      <c r="L4146" s="444">
        <f t="shared" ca="1" si="164"/>
        <v>-26052202803500.223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25">
      <c r="G4147" s="459"/>
      <c r="H4147" s="459">
        <v>4140</v>
      </c>
      <c r="I4147" s="444">
        <f t="shared" ca="1" si="165"/>
        <v>-26052202803500.223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-108550845014.58426</v>
      </c>
      <c r="L4147" s="444">
        <f t="shared" ca="1" si="164"/>
        <v>-26160753648514.809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25">
      <c r="G4148" s="459"/>
      <c r="H4148" s="459">
        <v>4141</v>
      </c>
      <c r="I4148" s="444">
        <f t="shared" ca="1" si="165"/>
        <v>-26160753648514.809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-109003140202.14503</v>
      </c>
      <c r="L4148" s="444">
        <f t="shared" ca="1" si="164"/>
        <v>-26269756788716.953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25">
      <c r="G4149" s="459"/>
      <c r="H4149" s="459">
        <v>4142</v>
      </c>
      <c r="I4149" s="444">
        <f t="shared" ca="1" si="165"/>
        <v>-26269756788716.953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-109457319952.9873</v>
      </c>
      <c r="L4149" s="444">
        <f t="shared" ca="1" si="164"/>
        <v>-26379214108669.941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25">
      <c r="G4150" s="459"/>
      <c r="H4150" s="459">
        <v>4143</v>
      </c>
      <c r="I4150" s="444">
        <f t="shared" ca="1" si="165"/>
        <v>-26379214108669.941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-109913392119.45808</v>
      </c>
      <c r="L4150" s="444">
        <f t="shared" ca="1" si="164"/>
        <v>-26489127500789.398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25">
      <c r="G4151" s="459"/>
      <c r="H4151" s="459">
        <v>4144</v>
      </c>
      <c r="I4151" s="444">
        <f t="shared" ca="1" si="165"/>
        <v>-26489127500789.398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-110371364586.6225</v>
      </c>
      <c r="L4151" s="444">
        <f t="shared" ca="1" si="164"/>
        <v>-26599498865376.02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25">
      <c r="G4152" s="459"/>
      <c r="H4152" s="459">
        <v>4145</v>
      </c>
      <c r="I4152" s="444">
        <f t="shared" ca="1" si="165"/>
        <v>-26599498865376.02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-110831245272.40009</v>
      </c>
      <c r="L4152" s="444">
        <f t="shared" ca="1" si="164"/>
        <v>-26710330110648.418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25">
      <c r="G4153" s="459"/>
      <c r="H4153" s="459">
        <v>4146</v>
      </c>
      <c r="I4153" s="444">
        <f t="shared" ca="1" si="165"/>
        <v>-26710330110648.418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-111293042127.70174</v>
      </c>
      <c r="L4153" s="444">
        <f t="shared" ca="1" si="164"/>
        <v>-26821623152776.121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25">
      <c r="G4154" s="459"/>
      <c r="H4154" s="459">
        <v>4147</v>
      </c>
      <c r="I4154" s="444">
        <f t="shared" ca="1" si="165"/>
        <v>-26821623152776.121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-111756763136.56717</v>
      </c>
      <c r="L4154" s="444">
        <f t="shared" ca="1" si="164"/>
        <v>-26933379915912.688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25">
      <c r="G4155" s="459"/>
      <c r="H4155" s="459">
        <v>4148</v>
      </c>
      <c r="I4155" s="444">
        <f t="shared" ca="1" si="165"/>
        <v>-26933379915912.688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-112222416316.30286</v>
      </c>
      <c r="L4155" s="444">
        <f t="shared" ca="1" si="164"/>
        <v>-27045602332228.992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25">
      <c r="G4156" s="459"/>
      <c r="H4156" s="459">
        <v>4149</v>
      </c>
      <c r="I4156" s="444">
        <f t="shared" ca="1" si="165"/>
        <v>-27045602332228.992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-112690009717.6208</v>
      </c>
      <c r="L4156" s="444">
        <f t="shared" ca="1" si="164"/>
        <v>-27158292341946.613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25">
      <c r="G4157" s="459"/>
      <c r="H4157" s="459">
        <v>4150</v>
      </c>
      <c r="I4157" s="444">
        <f t="shared" ca="1" si="165"/>
        <v>-27158292341946.613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-113159551424.77756</v>
      </c>
      <c r="L4157" s="444">
        <f t="shared" ca="1" si="164"/>
        <v>-27271451893371.391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25">
      <c r="G4158" s="459"/>
      <c r="H4158" s="459">
        <v>4151</v>
      </c>
      <c r="I4158" s="444">
        <f t="shared" ca="1" si="165"/>
        <v>-27271451893371.391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-113631049555.71413</v>
      </c>
      <c r="L4158" s="444">
        <f t="shared" ca="1" si="164"/>
        <v>-27385082942927.105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25">
      <c r="G4159" s="459"/>
      <c r="H4159" s="459">
        <v>4152</v>
      </c>
      <c r="I4159" s="444">
        <f t="shared" ca="1" si="165"/>
        <v>-27385082942927.105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-114104512262.19627</v>
      </c>
      <c r="L4159" s="444">
        <f t="shared" ca="1" si="164"/>
        <v>-27499187455189.301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25">
      <c r="G4160" s="459"/>
      <c r="H4160" s="459">
        <v>4153</v>
      </c>
      <c r="I4160" s="444">
        <f t="shared" ca="1" si="165"/>
        <v>-27499187455189.301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-114579947729.95541</v>
      </c>
      <c r="L4160" s="444">
        <f t="shared" ca="1" si="164"/>
        <v>-27613767402919.258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25">
      <c r="G4161" s="459"/>
      <c r="H4161" s="459">
        <v>4154</v>
      </c>
      <c r="I4161" s="444">
        <f t="shared" ca="1" si="165"/>
        <v>-27613767402919.258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-115057364178.83025</v>
      </c>
      <c r="L4161" s="444">
        <f t="shared" ca="1" si="164"/>
        <v>-27728824767098.09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25">
      <c r="G4162" s="459"/>
      <c r="H4162" s="459">
        <v>4155</v>
      </c>
      <c r="I4162" s="444">
        <f t="shared" ca="1" si="165"/>
        <v>-27728824767098.09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-115536769862.90869</v>
      </c>
      <c r="L4162" s="444">
        <f t="shared" ca="1" si="164"/>
        <v>-27844361536961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25">
      <c r="G4163" s="459"/>
      <c r="H4163" s="459">
        <v>4156</v>
      </c>
      <c r="I4163" s="444">
        <f t="shared" ca="1" si="165"/>
        <v>-27844361536961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-116018173070.67084</v>
      </c>
      <c r="L4163" s="444">
        <f t="shared" ca="1" si="164"/>
        <v>-27960379710031.672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25">
      <c r="G4164" s="459"/>
      <c r="H4164" s="459">
        <v>4157</v>
      </c>
      <c r="I4164" s="444">
        <f t="shared" ca="1" si="165"/>
        <v>-27960379710031.672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-116501582125.13194</v>
      </c>
      <c r="L4164" s="444">
        <f t="shared" ca="1" si="164"/>
        <v>-28076881292156.805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25">
      <c r="G4165" s="459"/>
      <c r="H4165" s="459">
        <v>4158</v>
      </c>
      <c r="I4165" s="444">
        <f t="shared" ca="1" si="165"/>
        <v>-28076881292156.805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-116987005383.98668</v>
      </c>
      <c r="L4165" s="444">
        <f t="shared" ca="1" si="164"/>
        <v>-28193868297540.793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25">
      <c r="G4166" s="459"/>
      <c r="H4166" s="459">
        <v>4159</v>
      </c>
      <c r="I4166" s="444">
        <f t="shared" ca="1" si="165"/>
        <v>-28193868297540.793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-117474451239.7533</v>
      </c>
      <c r="L4166" s="444">
        <f t="shared" ca="1" si="164"/>
        <v>-28311342748780.547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25">
      <c r="G4167" s="459"/>
      <c r="H4167" s="459">
        <v>4160</v>
      </c>
      <c r="I4167" s="444">
        <f t="shared" ca="1" si="165"/>
        <v>-28311342748780.547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-117963928119.91896</v>
      </c>
      <c r="L4167" s="444">
        <f t="shared" ca="1" si="164"/>
        <v>-28429306676900.465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25">
      <c r="G4168" s="459"/>
      <c r="H4168" s="459">
        <v>4161</v>
      </c>
      <c r="I4168" s="444">
        <f t="shared" ca="1" si="165"/>
        <v>-28429306676900.465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-118455444487.08527</v>
      </c>
      <c r="L4168" s="444">
        <f t="shared" ca="1" si="164"/>
        <v>-28547762121387.551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25">
      <c r="G4169" s="459"/>
      <c r="H4169" s="459">
        <v>4162</v>
      </c>
      <c r="I4169" s="444">
        <f t="shared" ca="1" si="165"/>
        <v>-28547762121387.551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-118949008839.11479</v>
      </c>
      <c r="L4169" s="444">
        <f t="shared" ca="1" si="164"/>
        <v>-28666711130226.664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25">
      <c r="G4170" s="459"/>
      <c r="H4170" s="459">
        <v>4163</v>
      </c>
      <c r="I4170" s="444">
        <f t="shared" ca="1" si="165"/>
        <v>-28666711130226.664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-119444629709.27777</v>
      </c>
      <c r="L4170" s="444">
        <f t="shared" ca="1" si="164"/>
        <v>-28786155759935.941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25">
      <c r="G4171" s="459"/>
      <c r="H4171" s="459">
        <v>4164</v>
      </c>
      <c r="I4171" s="444">
        <f t="shared" ca="1" si="165"/>
        <v>-28786155759935.941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-119942315666.39975</v>
      </c>
      <c r="L4171" s="444">
        <f t="shared" ca="1" si="164"/>
        <v>-28906098075602.34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25">
      <c r="G4172" s="459"/>
      <c r="H4172" s="459">
        <v>4165</v>
      </c>
      <c r="I4172" s="444">
        <f t="shared" ca="1" si="165"/>
        <v>-28906098075602.34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-120442075315.00974</v>
      </c>
      <c r="L4172" s="444">
        <f t="shared" ca="1" si="164"/>
        <v>-29026540150917.348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25">
      <c r="G4173" s="459"/>
      <c r="H4173" s="459">
        <v>4166</v>
      </c>
      <c r="I4173" s="444">
        <f t="shared" ca="1" si="165"/>
        <v>-29026540150917.348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-120943917295.48895</v>
      </c>
      <c r="L4173" s="444">
        <f t="shared" ca="1" si="164"/>
        <v>-29147484068212.836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25">
      <c r="G4174" s="459"/>
      <c r="H4174" s="459">
        <v>4167</v>
      </c>
      <c r="I4174" s="444">
        <f t="shared" ca="1" si="165"/>
        <v>-29147484068212.836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-121447850284.22015</v>
      </c>
      <c r="L4174" s="444">
        <f t="shared" ca="1" si="164"/>
        <v>-29268931918497.055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25">
      <c r="G4175" s="459"/>
      <c r="H4175" s="459">
        <v>4168</v>
      </c>
      <c r="I4175" s="444">
        <f t="shared" ca="1" si="165"/>
        <v>-29268931918497.055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-121953882993.73773</v>
      </c>
      <c r="L4175" s="444">
        <f t="shared" ca="1" si="164"/>
        <v>-29390885801490.793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25">
      <c r="G4176" s="459"/>
      <c r="H4176" s="459">
        <v>4169</v>
      </c>
      <c r="I4176" s="444">
        <f t="shared" ca="1" si="165"/>
        <v>-29390885801490.793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-122462024172.8783</v>
      </c>
      <c r="L4176" s="444">
        <f t="shared" ca="1" si="164"/>
        <v>-29513347825663.672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25">
      <c r="G4177" s="459"/>
      <c r="H4177" s="459">
        <v>4170</v>
      </c>
      <c r="I4177" s="444">
        <f t="shared" ca="1" si="165"/>
        <v>-29513347825663.672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-122972282606.93198</v>
      </c>
      <c r="L4177" s="444">
        <f t="shared" ca="1" si="164"/>
        <v>-29636320108270.605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25">
      <c r="G4178" s="459"/>
      <c r="H4178" s="459">
        <v>4171</v>
      </c>
      <c r="I4178" s="444">
        <f t="shared" ca="1" si="165"/>
        <v>-29636320108270.605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-123484667117.79417</v>
      </c>
      <c r="L4178" s="444">
        <f t="shared" ca="1" si="164"/>
        <v>-29759804775388.398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25">
      <c r="G4179" s="459"/>
      <c r="H4179" s="459">
        <v>4172</v>
      </c>
      <c r="I4179" s="444">
        <f t="shared" ca="1" si="165"/>
        <v>-29759804775388.398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-123999186564.11833</v>
      </c>
      <c r="L4179" s="444">
        <f t="shared" ca="1" si="164"/>
        <v>-29883803961952.516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25">
      <c r="G4180" s="459"/>
      <c r="H4180" s="459">
        <v>4173</v>
      </c>
      <c r="I4180" s="444">
        <f t="shared" ca="1" si="165"/>
        <v>-29883803961952.516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-124515849841.46881</v>
      </c>
      <c r="L4180" s="444">
        <f t="shared" ca="1" si="164"/>
        <v>-30008319811793.984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25">
      <c r="G4181" s="459"/>
      <c r="H4181" s="459">
        <v>4174</v>
      </c>
      <c r="I4181" s="444">
        <f t="shared" ca="1" si="165"/>
        <v>-30008319811793.984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-125034665882.47495</v>
      </c>
      <c r="L4181" s="444">
        <f t="shared" ca="1" si="164"/>
        <v>-30133354477676.461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25">
      <c r="G4182" s="459"/>
      <c r="H4182" s="459">
        <v>4175</v>
      </c>
      <c r="I4182" s="444">
        <f t="shared" ca="1" si="165"/>
        <v>-30133354477676.461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-125555643656.98524</v>
      </c>
      <c r="L4182" s="444">
        <f t="shared" ca="1" si="164"/>
        <v>-30258910121333.445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25">
      <c r="G4183" s="459"/>
      <c r="H4183" s="459">
        <v>4176</v>
      </c>
      <c r="I4183" s="444">
        <f t="shared" ca="1" si="165"/>
        <v>-30258910121333.445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-126078792172.22269</v>
      </c>
      <c r="L4183" s="444">
        <f t="shared" ca="1" si="164"/>
        <v>-30384988913505.668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25">
      <c r="G4184" s="459"/>
      <c r="H4184" s="459">
        <v>4177</v>
      </c>
      <c r="I4184" s="444">
        <f t="shared" ca="1" si="165"/>
        <v>-30384988913505.668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-126604120472.94028</v>
      </c>
      <c r="L4184" s="444">
        <f t="shared" ca="1" si="164"/>
        <v>-30511593033978.609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25">
      <c r="G4185" s="459"/>
      <c r="H4185" s="459">
        <v>4178</v>
      </c>
      <c r="I4185" s="444">
        <f t="shared" ca="1" si="165"/>
        <v>-30511593033978.609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-127131637641.57753</v>
      </c>
      <c r="L4185" s="444">
        <f t="shared" ca="1" si="164"/>
        <v>-30638724671620.188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25">
      <c r="G4186" s="459"/>
      <c r="H4186" s="459">
        <v>4179</v>
      </c>
      <c r="I4186" s="444">
        <f t="shared" ca="1" si="165"/>
        <v>-30638724671620.188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-127661352798.41745</v>
      </c>
      <c r="L4186" s="444">
        <f t="shared" ca="1" si="164"/>
        <v>-30766386024418.605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25">
      <c r="G4187" s="459"/>
      <c r="H4187" s="459">
        <v>4180</v>
      </c>
      <c r="I4187" s="444">
        <f t="shared" ca="1" si="165"/>
        <v>-30766386024418.605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-128193275101.7442</v>
      </c>
      <c r="L4187" s="444">
        <f t="shared" ca="1" si="164"/>
        <v>-30894579299520.352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25">
      <c r="G4188" s="459"/>
      <c r="H4188" s="459">
        <v>4181</v>
      </c>
      <c r="I4188" s="444">
        <f t="shared" ca="1" si="165"/>
        <v>-30894579299520.352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-128727413748.00146</v>
      </c>
      <c r="L4188" s="444">
        <f t="shared" ca="1" si="164"/>
        <v>-31023306713268.352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25">
      <c r="G4189" s="459"/>
      <c r="H4189" s="459">
        <v>4182</v>
      </c>
      <c r="I4189" s="444">
        <f t="shared" ca="1" si="165"/>
        <v>-31023306713268.352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-129263777971.95146</v>
      </c>
      <c r="L4189" s="444">
        <f t="shared" ca="1" si="164"/>
        <v>-31152570491240.305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25">
      <c r="G4190" s="459"/>
      <c r="H4190" s="459">
        <v>4183</v>
      </c>
      <c r="I4190" s="444">
        <f t="shared" ca="1" si="165"/>
        <v>-31152570491240.305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-129802377046.83458</v>
      </c>
      <c r="L4190" s="444">
        <f t="shared" ca="1" si="164"/>
        <v>-31282372868287.141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25">
      <c r="G4191" s="459"/>
      <c r="H4191" s="459">
        <v>4184</v>
      </c>
      <c r="I4191" s="444">
        <f t="shared" ca="1" si="165"/>
        <v>-31282372868287.141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-130343220284.52975</v>
      </c>
      <c r="L4191" s="444">
        <f t="shared" ca="1" si="164"/>
        <v>-31412716088571.672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25">
      <c r="G4192" s="459"/>
      <c r="H4192" s="459">
        <v>4185</v>
      </c>
      <c r="I4192" s="444">
        <f t="shared" ca="1" si="165"/>
        <v>-31412716088571.672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-130886317035.71532</v>
      </c>
      <c r="L4192" s="444">
        <f t="shared" ca="1" si="164"/>
        <v>-31543602405607.387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25">
      <c r="G4193" s="459"/>
      <c r="H4193" s="459">
        <v>4186</v>
      </c>
      <c r="I4193" s="444">
        <f t="shared" ca="1" si="165"/>
        <v>-31543602405607.387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-131431676690.03078</v>
      </c>
      <c r="L4193" s="444">
        <f t="shared" ca="1" si="164"/>
        <v>-31675034082297.418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25">
      <c r="G4194" s="459"/>
      <c r="H4194" s="459">
        <v>4187</v>
      </c>
      <c r="I4194" s="444">
        <f t="shared" ca="1" si="165"/>
        <v>-31675034082297.418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-131979308676.23926</v>
      </c>
      <c r="L4194" s="444">
        <f t="shared" ca="1" si="164"/>
        <v>-31807013390973.656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25">
      <c r="G4195" s="459"/>
      <c r="H4195" s="459">
        <v>4188</v>
      </c>
      <c r="I4195" s="444">
        <f t="shared" ca="1" si="165"/>
        <v>-31807013390973.656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-132529222462.39023</v>
      </c>
      <c r="L4195" s="444">
        <f t="shared" ca="1" si="164"/>
        <v>-31939542613436.047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25">
      <c r="G4196" s="459"/>
      <c r="H4196" s="459">
        <v>4189</v>
      </c>
      <c r="I4196" s="444">
        <f t="shared" ca="1" si="165"/>
        <v>-31939542613436.047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-133081427555.98352</v>
      </c>
      <c r="L4196" s="444">
        <f t="shared" ca="1" si="164"/>
        <v>-32072624040992.031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25">
      <c r="G4197" s="459"/>
      <c r="H4197" s="459">
        <v>4190</v>
      </c>
      <c r="I4197" s="444">
        <f t="shared" ca="1" si="165"/>
        <v>-32072624040992.031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-133635933504.13344</v>
      </c>
      <c r="L4197" s="444">
        <f t="shared" ca="1" si="164"/>
        <v>-32206259974496.164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25">
      <c r="G4198" s="459"/>
      <c r="H4198" s="459">
        <v>4191</v>
      </c>
      <c r="I4198" s="444">
        <f t="shared" ca="1" si="165"/>
        <v>-32206259974496.164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-134192749893.73401</v>
      </c>
      <c r="L4198" s="444">
        <f t="shared" ca="1" si="164"/>
        <v>-32340452724389.898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25">
      <c r="G4199" s="459"/>
      <c r="H4199" s="459">
        <v>4192</v>
      </c>
      <c r="I4199" s="444">
        <f t="shared" ca="1" si="165"/>
        <v>-32340452724389.898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-134751886351.62459</v>
      </c>
      <c r="L4199" s="444">
        <f t="shared" ca="1" si="164"/>
        <v>-32475204610741.523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25">
      <c r="G4200" s="459"/>
      <c r="H4200" s="459">
        <v>4193</v>
      </c>
      <c r="I4200" s="444">
        <f t="shared" ca="1" si="165"/>
        <v>-32475204610741.523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-135313352544.75636</v>
      </c>
      <c r="L4200" s="444">
        <f t="shared" ca="1" si="164"/>
        <v>-32610517963286.281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25">
      <c r="G4201" s="459"/>
      <c r="H4201" s="459">
        <v>4194</v>
      </c>
      <c r="I4201" s="444">
        <f t="shared" ca="1" si="165"/>
        <v>-32610517963286.281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-135877158180.3595</v>
      </c>
      <c r="L4201" s="444">
        <f t="shared" ca="1" si="164"/>
        <v>-32746395121466.641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25">
      <c r="G4202" s="459"/>
      <c r="H4202" s="459">
        <v>4195</v>
      </c>
      <c r="I4202" s="444">
        <f t="shared" ca="1" si="165"/>
        <v>-32746395121466.641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-136443313006.11101</v>
      </c>
      <c r="L4202" s="444">
        <f t="shared" ca="1" si="164"/>
        <v>-32882838434472.75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25">
      <c r="G4203" s="459"/>
      <c r="H4203" s="459">
        <v>4196</v>
      </c>
      <c r="I4203" s="444">
        <f t="shared" ca="1" si="165"/>
        <v>-32882838434472.75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-137011826810.30312</v>
      </c>
      <c r="L4203" s="444">
        <f t="shared" ca="1" si="164"/>
        <v>-33019850261283.055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25">
      <c r="G4204" s="459"/>
      <c r="H4204" s="459">
        <v>4197</v>
      </c>
      <c r="I4204" s="444">
        <f t="shared" ca="1" si="165"/>
        <v>-33019850261283.055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-137582709422.0127</v>
      </c>
      <c r="L4204" s="444">
        <f t="shared" ca="1" si="164"/>
        <v>-33157432970705.066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25">
      <c r="G4205" s="459"/>
      <c r="H4205" s="459">
        <v>4198</v>
      </c>
      <c r="I4205" s="444">
        <f t="shared" ca="1" si="165"/>
        <v>-33157432970705.066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-138155970711.27112</v>
      </c>
      <c r="L4205" s="444">
        <f t="shared" ca="1" si="164"/>
        <v>-33295588941416.336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25">
      <c r="G4206" s="459"/>
      <c r="H4206" s="459">
        <v>4199</v>
      </c>
      <c r="I4206" s="444">
        <f t="shared" ca="1" si="165"/>
        <v>-33295588941416.336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-138731620589.23474</v>
      </c>
      <c r="L4206" s="444">
        <f t="shared" ca="1" si="164"/>
        <v>-33434320562005.57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25">
      <c r="G4207" s="459"/>
      <c r="H4207" s="459">
        <v>4200</v>
      </c>
      <c r="I4207" s="444">
        <f t="shared" ca="1" si="165"/>
        <v>-33434320562005.57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-139309669008.35654</v>
      </c>
      <c r="L4207" s="444">
        <f t="shared" ca="1" si="164"/>
        <v>-33573630231013.926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25">
      <c r="G4208" s="459"/>
      <c r="H4208" s="459">
        <v>4201</v>
      </c>
      <c r="I4208" s="444">
        <f t="shared" ca="1" si="165"/>
        <v>-33573630231013.926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-139890125962.55801</v>
      </c>
      <c r="L4208" s="444">
        <f t="shared" ca="1" si="164"/>
        <v>-33713520356976.484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25">
      <c r="G4209" s="459"/>
      <c r="H4209" s="459">
        <v>4202</v>
      </c>
      <c r="I4209" s="444">
        <f t="shared" ca="1" si="165"/>
        <v>-33713520356976.484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-140473001487.40201</v>
      </c>
      <c r="L4209" s="444">
        <f t="shared" ca="1" si="164"/>
        <v>-33853993358463.887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25">
      <c r="G4210" s="459"/>
      <c r="H4210" s="459">
        <v>4203</v>
      </c>
      <c r="I4210" s="444">
        <f t="shared" ca="1" si="165"/>
        <v>-33853993358463.887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-141058305660.2662</v>
      </c>
      <c r="L4210" s="444">
        <f t="shared" ca="1" si="164"/>
        <v>-33995051664124.152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25">
      <c r="G4211" s="459"/>
      <c r="H4211" s="459">
        <v>4204</v>
      </c>
      <c r="I4211" s="444">
        <f t="shared" ca="1" si="165"/>
        <v>-33995051664124.152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-141646048600.5173</v>
      </c>
      <c r="L4211" s="444">
        <f t="shared" ca="1" si="164"/>
        <v>-34136697712724.668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25">
      <c r="G4212" s="459"/>
      <c r="H4212" s="459">
        <v>4205</v>
      </c>
      <c r="I4212" s="444">
        <f t="shared" ca="1" si="165"/>
        <v>-34136697712724.668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-142236240469.68613</v>
      </c>
      <c r="L4212" s="444">
        <f t="shared" ca="1" si="164"/>
        <v>-34278933953194.355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25">
      <c r="G4213" s="459"/>
      <c r="H4213" s="459">
        <v>4206</v>
      </c>
      <c r="I4213" s="444">
        <f t="shared" ca="1" si="165"/>
        <v>-34278933953194.355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-142828891471.64313</v>
      </c>
      <c r="L4213" s="444">
        <f t="shared" ca="1" si="164"/>
        <v>-34421762844666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25">
      <c r="G4214" s="459"/>
      <c r="H4214" s="459">
        <v>4207</v>
      </c>
      <c r="I4214" s="444">
        <f t="shared" ca="1" si="165"/>
        <v>-34421762844666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-143424011852.77499</v>
      </c>
      <c r="L4214" s="444">
        <f t="shared" ca="1" si="164"/>
        <v>-34565186856518.773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25">
      <c r="G4215" s="459"/>
      <c r="H4215" s="459">
        <v>4208</v>
      </c>
      <c r="I4215" s="444">
        <f t="shared" ca="1" si="165"/>
        <v>-34565186856518.773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-144021611902.16156</v>
      </c>
      <c r="L4215" s="444">
        <f t="shared" ca="1" si="164"/>
        <v>-34709208468420.934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25">
      <c r="G4216" s="459"/>
      <c r="H4216" s="459">
        <v>4209</v>
      </c>
      <c r="I4216" s="444">
        <f t="shared" ca="1" si="165"/>
        <v>-34709208468420.934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-144621701951.75388</v>
      </c>
      <c r="L4216" s="444">
        <f t="shared" ca="1" si="164"/>
        <v>-34853830170372.688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25">
      <c r="G4217" s="459"/>
      <c r="H4217" s="459">
        <v>4210</v>
      </c>
      <c r="I4217" s="444">
        <f t="shared" ca="1" si="165"/>
        <v>-34853830170372.688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-145224292376.55289</v>
      </c>
      <c r="L4217" s="444">
        <f t="shared" ca="1" si="164"/>
        <v>-34999054462749.242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25">
      <c r="G4218" s="459"/>
      <c r="H4218" s="459">
        <v>4211</v>
      </c>
      <c r="I4218" s="444">
        <f t="shared" ca="1" si="165"/>
        <v>-34999054462749.242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-145829393594.78851</v>
      </c>
      <c r="L4218" s="444">
        <f t="shared" ca="1" si="164"/>
        <v>-35144883856344.031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25">
      <c r="G4219" s="459"/>
      <c r="H4219" s="459">
        <v>4212</v>
      </c>
      <c r="I4219" s="444">
        <f t="shared" ca="1" si="165"/>
        <v>-35144883856344.031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-146437016068.10013</v>
      </c>
      <c r="L4219" s="444">
        <f t="shared" ca="1" si="164"/>
        <v>-35291320872412.133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25">
      <c r="G4220" s="459"/>
      <c r="H4220" s="459">
        <v>4213</v>
      </c>
      <c r="I4220" s="444">
        <f t="shared" ca="1" si="165"/>
        <v>-35291320872412.133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-147047170301.71722</v>
      </c>
      <c r="L4220" s="444">
        <f t="shared" ca="1" si="164"/>
        <v>-35438368042713.852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25">
      <c r="G4221" s="459"/>
      <c r="H4221" s="459">
        <v>4214</v>
      </c>
      <c r="I4221" s="444">
        <f t="shared" ca="1" si="165"/>
        <v>-35438368042713.852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-147659866844.64105</v>
      </c>
      <c r="L4221" s="444">
        <f t="shared" ca="1" si="164"/>
        <v>-35586027909558.492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25">
      <c r="G4222" s="459"/>
      <c r="H4222" s="459">
        <v>4215</v>
      </c>
      <c r="I4222" s="444">
        <f t="shared" ca="1" si="165"/>
        <v>-35586027909558.492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-148275116289.82706</v>
      </c>
      <c r="L4222" s="444">
        <f t="shared" ca="1" si="164"/>
        <v>-35734303025848.32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25">
      <c r="G4223" s="459"/>
      <c r="H4223" s="459">
        <v>4216</v>
      </c>
      <c r="I4223" s="444">
        <f t="shared" ca="1" si="165"/>
        <v>-35734303025848.32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-148892929274.36801</v>
      </c>
      <c r="L4223" s="444">
        <f t="shared" ca="1" si="164"/>
        <v>-35883195955122.688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25">
      <c r="G4224" s="459"/>
      <c r="H4224" s="459">
        <v>4217</v>
      </c>
      <c r="I4224" s="444">
        <f t="shared" ca="1" si="165"/>
        <v>-35883195955122.688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-149513316479.67786</v>
      </c>
      <c r="L4224" s="444">
        <f t="shared" ca="1" si="164"/>
        <v>-36032709271602.367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25">
      <c r="G4225" s="459"/>
      <c r="H4225" s="459">
        <v>4218</v>
      </c>
      <c r="I4225" s="444">
        <f t="shared" ca="1" si="165"/>
        <v>-36032709271602.367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-150136288631.67651</v>
      </c>
      <c r="L4225" s="444">
        <f t="shared" ca="1" si="164"/>
        <v>-36182845560234.047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25">
      <c r="G4226" s="459"/>
      <c r="H4226" s="459">
        <v>4219</v>
      </c>
      <c r="I4226" s="444">
        <f t="shared" ca="1" si="165"/>
        <v>-36182845560234.047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-150761856500.97519</v>
      </c>
      <c r="L4226" s="444">
        <f t="shared" ca="1" si="164"/>
        <v>-36333607416735.023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25">
      <c r="G4227" s="459"/>
      <c r="H4227" s="459">
        <v>4220</v>
      </c>
      <c r="I4227" s="444">
        <f t="shared" ca="1" si="165"/>
        <v>-36333607416735.023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-151390030903.06259</v>
      </c>
      <c r="L4227" s="444">
        <f t="shared" ca="1" si="164"/>
        <v>-36484997447638.086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25">
      <c r="G4228" s="459"/>
      <c r="H4228" s="459">
        <v>4221</v>
      </c>
      <c r="I4228" s="444">
        <f t="shared" ca="1" si="165"/>
        <v>-36484997447638.086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-152020822698.49203</v>
      </c>
      <c r="L4228" s="444">
        <f t="shared" ca="1" si="164"/>
        <v>-36637018270336.578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25">
      <c r="G4229" s="459"/>
      <c r="H4229" s="459">
        <v>4222</v>
      </c>
      <c r="I4229" s="444">
        <f t="shared" ca="1" si="165"/>
        <v>-36637018270336.578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-152654242793.06906</v>
      </c>
      <c r="L4229" s="444">
        <f t="shared" ca="1" si="164"/>
        <v>-36789672513129.648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25">
      <c r="G4230" s="459"/>
      <c r="H4230" s="459">
        <v>4223</v>
      </c>
      <c r="I4230" s="444">
        <f t="shared" ca="1" si="165"/>
        <v>-36789672513129.648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-153290302138.04019</v>
      </c>
      <c r="L4230" s="444">
        <f t="shared" ca="1" si="164"/>
        <v>-36942962815267.688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25">
      <c r="G4231" s="459"/>
      <c r="H4231" s="459">
        <v>4224</v>
      </c>
      <c r="I4231" s="444">
        <f t="shared" ca="1" si="165"/>
        <v>-36942962815267.688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-153929011730.28204</v>
      </c>
      <c r="L4231" s="444">
        <f t="shared" ca="1" si="164"/>
        <v>-37096891826997.969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25">
      <c r="G4232" s="459"/>
      <c r="H4232" s="459">
        <v>4225</v>
      </c>
      <c r="I4232" s="444">
        <f t="shared" ca="1" si="165"/>
        <v>-37096891826997.969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-154570382612.49155</v>
      </c>
      <c r="L4232" s="444">
        <f t="shared" ca="1" si="164"/>
        <v>-37251462209610.461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25">
      <c r="G4233" s="459"/>
      <c r="H4233" s="459">
        <v>4226</v>
      </c>
      <c r="I4233" s="444">
        <f t="shared" ca="1" si="165"/>
        <v>-37251462209610.461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-155214425873.37692</v>
      </c>
      <c r="L4233" s="444">
        <f t="shared" ca="1" si="164"/>
        <v>-37406676635483.836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25">
      <c r="G4234" s="459"/>
      <c r="H4234" s="459">
        <v>4227</v>
      </c>
      <c r="I4234" s="444">
        <f t="shared" ca="1" si="165"/>
        <v>-37406676635483.836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-155861152647.8493</v>
      </c>
      <c r="L4234" s="444">
        <f t="shared" ca="1" si="164"/>
        <v>-37562537788131.688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25">
      <c r="G4235" s="459"/>
      <c r="H4235" s="459">
        <v>4228</v>
      </c>
      <c r="I4235" s="444">
        <f t="shared" ca="1" si="165"/>
        <v>-37562537788131.688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-156510574117.21536</v>
      </c>
      <c r="L4235" s="444">
        <f t="shared" ca="1" si="164"/>
        <v>-37719048362248.906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25">
      <c r="G4236" s="459"/>
      <c r="H4236" s="459">
        <v>4229</v>
      </c>
      <c r="I4236" s="444">
        <f t="shared" ca="1" si="165"/>
        <v>-37719048362248.906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-157162701509.37045</v>
      </c>
      <c r="L4236" s="444">
        <f t="shared" ca="1" si="164"/>
        <v>-37876211063758.273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25">
      <c r="G4237" s="459"/>
      <c r="H4237" s="459">
        <v>4230</v>
      </c>
      <c r="I4237" s="444">
        <f t="shared" ca="1" si="165"/>
        <v>-37876211063758.273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-157817546098.9928</v>
      </c>
      <c r="L4237" s="444">
        <f t="shared" ca="1" si="164"/>
        <v>-38034028609857.266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25">
      <c r="G4238" s="459"/>
      <c r="H4238" s="459">
        <v>4231</v>
      </c>
      <c r="I4238" s="444">
        <f t="shared" ca="1" si="165"/>
        <v>-38034028609857.266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-158475119207.73862</v>
      </c>
      <c r="L4238" s="444">
        <f t="shared" ca="1" si="164"/>
        <v>-38192503729065.008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25">
      <c r="G4239" s="459"/>
      <c r="H4239" s="459">
        <v>4232</v>
      </c>
      <c r="I4239" s="444">
        <f t="shared" ca="1" si="165"/>
        <v>-38192503729065.008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-159135432204.43753</v>
      </c>
      <c r="L4239" s="444">
        <f t="shared" ca="1" si="164"/>
        <v>-38351639161269.445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25">
      <c r="G4240" s="459"/>
      <c r="H4240" s="459">
        <v>4233</v>
      </c>
      <c r="I4240" s="444">
        <f t="shared" ca="1" si="165"/>
        <v>-38351639161269.445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-159798496505.28937</v>
      </c>
      <c r="L4240" s="444">
        <f t="shared" ca="1" si="164"/>
        <v>-38511437657774.734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25">
      <c r="G4241" s="459"/>
      <c r="H4241" s="459">
        <v>4234</v>
      </c>
      <c r="I4241" s="444">
        <f t="shared" ca="1" si="165"/>
        <v>-38511437657774.734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-160464323574.0614</v>
      </c>
      <c r="L4241" s="444">
        <f t="shared" ca="1" si="164"/>
        <v>-38671901981348.797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25">
      <c r="G4242" s="459"/>
      <c r="H4242" s="459">
        <v>4235</v>
      </c>
      <c r="I4242" s="444">
        <f t="shared" ca="1" si="165"/>
        <v>-38671901981348.797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-161132924922.28665</v>
      </c>
      <c r="L4242" s="444">
        <f t="shared" ca="1" si="164"/>
        <v>-38833034906271.086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25">
      <c r="G4243" s="459"/>
      <c r="H4243" s="459">
        <v>4236</v>
      </c>
      <c r="I4243" s="444">
        <f t="shared" ca="1" si="165"/>
        <v>-38833034906271.086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-161804312109.46286</v>
      </c>
      <c r="L4243" s="444">
        <f t="shared" ca="1" si="164"/>
        <v>-38994839218380.547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25">
      <c r="G4244" s="459"/>
      <c r="H4244" s="459">
        <v>4237</v>
      </c>
      <c r="I4244" s="444">
        <f t="shared" ca="1" si="165"/>
        <v>-38994839218380.547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-162478496743.25229</v>
      </c>
      <c r="L4244" s="444">
        <f t="shared" ca="1" si="164"/>
        <v>-39157317715123.797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25">
      <c r="G4245" s="459"/>
      <c r="H4245" s="459">
        <v>4238</v>
      </c>
      <c r="I4245" s="444">
        <f t="shared" ca="1" si="165"/>
        <v>-39157317715123.797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-163155490479.6825</v>
      </c>
      <c r="L4245" s="444">
        <f t="shared" ca="1" si="164"/>
        <v>-39320473205603.477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25">
      <c r="G4246" s="459"/>
      <c r="H4246" s="459">
        <v>4239</v>
      </c>
      <c r="I4246" s="444">
        <f t="shared" ca="1" si="165"/>
        <v>-39320473205603.477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-163835305023.34781</v>
      </c>
      <c r="L4246" s="444">
        <f t="shared" ca="1" si="164"/>
        <v>-39484308510626.828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25">
      <c r="G4247" s="459"/>
      <c r="H4247" s="459">
        <v>4240</v>
      </c>
      <c r="I4247" s="444">
        <f t="shared" ca="1" si="165"/>
        <v>-39484308510626.828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-164517952127.61179</v>
      </c>
      <c r="L4247" s="444">
        <f t="shared" ca="1" si="164"/>
        <v>-39648826462754.438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25">
      <c r="G4248" s="459"/>
      <c r="H4248" s="459">
        <v>4241</v>
      </c>
      <c r="I4248" s="444">
        <f t="shared" ca="1" si="165"/>
        <v>-39648826462754.438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-165203443594.81015</v>
      </c>
      <c r="L4248" s="444">
        <f t="shared" ca="1" si="164"/>
        <v>-39814029906349.25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25">
      <c r="G4249" s="459"/>
      <c r="H4249" s="459">
        <v>4242</v>
      </c>
      <c r="I4249" s="444">
        <f t="shared" ca="1" si="165"/>
        <v>-39814029906349.25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-165891791276.4552</v>
      </c>
      <c r="L4249" s="444">
        <f t="shared" ca="1" si="164"/>
        <v>-39979921697625.703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25">
      <c r="G4250" s="459"/>
      <c r="H4250" s="459">
        <v>4243</v>
      </c>
      <c r="I4250" s="444">
        <f t="shared" ca="1" si="165"/>
        <v>-39979921697625.703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-166583007073.44043</v>
      </c>
      <c r="L4250" s="444">
        <f t="shared" ca="1" si="164"/>
        <v>-40146504704699.141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25">
      <c r="G4251" s="459"/>
      <c r="H4251" s="459">
        <v>4244</v>
      </c>
      <c r="I4251" s="444">
        <f t="shared" ca="1" si="165"/>
        <v>-40146504704699.141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-167277102936.24643</v>
      </c>
      <c r="L4251" s="444">
        <f t="shared" ca="1" si="164"/>
        <v>-40313781807635.391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25">
      <c r="G4252" s="459"/>
      <c r="H4252" s="459">
        <v>4245</v>
      </c>
      <c r="I4252" s="444">
        <f t="shared" ca="1" si="165"/>
        <v>-40313781807635.391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-167974090865.14746</v>
      </c>
      <c r="L4252" s="444">
        <f t="shared" ca="1" si="164"/>
        <v>-40481755898500.539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25">
      <c r="G4253" s="459"/>
      <c r="H4253" s="459">
        <v>4246</v>
      </c>
      <c r="I4253" s="444">
        <f t="shared" ca="1" si="165"/>
        <v>-40481755898500.539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-168673982910.41891</v>
      </c>
      <c r="L4253" s="444">
        <f t="shared" ca="1" si="164"/>
        <v>-40650429881410.961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25">
      <c r="G4254" s="459"/>
      <c r="H4254" s="459">
        <v>4247</v>
      </c>
      <c r="I4254" s="444">
        <f t="shared" ca="1" si="165"/>
        <v>-40650429881410.961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-169376791172.54565</v>
      </c>
      <c r="L4254" s="444">
        <f t="shared" ca="1" si="164"/>
        <v>-40819806672583.508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25">
      <c r="G4255" s="459"/>
      <c r="H4255" s="459">
        <v>4248</v>
      </c>
      <c r="I4255" s="444">
        <f t="shared" ca="1" si="165"/>
        <v>-40819806672583.508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-170082527802.43127</v>
      </c>
      <c r="L4255" s="444">
        <f t="shared" ca="1" si="164"/>
        <v>-40989889200385.938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25">
      <c r="G4256" s="459"/>
      <c r="H4256" s="459">
        <v>4249</v>
      </c>
      <c r="I4256" s="444">
        <f t="shared" ca="1" si="165"/>
        <v>-40989889200385.938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-170791205001.60806</v>
      </c>
      <c r="L4256" s="444">
        <f t="shared" ca="1" si="164"/>
        <v>-41160680405387.547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25">
      <c r="G4257" s="459"/>
      <c r="H4257" s="459">
        <v>4250</v>
      </c>
      <c r="I4257" s="444">
        <f t="shared" ca="1" si="165"/>
        <v>-41160680405387.547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-171502835022.44812</v>
      </c>
      <c r="L4257" s="444">
        <f t="shared" ca="1" si="164"/>
        <v>-41332183240409.992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25">
      <c r="G4258" s="459"/>
      <c r="H4258" s="459">
        <v>4251</v>
      </c>
      <c r="I4258" s="444">
        <f t="shared" ca="1" si="165"/>
        <v>-41332183240409.992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-172217430168.37497</v>
      </c>
      <c r="L4258" s="444">
        <f t="shared" ca="1" si="164"/>
        <v>-41504400670578.367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25">
      <c r="G4259" s="459"/>
      <c r="H4259" s="459">
        <v>4252</v>
      </c>
      <c r="I4259" s="444">
        <f t="shared" ca="1" si="165"/>
        <v>-41504400670578.367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-172935002794.07654</v>
      </c>
      <c r="L4259" s="444">
        <f t="shared" ca="1" si="164"/>
        <v>-41677335673372.445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25">
      <c r="G4260" s="459"/>
      <c r="H4260" s="459">
        <v>4253</v>
      </c>
      <c r="I4260" s="444">
        <f t="shared" ca="1" si="165"/>
        <v>-41677335673372.445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-173655565305.71851</v>
      </c>
      <c r="L4260" s="444">
        <f t="shared" ca="1" si="164"/>
        <v>-41850991238678.164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25">
      <c r="G4261" s="459"/>
      <c r="H4261" s="459">
        <v>4254</v>
      </c>
      <c r="I4261" s="444">
        <f t="shared" ca="1" si="165"/>
        <v>-41850991238678.164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-174379130161.15903</v>
      </c>
      <c r="L4261" s="444">
        <f t="shared" ca="1" si="164"/>
        <v>-42025370368839.32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25">
      <c r="G4262" s="459"/>
      <c r="H4262" s="459">
        <v>4255</v>
      </c>
      <c r="I4262" s="444">
        <f t="shared" ca="1" si="165"/>
        <v>-42025370368839.32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-175105709870.16382</v>
      </c>
      <c r="L4262" s="444">
        <f t="shared" ca="1" si="164"/>
        <v>-42200476078709.484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25">
      <c r="G4263" s="459"/>
      <c r="H4263" s="459">
        <v>4256</v>
      </c>
      <c r="I4263" s="444">
        <f t="shared" ca="1" si="165"/>
        <v>-42200476078709.484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-175835316994.62286</v>
      </c>
      <c r="L4263" s="444">
        <f t="shared" ca="1" si="164"/>
        <v>-42376311395704.109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25">
      <c r="G4264" s="459"/>
      <c r="H4264" s="459">
        <v>4257</v>
      </c>
      <c r="I4264" s="444">
        <f t="shared" ca="1" si="165"/>
        <v>-42376311395704.109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-176567964148.76712</v>
      </c>
      <c r="L4264" s="444">
        <f t="shared" ca="1" si="164"/>
        <v>-42552879359852.875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25">
      <c r="G4265" s="459"/>
      <c r="H4265" s="459">
        <v>4258</v>
      </c>
      <c r="I4265" s="444">
        <f t="shared" ca="1" si="165"/>
        <v>-42552879359852.875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-177303663999.38696</v>
      </c>
      <c r="L4265" s="444">
        <f t="shared" ca="1" si="164"/>
        <v>-42730183023852.266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25">
      <c r="G4266" s="459"/>
      <c r="H4266" s="459">
        <v>4259</v>
      </c>
      <c r="I4266" s="444">
        <f t="shared" ca="1" si="165"/>
        <v>-42730183023852.266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-178042429266.05112</v>
      </c>
      <c r="L4266" s="444">
        <f t="shared" ca="1" si="164"/>
        <v>-42908225453118.32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25">
      <c r="G4267" s="459"/>
      <c r="H4267" s="459">
        <v>4260</v>
      </c>
      <c r="I4267" s="444">
        <f t="shared" ca="1" si="165"/>
        <v>-42908225453118.32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-178784272721.32632</v>
      </c>
      <c r="L4267" s="444">
        <f t="shared" ca="1" si="164"/>
        <v>-43087009725839.648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25">
      <c r="G4268" s="459"/>
      <c r="H4268" s="459">
        <v>4261</v>
      </c>
      <c r="I4268" s="444">
        <f t="shared" ca="1" si="165"/>
        <v>-43087009725839.648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-179529207190.99854</v>
      </c>
      <c r="L4268" s="444">
        <f t="shared" ca="1" si="164"/>
        <v>-43266538933030.648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25">
      <c r="G4269" s="459"/>
      <c r="H4269" s="459">
        <v>4262</v>
      </c>
      <c r="I4269" s="444">
        <f t="shared" ca="1" si="165"/>
        <v>-43266538933030.648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-180277245554.29437</v>
      </c>
      <c r="L4269" s="444">
        <f t="shared" ca="1" si="164"/>
        <v>-43446816178584.945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25">
      <c r="G4270" s="459"/>
      <c r="H4270" s="459">
        <v>4263</v>
      </c>
      <c r="I4270" s="444">
        <f t="shared" ca="1" si="165"/>
        <v>-43446816178584.945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-181028400744.10394</v>
      </c>
      <c r="L4270" s="444">
        <f t="shared" ca="1" si="164"/>
        <v>-43627844579329.047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25">
      <c r="G4271" s="459"/>
      <c r="H4271" s="459">
        <v>4264</v>
      </c>
      <c r="I4271" s="444">
        <f t="shared" ca="1" si="165"/>
        <v>-43627844579329.047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-181782685747.20435</v>
      </c>
      <c r="L4271" s="444">
        <f t="shared" ca="1" si="164"/>
        <v>-43809627265076.25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25">
      <c r="G4272" s="459"/>
      <c r="H4272" s="459">
        <v>4265</v>
      </c>
      <c r="I4272" s="444">
        <f t="shared" ca="1" si="165"/>
        <v>-43809627265076.25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-182540113604.48438</v>
      </c>
      <c r="L4272" s="444">
        <f t="shared" ca="1" si="164"/>
        <v>-43992167378680.734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25">
      <c r="G4273" s="459"/>
      <c r="H4273" s="459">
        <v>4266</v>
      </c>
      <c r="I4273" s="444">
        <f t="shared" ca="1" si="165"/>
        <v>-43992167378680.734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-183300697411.16974</v>
      </c>
      <c r="L4273" s="444">
        <f t="shared" ca="1" si="164"/>
        <v>-44175468076091.906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25">
      <c r="G4274" s="459"/>
      <c r="H4274" s="459">
        <v>4267</v>
      </c>
      <c r="I4274" s="444">
        <f t="shared" ca="1" si="165"/>
        <v>-44175468076091.906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-184064450317.04962</v>
      </c>
      <c r="L4274" s="444">
        <f t="shared" ca="1" si="164"/>
        <v>-44359532526408.953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25">
      <c r="G4275" s="459"/>
      <c r="H4275" s="459">
        <v>4268</v>
      </c>
      <c r="I4275" s="444">
        <f t="shared" ca="1" si="165"/>
        <v>-44359532526408.953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-184831385526.70398</v>
      </c>
      <c r="L4275" s="444">
        <f t="shared" ca="1" si="164"/>
        <v>-44544363911935.656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25">
      <c r="G4276" s="459"/>
      <c r="H4276" s="459">
        <v>4269</v>
      </c>
      <c r="I4276" s="444">
        <f t="shared" ca="1" si="165"/>
        <v>-44544363911935.656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-185601516299.7319</v>
      </c>
      <c r="L4276" s="444">
        <f t="shared" ca="1" si="164"/>
        <v>-44729965428235.391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25">
      <c r="G4277" s="459"/>
      <c r="H4277" s="459">
        <v>4270</v>
      </c>
      <c r="I4277" s="444">
        <f t="shared" ca="1" si="165"/>
        <v>-44729965428235.391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-186374855950.9808</v>
      </c>
      <c r="L4277" s="444">
        <f t="shared" ca="1" si="164"/>
        <v>-44916340284186.375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25">
      <c r="G4278" s="459"/>
      <c r="H4278" s="459">
        <v>4271</v>
      </c>
      <c r="I4278" s="444">
        <f t="shared" ca="1" si="165"/>
        <v>-44916340284186.375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-187151417850.77655</v>
      </c>
      <c r="L4278" s="444">
        <f t="shared" ca="1" si="164"/>
        <v>-45103491702037.148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25">
      <c r="G4279" s="459"/>
      <c r="H4279" s="459">
        <v>4272</v>
      </c>
      <c r="I4279" s="444">
        <f t="shared" ca="1" si="165"/>
        <v>-45103491702037.148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-187931215425.15479</v>
      </c>
      <c r="L4279" s="444">
        <f t="shared" ca="1" si="164"/>
        <v>-45291422917462.305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25">
      <c r="G4280" s="459"/>
      <c r="H4280" s="459">
        <v>4273</v>
      </c>
      <c r="I4280" s="444">
        <f t="shared" ca="1" si="165"/>
        <v>-45291422917462.305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-188714262156.09293</v>
      </c>
      <c r="L4280" s="444">
        <f t="shared" ca="1" si="164"/>
        <v>-45480137179618.398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25">
      <c r="G4281" s="459"/>
      <c r="H4281" s="459">
        <v>4274</v>
      </c>
      <c r="I4281" s="444">
        <f t="shared" ca="1" si="165"/>
        <v>-45480137179618.398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-189500571581.74332</v>
      </c>
      <c r="L4281" s="444">
        <f t="shared" ca="1" si="164"/>
        <v>-45669637751200.141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25">
      <c r="G4282" s="459"/>
      <c r="H4282" s="459">
        <v>4275</v>
      </c>
      <c r="I4282" s="444">
        <f t="shared" ca="1" si="165"/>
        <v>-45669637751200.141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-190290157296.66724</v>
      </c>
      <c r="L4282" s="444">
        <f t="shared" ca="1" si="164"/>
        <v>-45859927908496.805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25">
      <c r="G4283" s="459"/>
      <c r="H4283" s="459">
        <v>4276</v>
      </c>
      <c r="I4283" s="444">
        <f t="shared" ca="1" si="165"/>
        <v>-45859927908496.805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-191083032952.07001</v>
      </c>
      <c r="L4283" s="444">
        <f t="shared" ca="1" si="164"/>
        <v>-46051010941448.875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25">
      <c r="G4284" s="459"/>
      <c r="H4284" s="459">
        <v>4277</v>
      </c>
      <c r="I4284" s="444">
        <f t="shared" ca="1" si="165"/>
        <v>-46051010941448.875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-191879212256.03699</v>
      </c>
      <c r="L4284" s="444">
        <f t="shared" ca="1" si="164"/>
        <v>-46242890153704.914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25">
      <c r="G4285" s="459"/>
      <c r="H4285" s="459">
        <v>4278</v>
      </c>
      <c r="I4285" s="444">
        <f t="shared" ca="1" si="165"/>
        <v>-46242890153704.914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-192678708973.77048</v>
      </c>
      <c r="L4285" s="444">
        <f t="shared" ca="1" si="164"/>
        <v>-46435568862678.688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25">
      <c r="G4286" s="459"/>
      <c r="H4286" s="459">
        <v>4279</v>
      </c>
      <c r="I4286" s="444">
        <f t="shared" ca="1" si="165"/>
        <v>-46435568862678.688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-193481536927.82785</v>
      </c>
      <c r="L4286" s="444">
        <f t="shared" ca="1" si="164"/>
        <v>-46629050399606.516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25">
      <c r="G4287" s="459"/>
      <c r="H4287" s="459">
        <v>4280</v>
      </c>
      <c r="I4287" s="444">
        <f t="shared" ca="1" si="165"/>
        <v>-46629050399606.516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-194287709998.36047</v>
      </c>
      <c r="L4287" s="444">
        <f t="shared" ca="1" si="164"/>
        <v>-46823338109604.875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25">
      <c r="G4288" s="459"/>
      <c r="H4288" s="459">
        <v>4281</v>
      </c>
      <c r="I4288" s="444">
        <f t="shared" ca="1" si="165"/>
        <v>-46823338109604.875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-195097242123.35364</v>
      </c>
      <c r="L4288" s="444">
        <f t="shared" ca="1" si="164"/>
        <v>-47018435351728.227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25">
      <c r="G4289" s="459"/>
      <c r="H4289" s="459">
        <v>4282</v>
      </c>
      <c r="I4289" s="444">
        <f t="shared" ca="1" si="165"/>
        <v>-47018435351728.227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-195910147298.86761</v>
      </c>
      <c r="L4289" s="444">
        <f t="shared" ca="1" si="164"/>
        <v>-47214345499027.094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25">
      <c r="G4290" s="459"/>
      <c r="H4290" s="459">
        <v>4283</v>
      </c>
      <c r="I4290" s="444">
        <f t="shared" ca="1" si="165"/>
        <v>-47214345499027.094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-196726439579.27954</v>
      </c>
      <c r="L4290" s="444">
        <f t="shared" ca="1" si="164"/>
        <v>-47411071938606.375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25">
      <c r="G4291" s="459"/>
      <c r="H4291" s="459">
        <v>4284</v>
      </c>
      <c r="I4291" s="444">
        <f t="shared" ca="1" si="165"/>
        <v>-47411071938606.375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-197546133077.52655</v>
      </c>
      <c r="L4291" s="444">
        <f t="shared" ca="1" si="164"/>
        <v>-47608618071683.898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25">
      <c r="G4292" s="459"/>
      <c r="H4292" s="459">
        <v>4285</v>
      </c>
      <c r="I4292" s="444">
        <f t="shared" ca="1" si="165"/>
        <v>-47608618071683.898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-198369241965.34958</v>
      </c>
      <c r="L4292" s="444">
        <f t="shared" ca="1" si="164"/>
        <v>-47806987313649.25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25">
      <c r="G4293" s="459"/>
      <c r="H4293" s="459">
        <v>4286</v>
      </c>
      <c r="I4293" s="444">
        <f t="shared" ca="1" si="165"/>
        <v>-47806987313649.25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-199195780473.53854</v>
      </c>
      <c r="L4293" s="444">
        <f t="shared" ca="1" si="164"/>
        <v>-48006183094122.789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25">
      <c r="G4294" s="459"/>
      <c r="H4294" s="459">
        <v>4287</v>
      </c>
      <c r="I4294" s="444">
        <f t="shared" ca="1" si="165"/>
        <v>-48006183094122.789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-200025762892.17828</v>
      </c>
      <c r="L4294" s="444">
        <f t="shared" ca="1" si="164"/>
        <v>-48206208857014.969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25">
      <c r="G4295" s="459"/>
      <c r="H4295" s="459">
        <v>4288</v>
      </c>
      <c r="I4295" s="444">
        <f t="shared" ca="1" si="165"/>
        <v>-48206208857014.969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-200859203570.89569</v>
      </c>
      <c r="L4295" s="444">
        <f t="shared" ca="1" si="164"/>
        <v>-48407068060585.867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25">
      <c r="G4296" s="459"/>
      <c r="H4296" s="459">
        <v>4289</v>
      </c>
      <c r="I4296" s="444">
        <f t="shared" ca="1" si="165"/>
        <v>-48407068060585.867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-201696116919.10779</v>
      </c>
      <c r="L4296" s="444">
        <f t="shared" ca="1" si="164"/>
        <v>-48608764177504.977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25">
      <c r="G4297" s="459"/>
      <c r="H4297" s="459">
        <v>4290</v>
      </c>
      <c r="I4297" s="444">
        <f t="shared" ca="1" si="165"/>
        <v>-48608764177504.977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-202536517406.27072</v>
      </c>
      <c r="L4297" s="444">
        <f t="shared" ca="1" si="164"/>
        <v>-48811300694911.25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25">
      <c r="G4298" s="459"/>
      <c r="H4298" s="459">
        <v>4291</v>
      </c>
      <c r="I4298" s="444">
        <f t="shared" ca="1" si="165"/>
        <v>-48811300694911.25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-203380419562.13022</v>
      </c>
      <c r="L4298" s="444">
        <f t="shared" ca="1" si="164"/>
        <v>-49014681114473.383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25">
      <c r="G4299" s="459"/>
      <c r="H4299" s="459">
        <v>4292</v>
      </c>
      <c r="I4299" s="444">
        <f t="shared" ca="1" si="165"/>
        <v>-49014681114473.383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-204227837976.97241</v>
      </c>
      <c r="L4299" s="444">
        <f t="shared" ca="1" si="164"/>
        <v>-49218908952450.352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25">
      <c r="G4300" s="459"/>
      <c r="H4300" s="459">
        <v>4293</v>
      </c>
      <c r="I4300" s="444">
        <f t="shared" ca="1" si="165"/>
        <v>-49218908952450.352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-205078787301.87646</v>
      </c>
      <c r="L4300" s="444">
        <f t="shared" ca="1" si="164"/>
        <v>-49423987739752.227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25">
      <c r="G4301" s="459"/>
      <c r="H4301" s="459">
        <v>4294</v>
      </c>
      <c r="I4301" s="444">
        <f t="shared" ca="1" si="165"/>
        <v>-49423987739752.227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-205933282248.96762</v>
      </c>
      <c r="L4301" s="444">
        <f t="shared" ca="1" si="164"/>
        <v>-49629921022001.195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25">
      <c r="G4302" s="459"/>
      <c r="H4302" s="459">
        <v>4295</v>
      </c>
      <c r="I4302" s="444">
        <f t="shared" ca="1" si="165"/>
        <v>-49629921022001.195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-206791337591.67163</v>
      </c>
      <c r="L4302" s="444">
        <f t="shared" ca="1" si="164"/>
        <v>-49836712359592.867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25">
      <c r="G4303" s="459"/>
      <c r="H4303" s="459">
        <v>4296</v>
      </c>
      <c r="I4303" s="444">
        <f t="shared" ca="1" si="165"/>
        <v>-49836712359592.867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-207652968164.97028</v>
      </c>
      <c r="L4303" s="444">
        <f t="shared" ca="1" si="164"/>
        <v>-50044365327757.836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25">
      <c r="G4304" s="459"/>
      <c r="H4304" s="459">
        <v>4297</v>
      </c>
      <c r="I4304" s="444">
        <f t="shared" ca="1" si="165"/>
        <v>-50044365327757.836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-208518188865.65765</v>
      </c>
      <c r="L4304" s="444">
        <f t="shared" ca="1" si="164"/>
        <v>-50252883516623.492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25">
      <c r="G4305" s="459"/>
      <c r="H4305" s="459">
        <v>4298</v>
      </c>
      <c r="I4305" s="444">
        <f t="shared" ca="1" si="165"/>
        <v>-50252883516623.492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-209387014652.59787</v>
      </c>
      <c r="L4305" s="444">
        <f t="shared" ca="1" si="164"/>
        <v>-50462270531276.094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25">
      <c r="G4306" s="459"/>
      <c r="H4306" s="459">
        <v>4299</v>
      </c>
      <c r="I4306" s="444">
        <f t="shared" ca="1" si="165"/>
        <v>-50462270531276.094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-210259460546.98373</v>
      </c>
      <c r="L4306" s="444">
        <f t="shared" ca="1" si="164"/>
        <v>-50672529991823.078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25">
      <c r="G4307" s="459"/>
      <c r="H4307" s="459">
        <v>4300</v>
      </c>
      <c r="I4307" s="444">
        <f t="shared" ca="1" si="165"/>
        <v>-50672529991823.078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-211135541632.59616</v>
      </c>
      <c r="L4307" s="444">
        <f t="shared" ca="1" si="164"/>
        <v>-50883665533455.672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25">
      <c r="G4308" s="459"/>
      <c r="H4308" s="459">
        <v>4301</v>
      </c>
      <c r="I4308" s="444">
        <f t="shared" ca="1" si="165"/>
        <v>-50883665533455.672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-212015273056.06531</v>
      </c>
      <c r="L4308" s="444">
        <f t="shared" ca="1" si="164"/>
        <v>-51095680806511.734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25">
      <c r="G4309" s="459"/>
      <c r="H4309" s="459">
        <v>4302</v>
      </c>
      <c r="I4309" s="444">
        <f t="shared" ca="1" si="165"/>
        <v>-51095680806511.734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-212898670027.13223</v>
      </c>
      <c r="L4309" s="444">
        <f t="shared" ca="1" si="164"/>
        <v>-51308579476538.867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25">
      <c r="G4310" s="459"/>
      <c r="H4310" s="459">
        <v>4303</v>
      </c>
      <c r="I4310" s="444">
        <f t="shared" ca="1" si="165"/>
        <v>-51308579476538.867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-213785747818.91196</v>
      </c>
      <c r="L4310" s="444">
        <f t="shared" ca="1" si="164"/>
        <v>-51522365224357.781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25">
      <c r="G4311" s="459"/>
      <c r="H4311" s="459">
        <v>4304</v>
      </c>
      <c r="I4311" s="444">
        <f t="shared" ca="1" si="165"/>
        <v>-51522365224357.781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-214676521768.15741</v>
      </c>
      <c r="L4311" s="444">
        <f t="shared" ca="1" si="164"/>
        <v>-51737041746125.938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25">
      <c r="G4312" s="459"/>
      <c r="H4312" s="459">
        <v>4305</v>
      </c>
      <c r="I4312" s="444">
        <f t="shared" ca="1" si="165"/>
        <v>-51737041746125.938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-215571007275.52475</v>
      </c>
      <c r="L4312" s="444">
        <f t="shared" ca="1" si="164"/>
        <v>-51952612753401.461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25">
      <c r="G4313" s="459"/>
      <c r="H4313" s="459">
        <v>4306</v>
      </c>
      <c r="I4313" s="444">
        <f t="shared" ca="1" si="165"/>
        <v>-51952612753401.461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-216469219805.83942</v>
      </c>
      <c r="L4313" s="444">
        <f t="shared" ca="1" si="164"/>
        <v>-52169081973207.297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25">
      <c r="G4314" s="459"/>
      <c r="H4314" s="459">
        <v>4307</v>
      </c>
      <c r="I4314" s="444">
        <f t="shared" ca="1" si="165"/>
        <v>-52169081973207.297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-217371174888.36374</v>
      </c>
      <c r="L4314" s="444">
        <f t="shared" ca="1" si="164"/>
        <v>-52386453148095.664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25">
      <c r="G4315" s="459"/>
      <c r="H4315" s="459">
        <v>4308</v>
      </c>
      <c r="I4315" s="444">
        <f t="shared" ca="1" si="165"/>
        <v>-52386453148095.664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-218276888117.06528</v>
      </c>
      <c r="L4315" s="444">
        <f t="shared" ca="1" si="164"/>
        <v>-52604730036212.727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25">
      <c r="G4316" s="459"/>
      <c r="H4316" s="459">
        <v>4309</v>
      </c>
      <c r="I4316" s="444">
        <f t="shared" ca="1" si="165"/>
        <v>-52604730036212.727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-219186375150.88635</v>
      </c>
      <c r="L4316" s="444">
        <f t="shared" ca="1" si="164"/>
        <v>-52823916411363.609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25">
      <c r="G4317" s="459"/>
      <c r="H4317" s="459">
        <v>4310</v>
      </c>
      <c r="I4317" s="444">
        <f t="shared" ca="1" si="165"/>
        <v>-52823916411363.609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-220099651714.01505</v>
      </c>
      <c r="L4317" s="444">
        <f t="shared" ca="1" si="164"/>
        <v>-53044016063077.625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25">
      <c r="G4318" s="459"/>
      <c r="H4318" s="459">
        <v>4311</v>
      </c>
      <c r="I4318" s="444">
        <f t="shared" ca="1" si="165"/>
        <v>-53044016063077.625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-221016733596.15677</v>
      </c>
      <c r="L4318" s="444">
        <f t="shared" ca="1" si="164"/>
        <v>-53265032796673.781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25">
      <c r="G4319" s="459"/>
      <c r="H4319" s="459">
        <v>4312</v>
      </c>
      <c r="I4319" s="444">
        <f t="shared" ca="1" si="165"/>
        <v>-53265032796673.781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-221937636652.8074</v>
      </c>
      <c r="L4319" s="444">
        <f t="shared" ca="1" si="164"/>
        <v>-53486970433326.586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25">
      <c r="G4320" s="459"/>
      <c r="H4320" s="459">
        <v>4313</v>
      </c>
      <c r="I4320" s="444">
        <f t="shared" ca="1" si="165"/>
        <v>-53486970433326.586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-222862376805.52744</v>
      </c>
      <c r="L4320" s="444">
        <f t="shared" ca="1" si="164"/>
        <v>-53709832810132.117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25">
      <c r="G4321" s="459"/>
      <c r="H4321" s="459">
        <v>4314</v>
      </c>
      <c r="I4321" s="444">
        <f t="shared" ca="1" si="165"/>
        <v>-53709832810132.117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-223790970042.21716</v>
      </c>
      <c r="L4321" s="444">
        <f t="shared" ca="1" si="164"/>
        <v>-53933623780174.336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25">
      <c r="G4322" s="459"/>
      <c r="H4322" s="459">
        <v>4315</v>
      </c>
      <c r="I4322" s="444">
        <f t="shared" ca="1" si="165"/>
        <v>-53933623780174.336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-224723432417.39307</v>
      </c>
      <c r="L4322" s="444">
        <f t="shared" ca="1" si="164"/>
        <v>-54158347212591.727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25">
      <c r="G4323" s="459"/>
      <c r="H4323" s="459">
        <v>4316</v>
      </c>
      <c r="I4323" s="444">
        <f t="shared" ca="1" si="165"/>
        <v>-54158347212591.727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-225659780052.46552</v>
      </c>
      <c r="L4323" s="444">
        <f t="shared" ca="1" si="164"/>
        <v>-54384006992644.195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25">
      <c r="G4324" s="459"/>
      <c r="H4324" s="459">
        <v>4317</v>
      </c>
      <c r="I4324" s="444">
        <f t="shared" ca="1" si="165"/>
        <v>-54384006992644.195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-226600029136.01749</v>
      </c>
      <c r="L4324" s="444">
        <f t="shared" ca="1" si="164"/>
        <v>-54610607021780.211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25">
      <c r="G4325" s="459"/>
      <c r="H4325" s="459">
        <v>4318</v>
      </c>
      <c r="I4325" s="444">
        <f t="shared" ca="1" si="165"/>
        <v>-54610607021780.211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-227544195924.0842</v>
      </c>
      <c r="L4325" s="444">
        <f t="shared" ca="1" si="164"/>
        <v>-54838151217704.297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25">
      <c r="G4326" s="459"/>
      <c r="H4326" s="459">
        <v>4319</v>
      </c>
      <c r="I4326" s="444">
        <f t="shared" ca="1" si="165"/>
        <v>-54838151217704.297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-228492296740.43457</v>
      </c>
      <c r="L4326" s="444">
        <f t="shared" ca="1" si="164"/>
        <v>-55066643514444.734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25">
      <c r="G4327" s="459"/>
      <c r="H4327" s="459">
        <v>4320</v>
      </c>
      <c r="I4327" s="444">
        <f t="shared" ca="1" si="165"/>
        <v>-55066643514444.734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-229444347976.85309</v>
      </c>
      <c r="L4327" s="444">
        <f t="shared" ca="1" si="164"/>
        <v>-55296087862421.586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25">
      <c r="G4328" s="459"/>
      <c r="H4328" s="459">
        <v>4321</v>
      </c>
      <c r="I4328" s="444">
        <f t="shared" ca="1" si="165"/>
        <v>-55296087862421.586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-230400366093.42328</v>
      </c>
      <c r="L4328" s="444">
        <f t="shared" ca="1" si="164"/>
        <v>-55526488228515.008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25">
      <c r="G4329" s="459"/>
      <c r="H4329" s="459">
        <v>4322</v>
      </c>
      <c r="I4329" s="444">
        <f t="shared" ca="1" si="165"/>
        <v>-55526488228515.008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-231360367618.81256</v>
      </c>
      <c r="L4329" s="444">
        <f t="shared" ca="1" si="164"/>
        <v>-55757848596133.82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25">
      <c r="G4330" s="459"/>
      <c r="H4330" s="459">
        <v>4323</v>
      </c>
      <c r="I4330" s="444">
        <f t="shared" ca="1" si="165"/>
        <v>-55757848596133.82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-232324369150.55759</v>
      </c>
      <c r="L4330" s="444">
        <f t="shared" ca="1" si="164"/>
        <v>-55990172965284.375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25">
      <c r="G4331" s="459"/>
      <c r="H4331" s="459">
        <v>4324</v>
      </c>
      <c r="I4331" s="444">
        <f t="shared" ca="1" si="165"/>
        <v>-55990172965284.375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-233292387355.35153</v>
      </c>
      <c r="L4331" s="444">
        <f t="shared" ca="1" si="164"/>
        <v>-56223465352639.727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25">
      <c r="G4332" s="459"/>
      <c r="H4332" s="459">
        <v>4325</v>
      </c>
      <c r="I4332" s="444">
        <f t="shared" ca="1" si="165"/>
        <v>-56223465352639.727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-234264438969.33218</v>
      </c>
      <c r="L4332" s="444">
        <f t="shared" ca="1" si="164"/>
        <v>-56457729791609.063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25">
      <c r="G4333" s="459"/>
      <c r="H4333" s="459">
        <v>4326</v>
      </c>
      <c r="I4333" s="444">
        <f t="shared" ca="1" si="165"/>
        <v>-56457729791609.063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-235240540798.37109</v>
      </c>
      <c r="L4333" s="444">
        <f t="shared" ca="1" si="164"/>
        <v>-56692970332407.438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25">
      <c r="G4334" s="459"/>
      <c r="H4334" s="459">
        <v>4327</v>
      </c>
      <c r="I4334" s="444">
        <f t="shared" ca="1" si="165"/>
        <v>-56692970332407.438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-236220709718.36432</v>
      </c>
      <c r="L4334" s="444">
        <f t="shared" ca="1" si="164"/>
        <v>-56929191042125.805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25">
      <c r="G4335" s="459"/>
      <c r="H4335" s="459">
        <v>4328</v>
      </c>
      <c r="I4335" s="444">
        <f t="shared" ca="1" si="165"/>
        <v>-56929191042125.805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-237204962675.52417</v>
      </c>
      <c r="L4335" s="444">
        <f t="shared" ca="1" si="164"/>
        <v>-57166396004801.328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25">
      <c r="G4336" s="459"/>
      <c r="H4336" s="459">
        <v>4329</v>
      </c>
      <c r="I4336" s="444">
        <f t="shared" ca="1" si="165"/>
        <v>-57166396004801.328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-238193316686.67224</v>
      </c>
      <c r="L4336" s="444">
        <f t="shared" ca="1" si="164"/>
        <v>-57404589321488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25">
      <c r="G4337" s="459"/>
      <c r="H4337" s="459">
        <v>4330</v>
      </c>
      <c r="I4337" s="444">
        <f t="shared" ca="1" si="165"/>
        <v>-57404589321488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-239185788839.53333</v>
      </c>
      <c r="L4337" s="444">
        <f t="shared" ca="1" si="164"/>
        <v>-57643775110327.531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25">
      <c r="G4338" s="459"/>
      <c r="H4338" s="459">
        <v>4331</v>
      </c>
      <c r="I4338" s="444">
        <f t="shared" ca="1" si="165"/>
        <v>-57643775110327.531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-240182396293.0314</v>
      </c>
      <c r="L4338" s="444">
        <f t="shared" ca="1" si="164"/>
        <v>-57883957506620.563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25">
      <c r="G4339" s="459"/>
      <c r="H4339" s="459">
        <v>4332</v>
      </c>
      <c r="I4339" s="444">
        <f t="shared" ca="1" si="165"/>
        <v>-57883957506620.563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-241183156277.58566</v>
      </c>
      <c r="L4339" s="444">
        <f t="shared" ca="1" si="164"/>
        <v>-58125140662898.148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25">
      <c r="G4340" s="459"/>
      <c r="H4340" s="459">
        <v>4333</v>
      </c>
      <c r="I4340" s="444">
        <f t="shared" ca="1" si="165"/>
        <v>-58125140662898.148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-242188086095.40894</v>
      </c>
      <c r="L4340" s="444">
        <f t="shared" ca="1" si="164"/>
        <v>-58367328748993.555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25">
      <c r="G4341" s="459"/>
      <c r="H4341" s="459">
        <v>4334</v>
      </c>
      <c r="I4341" s="444">
        <f t="shared" ca="1" si="165"/>
        <v>-58367328748993.555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-243197203120.80649</v>
      </c>
      <c r="L4341" s="444">
        <f t="shared" ca="1" si="164"/>
        <v>-58610525952114.359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25">
      <c r="G4342" s="459"/>
      <c r="H4342" s="459">
        <v>4335</v>
      </c>
      <c r="I4342" s="444">
        <f t="shared" ca="1" si="165"/>
        <v>-58610525952114.359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-244210524800.47653</v>
      </c>
      <c r="L4342" s="444">
        <f t="shared" ca="1" si="164"/>
        <v>-58854736476914.836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25">
      <c r="G4343" s="459"/>
      <c r="H4343" s="459">
        <v>4336</v>
      </c>
      <c r="I4343" s="444">
        <f t="shared" ca="1" si="165"/>
        <v>-58854736476914.836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-245228068653.8118</v>
      </c>
      <c r="L4343" s="444">
        <f t="shared" ref="L4343:L4597" ca="1" si="169">I4343-J4343+K4343</f>
        <v>-59099964545568.648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25">
      <c r="G4344" s="459"/>
      <c r="H4344" s="459">
        <v>4337</v>
      </c>
      <c r="I4344" s="444">
        <f t="shared" ref="I4344:I4598" ca="1" si="170">L4343</f>
        <v>-59099964545568.648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-246249852273.2027</v>
      </c>
      <c r="L4344" s="444">
        <f t="shared" ca="1" si="169"/>
        <v>-59346214397841.852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25">
      <c r="G4345" s="459"/>
      <c r="H4345" s="459">
        <v>4338</v>
      </c>
      <c r="I4345" s="444">
        <f t="shared" ca="1" si="170"/>
        <v>-59346214397841.852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-247275893324.34106</v>
      </c>
      <c r="L4345" s="444">
        <f t="shared" ca="1" si="169"/>
        <v>-59593490291166.195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25">
      <c r="G4346" s="459"/>
      <c r="H4346" s="459">
        <v>4339</v>
      </c>
      <c r="I4346" s="444">
        <f t="shared" ca="1" si="170"/>
        <v>-59593490291166.195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-248306209546.52585</v>
      </c>
      <c r="L4346" s="444">
        <f t="shared" ca="1" si="169"/>
        <v>-59841796500712.719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25">
      <c r="G4347" s="459"/>
      <c r="H4347" s="459">
        <v>4340</v>
      </c>
      <c r="I4347" s="444">
        <f t="shared" ca="1" si="170"/>
        <v>-59841796500712.719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-249340818752.96967</v>
      </c>
      <c r="L4347" s="444">
        <f t="shared" ca="1" si="169"/>
        <v>-60091137319465.688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25">
      <c r="G4348" s="459"/>
      <c r="H4348" s="459">
        <v>4341</v>
      </c>
      <c r="I4348" s="444">
        <f t="shared" ca="1" si="170"/>
        <v>-60091137319465.688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-250379738831.10703</v>
      </c>
      <c r="L4348" s="444">
        <f t="shared" ca="1" si="169"/>
        <v>-60341517058296.797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25">
      <c r="G4349" s="459"/>
      <c r="H4349" s="459">
        <v>4342</v>
      </c>
      <c r="I4349" s="444">
        <f t="shared" ca="1" si="170"/>
        <v>-60341517058296.797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-251422987742.90332</v>
      </c>
      <c r="L4349" s="444">
        <f t="shared" ca="1" si="169"/>
        <v>-60592940046039.703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25">
      <c r="G4350" s="459"/>
      <c r="H4350" s="459">
        <v>4343</v>
      </c>
      <c r="I4350" s="444">
        <f t="shared" ca="1" si="170"/>
        <v>-60592940046039.703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-252470583525.16547</v>
      </c>
      <c r="L4350" s="444">
        <f t="shared" ca="1" si="169"/>
        <v>-60845410629564.867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25">
      <c r="G4351" s="459"/>
      <c r="H4351" s="459">
        <v>4344</v>
      </c>
      <c r="I4351" s="444">
        <f t="shared" ca="1" si="170"/>
        <v>-60845410629564.867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-253522544289.85364</v>
      </c>
      <c r="L4351" s="444">
        <f t="shared" ca="1" si="169"/>
        <v>-61098933173854.719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25">
      <c r="G4352" s="459"/>
      <c r="H4352" s="459">
        <v>4345</v>
      </c>
      <c r="I4352" s="444">
        <f t="shared" ca="1" si="170"/>
        <v>-61098933173854.719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-254578888224.39462</v>
      </c>
      <c r="L4352" s="444">
        <f t="shared" ca="1" si="169"/>
        <v>-61353512062079.117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25">
      <c r="G4353" s="459"/>
      <c r="H4353" s="459">
        <v>4346</v>
      </c>
      <c r="I4353" s="444">
        <f t="shared" ca="1" si="170"/>
        <v>-61353512062079.117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-255639633591.99631</v>
      </c>
      <c r="L4353" s="444">
        <f t="shared" ca="1" si="169"/>
        <v>-61609151695671.117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25">
      <c r="G4354" s="459"/>
      <c r="H4354" s="459">
        <v>4347</v>
      </c>
      <c r="I4354" s="444">
        <f t="shared" ca="1" si="170"/>
        <v>-61609151695671.117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-256704798731.96298</v>
      </c>
      <c r="L4354" s="444">
        <f t="shared" ca="1" si="169"/>
        <v>-61865856494403.078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25">
      <c r="G4355" s="459"/>
      <c r="H4355" s="459">
        <v>4348</v>
      </c>
      <c r="I4355" s="444">
        <f t="shared" ca="1" si="170"/>
        <v>-61865856494403.078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-257774402060.01282</v>
      </c>
      <c r="L4355" s="444">
        <f t="shared" ca="1" si="169"/>
        <v>-62123630896463.094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25">
      <c r="G4356" s="459"/>
      <c r="H4356" s="459">
        <v>4349</v>
      </c>
      <c r="I4356" s="444">
        <f t="shared" ca="1" si="170"/>
        <v>-62123630896463.094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-258848462068.59619</v>
      </c>
      <c r="L4356" s="444">
        <f t="shared" ca="1" si="169"/>
        <v>-62382479358531.688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25">
      <c r="G4357" s="459"/>
      <c r="H4357" s="459">
        <v>4350</v>
      </c>
      <c r="I4357" s="444">
        <f t="shared" ca="1" si="170"/>
        <v>-62382479358531.688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-259926997327.21536</v>
      </c>
      <c r="L4357" s="444">
        <f t="shared" ca="1" si="169"/>
        <v>-62642406355858.906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25">
      <c r="G4358" s="459"/>
      <c r="H4358" s="459">
        <v>4351</v>
      </c>
      <c r="I4358" s="444">
        <f t="shared" ca="1" si="170"/>
        <v>-62642406355858.906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-261010026482.74545</v>
      </c>
      <c r="L4358" s="444">
        <f t="shared" ca="1" si="169"/>
        <v>-62903416382341.648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25">
      <c r="G4359" s="459"/>
      <c r="H4359" s="459">
        <v>4352</v>
      </c>
      <c r="I4359" s="444">
        <f t="shared" ca="1" si="170"/>
        <v>-62903416382341.648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-262097568259.75684</v>
      </c>
      <c r="L4359" s="444">
        <f t="shared" ca="1" si="169"/>
        <v>-63165513950601.406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25">
      <c r="G4360" s="459"/>
      <c r="H4360" s="459">
        <v>4353</v>
      </c>
      <c r="I4360" s="444">
        <f t="shared" ca="1" si="170"/>
        <v>-63165513950601.406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-263189641460.8392</v>
      </c>
      <c r="L4360" s="444">
        <f t="shared" ca="1" si="169"/>
        <v>-63428703592062.242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25">
      <c r="G4361" s="459"/>
      <c r="H4361" s="459">
        <v>4354</v>
      </c>
      <c r="I4361" s="444">
        <f t="shared" ca="1" si="170"/>
        <v>-63428703592062.242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-264286264966.92599</v>
      </c>
      <c r="L4361" s="444">
        <f t="shared" ca="1" si="169"/>
        <v>-63692989857029.172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25">
      <c r="G4362" s="459"/>
      <c r="H4362" s="459">
        <v>4355</v>
      </c>
      <c r="I4362" s="444">
        <f t="shared" ca="1" si="170"/>
        <v>-63692989857029.172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-265387457737.62158</v>
      </c>
      <c r="L4362" s="444">
        <f t="shared" ca="1" si="169"/>
        <v>-63958377314766.797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25">
      <c r="G4363" s="459"/>
      <c r="H4363" s="459">
        <v>4356</v>
      </c>
      <c r="I4363" s="444">
        <f t="shared" ca="1" si="170"/>
        <v>-63958377314766.797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-266493238811.52829</v>
      </c>
      <c r="L4363" s="444">
        <f t="shared" ca="1" si="169"/>
        <v>-64224870553578.328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25">
      <c r="G4364" s="459"/>
      <c r="H4364" s="459">
        <v>4357</v>
      </c>
      <c r="I4364" s="444">
        <f t="shared" ca="1" si="170"/>
        <v>-64224870553578.328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-267603627306.57635</v>
      </c>
      <c r="L4364" s="444">
        <f t="shared" ca="1" si="169"/>
        <v>-64492474180884.906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25">
      <c r="G4365" s="459"/>
      <c r="H4365" s="459">
        <v>4358</v>
      </c>
      <c r="I4365" s="444">
        <f t="shared" ca="1" si="170"/>
        <v>-64492474180884.906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-268718642420.35379</v>
      </c>
      <c r="L4365" s="444">
        <f t="shared" ca="1" si="169"/>
        <v>-64761192823305.258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25">
      <c r="G4366" s="459"/>
      <c r="H4366" s="459">
        <v>4359</v>
      </c>
      <c r="I4366" s="444">
        <f t="shared" ca="1" si="170"/>
        <v>-64761192823305.258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-269838303430.43854</v>
      </c>
      <c r="L4366" s="444">
        <f t="shared" ca="1" si="169"/>
        <v>-65031031126735.695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25">
      <c r="G4367" s="459"/>
      <c r="H4367" s="459">
        <v>4360</v>
      </c>
      <c r="I4367" s="444">
        <f t="shared" ca="1" si="170"/>
        <v>-65031031126735.695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-270962629694.73203</v>
      </c>
      <c r="L4367" s="444">
        <f t="shared" ca="1" si="169"/>
        <v>-65301993756430.43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25">
      <c r="G4368" s="459"/>
      <c r="H4368" s="459">
        <v>4361</v>
      </c>
      <c r="I4368" s="444">
        <f t="shared" ca="1" si="170"/>
        <v>-65301993756430.43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-272091640651.79346</v>
      </c>
      <c r="L4368" s="444">
        <f t="shared" ca="1" si="169"/>
        <v>-65574085397082.227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25">
      <c r="G4369" s="459"/>
      <c r="H4369" s="459">
        <v>4362</v>
      </c>
      <c r="I4369" s="444">
        <f t="shared" ca="1" si="170"/>
        <v>-65574085397082.227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-273225355821.17593</v>
      </c>
      <c r="L4369" s="444">
        <f t="shared" ca="1" si="169"/>
        <v>-65847310752903.406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25">
      <c r="G4370" s="459"/>
      <c r="H4370" s="459">
        <v>4363</v>
      </c>
      <c r="I4370" s="444">
        <f t="shared" ca="1" si="170"/>
        <v>-65847310752903.406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-274363794803.76422</v>
      </c>
      <c r="L4370" s="444">
        <f t="shared" ca="1" si="169"/>
        <v>-66121674547707.172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25">
      <c r="G4371" s="459"/>
      <c r="H4371" s="459">
        <v>4364</v>
      </c>
      <c r="I4371" s="444">
        <f t="shared" ca="1" si="170"/>
        <v>-66121674547707.172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-275506977282.11322</v>
      </c>
      <c r="L4371" s="444">
        <f t="shared" ca="1" si="169"/>
        <v>-66397181524989.281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25">
      <c r="G4372" s="459"/>
      <c r="H4372" s="459">
        <v>4365</v>
      </c>
      <c r="I4372" s="444">
        <f t="shared" ca="1" si="170"/>
        <v>-66397181524989.281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-276654923020.78864</v>
      </c>
      <c r="L4372" s="444">
        <f t="shared" ca="1" si="169"/>
        <v>-66673836448010.07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25">
      <c r="G4373" s="459"/>
      <c r="H4373" s="459">
        <v>4366</v>
      </c>
      <c r="I4373" s="444">
        <f t="shared" ca="1" si="170"/>
        <v>-66673836448010.07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-277807651866.70862</v>
      </c>
      <c r="L4373" s="444">
        <f t="shared" ca="1" si="169"/>
        <v>-66951644099876.781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25">
      <c r="G4374" s="459"/>
      <c r="H4374" s="459">
        <v>4367</v>
      </c>
      <c r="I4374" s="444">
        <f t="shared" ca="1" si="170"/>
        <v>-66951644099876.781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-278965183749.48657</v>
      </c>
      <c r="L4374" s="444">
        <f t="shared" ca="1" si="169"/>
        <v>-67230609283626.266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25">
      <c r="G4375" s="459"/>
      <c r="H4375" s="459">
        <v>4368</v>
      </c>
      <c r="I4375" s="444">
        <f t="shared" ca="1" si="170"/>
        <v>-67230609283626.266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-280127538681.77612</v>
      </c>
      <c r="L4375" s="444">
        <f t="shared" ca="1" si="169"/>
        <v>-67510736822308.039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25">
      <c r="G4376" s="459"/>
      <c r="H4376" s="459">
        <v>4369</v>
      </c>
      <c r="I4376" s="444">
        <f t="shared" ca="1" si="170"/>
        <v>-67510736822308.039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-281294736759.61682</v>
      </c>
      <c r="L4376" s="444">
        <f t="shared" ca="1" si="169"/>
        <v>-67792031559067.656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25">
      <c r="G4377" s="459"/>
      <c r="H4377" s="459">
        <v>4370</v>
      </c>
      <c r="I4377" s="444">
        <f t="shared" ca="1" si="170"/>
        <v>-67792031559067.656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-282466798162.78186</v>
      </c>
      <c r="L4377" s="444">
        <f t="shared" ca="1" si="169"/>
        <v>-68074498357230.438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25">
      <c r="G4378" s="459"/>
      <c r="H4378" s="459">
        <v>4371</v>
      </c>
      <c r="I4378" s="444">
        <f t="shared" ca="1" si="170"/>
        <v>-68074498357230.438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-283643743155.12683</v>
      </c>
      <c r="L4378" s="444">
        <f t="shared" ca="1" si="169"/>
        <v>-68358142100385.563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25">
      <c r="G4379" s="459"/>
      <c r="H4379" s="459">
        <v>4372</v>
      </c>
      <c r="I4379" s="444">
        <f t="shared" ca="1" si="170"/>
        <v>-68358142100385.563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-284825592084.93982</v>
      </c>
      <c r="L4379" s="444">
        <f t="shared" ca="1" si="169"/>
        <v>-68642967692470.5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25">
      <c r="G4380" s="459"/>
      <c r="H4380" s="459">
        <v>4373</v>
      </c>
      <c r="I4380" s="444">
        <f t="shared" ca="1" si="170"/>
        <v>-68642967692470.5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-286012365385.29376</v>
      </c>
      <c r="L4380" s="444">
        <f t="shared" ca="1" si="169"/>
        <v>-68928980057855.797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25">
      <c r="G4381" s="459"/>
      <c r="H4381" s="459">
        <v>4374</v>
      </c>
      <c r="I4381" s="444">
        <f t="shared" ca="1" si="170"/>
        <v>-68928980057855.797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-287204083574.39917</v>
      </c>
      <c r="L4381" s="444">
        <f t="shared" ca="1" si="169"/>
        <v>-69216184141430.195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25">
      <c r="G4382" s="459"/>
      <c r="H4382" s="459">
        <v>4375</v>
      </c>
      <c r="I4382" s="444">
        <f t="shared" ca="1" si="170"/>
        <v>-69216184141430.195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-288400767255.95917</v>
      </c>
      <c r="L4382" s="444">
        <f t="shared" ca="1" si="169"/>
        <v>-69504584908686.156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25">
      <c r="G4383" s="459"/>
      <c r="H4383" s="459">
        <v>4376</v>
      </c>
      <c r="I4383" s="444">
        <f t="shared" ca="1" si="170"/>
        <v>-69504584908686.156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-289602437119.52563</v>
      </c>
      <c r="L4383" s="444">
        <f t="shared" ca="1" si="169"/>
        <v>-69794187345805.68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25">
      <c r="G4384" s="459"/>
      <c r="H4384" s="459">
        <v>4377</v>
      </c>
      <c r="I4384" s="444">
        <f t="shared" ca="1" si="170"/>
        <v>-69794187345805.68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-290809113940.85699</v>
      </c>
      <c r="L4384" s="444">
        <f t="shared" ca="1" si="169"/>
        <v>-70084996459746.539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25">
      <c r="G4385" s="459"/>
      <c r="H4385" s="459">
        <v>4378</v>
      </c>
      <c r="I4385" s="444">
        <f t="shared" ca="1" si="170"/>
        <v>-70084996459746.539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-292020818582.27728</v>
      </c>
      <c r="L4385" s="444">
        <f t="shared" ca="1" si="169"/>
        <v>-70377017278328.813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25">
      <c r="G4386" s="459"/>
      <c r="H4386" s="459">
        <v>4379</v>
      </c>
      <c r="I4386" s="444">
        <f t="shared" ca="1" si="170"/>
        <v>-70377017278328.813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-293237571993.03674</v>
      </c>
      <c r="L4386" s="444">
        <f t="shared" ca="1" si="169"/>
        <v>-70670254850321.844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25">
      <c r="G4387" s="459"/>
      <c r="H4387" s="459">
        <v>4380</v>
      </c>
      <c r="I4387" s="444">
        <f t="shared" ca="1" si="170"/>
        <v>-70670254850321.844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-294459395209.67432</v>
      </c>
      <c r="L4387" s="444">
        <f t="shared" ca="1" si="169"/>
        <v>-70964714245531.516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25">
      <c r="G4388" s="459"/>
      <c r="H4388" s="459">
        <v>4381</v>
      </c>
      <c r="I4388" s="444">
        <f t="shared" ca="1" si="170"/>
        <v>-70964714245531.516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-295686309356.38129</v>
      </c>
      <c r="L4388" s="444">
        <f t="shared" ca="1" si="169"/>
        <v>-71260400554887.891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25">
      <c r="G4389" s="459"/>
      <c r="H4389" s="459">
        <v>4382</v>
      </c>
      <c r="I4389" s="444">
        <f t="shared" ca="1" si="170"/>
        <v>-71260400554887.891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-296918335645.36621</v>
      </c>
      <c r="L4389" s="444">
        <f t="shared" ca="1" si="169"/>
        <v>-71557318890533.25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25">
      <c r="G4390" s="459"/>
      <c r="H4390" s="459">
        <v>4383</v>
      </c>
      <c r="I4390" s="444">
        <f t="shared" ca="1" si="170"/>
        <v>-71557318890533.25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-298155495377.22186</v>
      </c>
      <c r="L4390" s="444">
        <f t="shared" ca="1" si="169"/>
        <v>-71855474385910.469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25">
      <c r="G4391" s="459"/>
      <c r="H4391" s="459">
        <v>4384</v>
      </c>
      <c r="I4391" s="444">
        <f t="shared" ca="1" si="170"/>
        <v>-71855474385910.469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-299397809941.29364</v>
      </c>
      <c r="L4391" s="444">
        <f t="shared" ca="1" si="169"/>
        <v>-72154872195851.766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25">
      <c r="G4392" s="459"/>
      <c r="H4392" s="459">
        <v>4385</v>
      </c>
      <c r="I4392" s="444">
        <f t="shared" ca="1" si="170"/>
        <v>-72154872195851.766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-300645300816.04901</v>
      </c>
      <c r="L4392" s="444">
        <f t="shared" ca="1" si="169"/>
        <v>-72455517496667.813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25">
      <c r="G4393" s="459"/>
      <c r="H4393" s="459">
        <v>4386</v>
      </c>
      <c r="I4393" s="444">
        <f t="shared" ca="1" si="170"/>
        <v>-72455517496667.813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-301897989569.44922</v>
      </c>
      <c r="L4393" s="444">
        <f t="shared" ca="1" si="169"/>
        <v>-72757415486237.266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25">
      <c r="G4394" s="459"/>
      <c r="H4394" s="459">
        <v>4387</v>
      </c>
      <c r="I4394" s="444">
        <f t="shared" ca="1" si="170"/>
        <v>-72757415486237.266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-303155897859.32196</v>
      </c>
      <c r="L4394" s="444">
        <f t="shared" ca="1" si="169"/>
        <v>-73060571384096.594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25">
      <c r="G4395" s="459"/>
      <c r="H4395" s="459">
        <v>4388</v>
      </c>
      <c r="I4395" s="444">
        <f t="shared" ca="1" si="170"/>
        <v>-73060571384096.594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-304419047433.73578</v>
      </c>
      <c r="L4395" s="444">
        <f t="shared" ca="1" si="169"/>
        <v>-73364990431530.328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25">
      <c r="G4396" s="459"/>
      <c r="H4396" s="459">
        <v>4389</v>
      </c>
      <c r="I4396" s="444">
        <f t="shared" ca="1" si="170"/>
        <v>-73364990431530.328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-305687460131.37634</v>
      </c>
      <c r="L4396" s="444">
        <f t="shared" ca="1" si="169"/>
        <v>-73670677891661.703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25">
      <c r="G4397" s="459"/>
      <c r="H4397" s="459">
        <v>4390</v>
      </c>
      <c r="I4397" s="444">
        <f t="shared" ca="1" si="170"/>
        <v>-73670677891661.703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-306961157881.92377</v>
      </c>
      <c r="L4397" s="444">
        <f t="shared" ca="1" si="169"/>
        <v>-73977639049543.625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25">
      <c r="G4398" s="459"/>
      <c r="H4398" s="459">
        <v>4391</v>
      </c>
      <c r="I4398" s="444">
        <f t="shared" ca="1" si="170"/>
        <v>-73977639049543.625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-308240162706.43176</v>
      </c>
      <c r="L4398" s="444">
        <f t="shared" ca="1" si="169"/>
        <v>-74285879212250.063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25">
      <c r="G4399" s="459"/>
      <c r="H4399" s="459">
        <v>4392</v>
      </c>
      <c r="I4399" s="444">
        <f t="shared" ca="1" si="170"/>
        <v>-74285879212250.063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-309524496717.70862</v>
      </c>
      <c r="L4399" s="444">
        <f t="shared" ca="1" si="169"/>
        <v>-74595403708967.766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25">
      <c r="G4400" s="459"/>
      <c r="H4400" s="459">
        <v>4393</v>
      </c>
      <c r="I4400" s="444">
        <f t="shared" ca="1" si="170"/>
        <v>-74595403708967.766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-310814182120.69904</v>
      </c>
      <c r="L4400" s="444">
        <f t="shared" ca="1" si="169"/>
        <v>-74906217891088.469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25">
      <c r="G4401" s="459"/>
      <c r="H4401" s="459">
        <v>4394</v>
      </c>
      <c r="I4401" s="444">
        <f t="shared" ca="1" si="170"/>
        <v>-74906217891088.469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-312109241212.86859</v>
      </c>
      <c r="L4401" s="444">
        <f t="shared" ca="1" si="169"/>
        <v>-75218327132301.344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25">
      <c r="G4402" s="459"/>
      <c r="H4402" s="459">
        <v>4395</v>
      </c>
      <c r="I4402" s="444">
        <f t="shared" ca="1" si="170"/>
        <v>-75218327132301.344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-313409696384.58893</v>
      </c>
      <c r="L4402" s="444">
        <f t="shared" ca="1" si="169"/>
        <v>-75531736828685.938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25">
      <c r="G4403" s="459"/>
      <c r="H4403" s="459">
        <v>4396</v>
      </c>
      <c r="I4403" s="444">
        <f t="shared" ca="1" si="170"/>
        <v>-75531736828685.938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-314715570119.52472</v>
      </c>
      <c r="L4403" s="444">
        <f t="shared" ca="1" si="169"/>
        <v>-75846452398805.469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25">
      <c r="G4404" s="459"/>
      <c r="H4404" s="459">
        <v>4397</v>
      </c>
      <c r="I4404" s="444">
        <f t="shared" ca="1" si="170"/>
        <v>-75846452398805.469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-316026884995.02277</v>
      </c>
      <c r="L4404" s="444">
        <f t="shared" ca="1" si="169"/>
        <v>-76162479283800.484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25">
      <c r="G4405" s="459"/>
      <c r="H4405" s="459">
        <v>4398</v>
      </c>
      <c r="I4405" s="444">
        <f t="shared" ca="1" si="170"/>
        <v>-76162479283800.484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-317343663682.50201</v>
      </c>
      <c r="L4405" s="444">
        <f t="shared" ca="1" si="169"/>
        <v>-76479822947482.984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25">
      <c r="G4406" s="459"/>
      <c r="H4406" s="459">
        <v>4399</v>
      </c>
      <c r="I4406" s="444">
        <f t="shared" ca="1" si="170"/>
        <v>-76479822947482.984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-318665928947.84576</v>
      </c>
      <c r="L4406" s="444">
        <f t="shared" ca="1" si="169"/>
        <v>-76798488876430.828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25">
      <c r="G4407" s="459"/>
      <c r="H4407" s="459">
        <v>4400</v>
      </c>
      <c r="I4407" s="444">
        <f t="shared" ca="1" si="170"/>
        <v>-76798488876430.828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-319993703651.7951</v>
      </c>
      <c r="L4407" s="444">
        <f t="shared" ca="1" si="169"/>
        <v>-77118482580082.625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25">
      <c r="G4408" s="459"/>
      <c r="H4408" s="459">
        <v>4401</v>
      </c>
      <c r="I4408" s="444">
        <f t="shared" ca="1" si="170"/>
        <v>-77118482580082.625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-321327010750.34424</v>
      </c>
      <c r="L4408" s="444">
        <f t="shared" ca="1" si="169"/>
        <v>-77439809590832.969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25">
      <c r="G4409" s="459"/>
      <c r="H4409" s="459">
        <v>4402</v>
      </c>
      <c r="I4409" s="444">
        <f t="shared" ca="1" si="170"/>
        <v>-77439809590832.969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-322665873295.13739</v>
      </c>
      <c r="L4409" s="444">
        <f t="shared" ca="1" si="169"/>
        <v>-77762475464128.109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25">
      <c r="G4410" s="459"/>
      <c r="H4410" s="459">
        <v>4403</v>
      </c>
      <c r="I4410" s="444">
        <f t="shared" ca="1" si="170"/>
        <v>-77762475464128.109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-324010314433.86713</v>
      </c>
      <c r="L4410" s="444">
        <f t="shared" ca="1" si="169"/>
        <v>-78086485778561.969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25">
      <c r="G4411" s="459"/>
      <c r="H4411" s="459">
        <v>4404</v>
      </c>
      <c r="I4411" s="444">
        <f t="shared" ca="1" si="170"/>
        <v>-78086485778561.969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-325360357410.67487</v>
      </c>
      <c r="L4411" s="444">
        <f t="shared" ca="1" si="169"/>
        <v>-78411846135972.641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25">
      <c r="G4412" s="459"/>
      <c r="H4412" s="459">
        <v>4405</v>
      </c>
      <c r="I4412" s="444">
        <f t="shared" ca="1" si="170"/>
        <v>-78411846135972.641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-326716025566.55267</v>
      </c>
      <c r="L4412" s="444">
        <f t="shared" ca="1" si="169"/>
        <v>-78738562161539.188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25">
      <c r="G4413" s="459"/>
      <c r="H4413" s="459">
        <v>4406</v>
      </c>
      <c r="I4413" s="444">
        <f t="shared" ca="1" si="170"/>
        <v>-78738562161539.188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-328077342339.74658</v>
      </c>
      <c r="L4413" s="444">
        <f t="shared" ca="1" si="169"/>
        <v>-79066639503878.938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25">
      <c r="G4414" s="459"/>
      <c r="H4414" s="459">
        <v>4407</v>
      </c>
      <c r="I4414" s="444">
        <f t="shared" ca="1" si="170"/>
        <v>-79066639503878.938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-329444331266.16223</v>
      </c>
      <c r="L4414" s="444">
        <f t="shared" ca="1" si="169"/>
        <v>-79396083835145.094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25">
      <c r="G4415" s="459"/>
      <c r="H4415" s="459">
        <v>4408</v>
      </c>
      <c r="I4415" s="444">
        <f t="shared" ca="1" si="170"/>
        <v>-79396083835145.094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-330817015979.77124</v>
      </c>
      <c r="L4415" s="444">
        <f t="shared" ca="1" si="169"/>
        <v>-79726900851124.859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25">
      <c r="G4416" s="459"/>
      <c r="H4416" s="459">
        <v>4409</v>
      </c>
      <c r="I4416" s="444">
        <f t="shared" ca="1" si="170"/>
        <v>-79726900851124.859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-332195420213.02026</v>
      </c>
      <c r="L4416" s="444">
        <f t="shared" ca="1" si="169"/>
        <v>-80059096271337.875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25">
      <c r="G4417" s="459"/>
      <c r="H4417" s="459">
        <v>4410</v>
      </c>
      <c r="I4417" s="444">
        <f t="shared" ca="1" si="170"/>
        <v>-80059096271337.875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-333579567797.24115</v>
      </c>
      <c r="L4417" s="444">
        <f t="shared" ca="1" si="169"/>
        <v>-80392675839135.109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25">
      <c r="G4418" s="459"/>
      <c r="H4418" s="459">
        <v>4411</v>
      </c>
      <c r="I4418" s="444">
        <f t="shared" ca="1" si="170"/>
        <v>-80392675839135.109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-334969482663.06293</v>
      </c>
      <c r="L4418" s="444">
        <f t="shared" ca="1" si="169"/>
        <v>-80727645321798.172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25">
      <c r="G4419" s="459"/>
      <c r="H4419" s="459">
        <v>4412</v>
      </c>
      <c r="I4419" s="444">
        <f t="shared" ca="1" si="170"/>
        <v>-80727645321798.172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-336365188840.82568</v>
      </c>
      <c r="L4419" s="444">
        <f t="shared" ca="1" si="169"/>
        <v>-81064010510639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25">
      <c r="G4420" s="459"/>
      <c r="H4420" s="459">
        <v>4413</v>
      </c>
      <c r="I4420" s="444">
        <f t="shared" ca="1" si="170"/>
        <v>-81064010510639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-337766710460.99585</v>
      </c>
      <c r="L4420" s="444">
        <f t="shared" ca="1" si="169"/>
        <v>-81401777221100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25">
      <c r="G4421" s="459"/>
      <c r="H4421" s="459">
        <v>4414</v>
      </c>
      <c r="I4421" s="444">
        <f t="shared" ca="1" si="170"/>
        <v>-81401777221100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-339174071754.58331</v>
      </c>
      <c r="L4421" s="444">
        <f t="shared" ca="1" si="169"/>
        <v>-81740951292854.578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25">
      <c r="G4422" s="459"/>
      <c r="H4422" s="459">
        <v>4415</v>
      </c>
      <c r="I4422" s="444">
        <f t="shared" ca="1" si="170"/>
        <v>-81740951292854.578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-340587297053.56073</v>
      </c>
      <c r="L4422" s="444">
        <f t="shared" ca="1" si="169"/>
        <v>-82081538589908.141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25">
      <c r="G4423" s="459"/>
      <c r="H4423" s="459">
        <v>4416</v>
      </c>
      <c r="I4423" s="444">
        <f t="shared" ca="1" si="170"/>
        <v>-82081538589908.141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-342006410791.28394</v>
      </c>
      <c r="L4423" s="444">
        <f t="shared" ca="1" si="169"/>
        <v>-82423545000699.422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25">
      <c r="G4424" s="459"/>
      <c r="H4424" s="459">
        <v>4417</v>
      </c>
      <c r="I4424" s="444">
        <f t="shared" ca="1" si="170"/>
        <v>-82423545000699.422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-343431437502.91425</v>
      </c>
      <c r="L4424" s="444">
        <f t="shared" ca="1" si="169"/>
        <v>-82766976438202.344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25">
      <c r="G4425" s="459"/>
      <c r="H4425" s="459">
        <v>4418</v>
      </c>
      <c r="I4425" s="444">
        <f t="shared" ca="1" si="170"/>
        <v>-82766976438202.344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-344862401825.84308</v>
      </c>
      <c r="L4425" s="444">
        <f t="shared" ca="1" si="169"/>
        <v>-83111838840028.188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25">
      <c r="G4426" s="459"/>
      <c r="H4426" s="459">
        <v>4419</v>
      </c>
      <c r="I4426" s="444">
        <f t="shared" ca="1" si="170"/>
        <v>-83111838840028.188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-346299328500.11743</v>
      </c>
      <c r="L4426" s="444">
        <f t="shared" ca="1" si="169"/>
        <v>-83458138168528.313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25">
      <c r="G4427" s="459"/>
      <c r="H4427" s="459">
        <v>4420</v>
      </c>
      <c r="I4427" s="444">
        <f t="shared" ca="1" si="170"/>
        <v>-83458138168528.313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-347742242368.86798</v>
      </c>
      <c r="L4427" s="444">
        <f t="shared" ca="1" si="169"/>
        <v>-83805880410897.188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25">
      <c r="G4428" s="459"/>
      <c r="H4428" s="459">
        <v>4421</v>
      </c>
      <c r="I4428" s="444">
        <f t="shared" ca="1" si="170"/>
        <v>-83805880410897.188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-349191168378.73828</v>
      </c>
      <c r="L4428" s="444">
        <f t="shared" ca="1" si="169"/>
        <v>-84155071579275.922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25">
      <c r="G4429" s="459"/>
      <c r="H4429" s="459">
        <v>4422</v>
      </c>
      <c r="I4429" s="444">
        <f t="shared" ca="1" si="170"/>
        <v>-84155071579275.922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-350646131580.31635</v>
      </c>
      <c r="L4429" s="444">
        <f t="shared" ca="1" si="169"/>
        <v>-84505717710856.234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25">
      <c r="G4430" s="459"/>
      <c r="H4430" s="459">
        <v>4423</v>
      </c>
      <c r="I4430" s="444">
        <f t="shared" ca="1" si="170"/>
        <v>-84505717710856.234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-352107157128.56763</v>
      </c>
      <c r="L4430" s="444">
        <f t="shared" ca="1" si="169"/>
        <v>-84857824867984.797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25">
      <c r="G4431" s="459"/>
      <c r="H4431" s="459">
        <v>4424</v>
      </c>
      <c r="I4431" s="444">
        <f t="shared" ca="1" si="170"/>
        <v>-84857824867984.797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-353574270283.26996</v>
      </c>
      <c r="L4431" s="444">
        <f t="shared" ca="1" si="169"/>
        <v>-85211399138268.063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25">
      <c r="G4432" s="459"/>
      <c r="H4432" s="459">
        <v>4425</v>
      </c>
      <c r="I4432" s="444">
        <f t="shared" ca="1" si="170"/>
        <v>-85211399138268.063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-355047496409.45026</v>
      </c>
      <c r="L4432" s="444">
        <f t="shared" ca="1" si="169"/>
        <v>-85566446634677.516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25">
      <c r="G4433" s="459"/>
      <c r="H4433" s="459">
        <v>4426</v>
      </c>
      <c r="I4433" s="444">
        <f t="shared" ca="1" si="170"/>
        <v>-85566446634677.516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-356526860977.823</v>
      </c>
      <c r="L4433" s="444">
        <f t="shared" ca="1" si="169"/>
        <v>-85922973495655.344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25">
      <c r="G4434" s="459"/>
      <c r="H4434" s="459">
        <v>4427</v>
      </c>
      <c r="I4434" s="444">
        <f t="shared" ca="1" si="170"/>
        <v>-85922973495655.344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-358012389565.23059</v>
      </c>
      <c r="L4434" s="444">
        <f t="shared" ca="1" si="169"/>
        <v>-86280985885220.578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25">
      <c r="G4435" s="459"/>
      <c r="H4435" s="459">
        <v>4428</v>
      </c>
      <c r="I4435" s="444">
        <f t="shared" ca="1" si="170"/>
        <v>-86280985885220.578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-359504107855.08575</v>
      </c>
      <c r="L4435" s="444">
        <f t="shared" ca="1" si="169"/>
        <v>-86640489993075.656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25">
      <c r="G4436" s="459"/>
      <c r="H4436" s="459">
        <v>4429</v>
      </c>
      <c r="I4436" s="444">
        <f t="shared" ca="1" si="170"/>
        <v>-86640489993075.656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-361002041637.81525</v>
      </c>
      <c r="L4436" s="444">
        <f t="shared" ca="1" si="169"/>
        <v>-87001492034713.469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25">
      <c r="G4437" s="459"/>
      <c r="H4437" s="459">
        <v>4430</v>
      </c>
      <c r="I4437" s="444">
        <f t="shared" ca="1" si="170"/>
        <v>-87001492034713.469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-362506216811.30609</v>
      </c>
      <c r="L4437" s="444">
        <f t="shared" ca="1" si="169"/>
        <v>-87363998251524.781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25">
      <c r="G4438" s="459"/>
      <c r="H4438" s="459">
        <v>4431</v>
      </c>
      <c r="I4438" s="444">
        <f t="shared" ca="1" si="170"/>
        <v>-87363998251524.781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-364016659381.35327</v>
      </c>
      <c r="L4438" s="444">
        <f t="shared" ca="1" si="169"/>
        <v>-87728014910906.141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25">
      <c r="G4439" s="459"/>
      <c r="H4439" s="459">
        <v>4432</v>
      </c>
      <c r="I4439" s="444">
        <f t="shared" ca="1" si="170"/>
        <v>-87728014910906.141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-365533395462.10889</v>
      </c>
      <c r="L4439" s="444">
        <f t="shared" ca="1" si="169"/>
        <v>-88093548306368.25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25">
      <c r="G4440" s="459"/>
      <c r="H4440" s="459">
        <v>4433</v>
      </c>
      <c r="I4440" s="444">
        <f t="shared" ca="1" si="170"/>
        <v>-88093548306368.25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-367056451276.53436</v>
      </c>
      <c r="L4440" s="444">
        <f t="shared" ca="1" si="169"/>
        <v>-88460604757644.781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25">
      <c r="G4441" s="459"/>
      <c r="H4441" s="459">
        <v>4434</v>
      </c>
      <c r="I4441" s="444">
        <f t="shared" ca="1" si="170"/>
        <v>-88460604757644.781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-368585853156.85327</v>
      </c>
      <c r="L4441" s="444">
        <f t="shared" ca="1" si="169"/>
        <v>-88829190610801.641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25">
      <c r="G4442" s="459"/>
      <c r="H4442" s="459">
        <v>4435</v>
      </c>
      <c r="I4442" s="444">
        <f t="shared" ca="1" si="170"/>
        <v>-88829190610801.641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-370121627545.00684</v>
      </c>
      <c r="L4442" s="444">
        <f t="shared" ca="1" si="169"/>
        <v>-89199312238346.641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25">
      <c r="G4443" s="459"/>
      <c r="H4443" s="459">
        <v>4436</v>
      </c>
      <c r="I4443" s="444">
        <f t="shared" ca="1" si="170"/>
        <v>-89199312238346.641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-371663800993.11102</v>
      </c>
      <c r="L4443" s="444">
        <f t="shared" ca="1" si="169"/>
        <v>-89570976039339.75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25">
      <c r="G4444" s="459"/>
      <c r="H4444" s="459">
        <v>4437</v>
      </c>
      <c r="I4444" s="444">
        <f t="shared" ca="1" si="170"/>
        <v>-89570976039339.75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-373212400163.91565</v>
      </c>
      <c r="L4444" s="444">
        <f t="shared" ca="1" si="169"/>
        <v>-89944188439503.672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25">
      <c r="G4445" s="459"/>
      <c r="H4445" s="459">
        <v>4438</v>
      </c>
      <c r="I4445" s="444">
        <f t="shared" ca="1" si="170"/>
        <v>-89944188439503.672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-374767451831.26532</v>
      </c>
      <c r="L4445" s="444">
        <f t="shared" ca="1" si="169"/>
        <v>-90318955891334.938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25">
      <c r="G4446" s="459"/>
      <c r="H4446" s="459">
        <v>4439</v>
      </c>
      <c r="I4446" s="444">
        <f t="shared" ca="1" si="170"/>
        <v>-90318955891334.938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-376328982880.56226</v>
      </c>
      <c r="L4446" s="444">
        <f t="shared" ca="1" si="169"/>
        <v>-90695284874215.5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25">
      <c r="G4447" s="459"/>
      <c r="H4447" s="459">
        <v>4440</v>
      </c>
      <c r="I4447" s="444">
        <f t="shared" ca="1" si="170"/>
        <v>-90695284874215.5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-377897020309.23126</v>
      </c>
      <c r="L4447" s="444">
        <f t="shared" ca="1" si="169"/>
        <v>-91073181894524.734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25">
      <c r="G4448" s="459"/>
      <c r="H4448" s="459">
        <v>4441</v>
      </c>
      <c r="I4448" s="444">
        <f t="shared" ca="1" si="170"/>
        <v>-91073181894524.734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-379471591227.1864</v>
      </c>
      <c r="L4448" s="444">
        <f t="shared" ca="1" si="169"/>
        <v>-91452653485751.922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25">
      <c r="G4449" s="459"/>
      <c r="H4449" s="459">
        <v>4442</v>
      </c>
      <c r="I4449" s="444">
        <f t="shared" ca="1" si="170"/>
        <v>-91452653485751.922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-381052722857.29968</v>
      </c>
      <c r="L4449" s="444">
        <f t="shared" ca="1" si="169"/>
        <v>-91833706208609.219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25">
      <c r="G4450" s="459"/>
      <c r="H4450" s="459">
        <v>4443</v>
      </c>
      <c r="I4450" s="444">
        <f t="shared" ca="1" si="170"/>
        <v>-91833706208609.219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-382640442535.87177</v>
      </c>
      <c r="L4450" s="444">
        <f t="shared" ca="1" si="169"/>
        <v>-92216346651145.094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25">
      <c r="G4451" s="459"/>
      <c r="H4451" s="459">
        <v>4444</v>
      </c>
      <c r="I4451" s="444">
        <f t="shared" ca="1" si="170"/>
        <v>-92216346651145.094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-384234777713.10455</v>
      </c>
      <c r="L4451" s="444">
        <f t="shared" ca="1" si="169"/>
        <v>-92600581428858.203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25">
      <c r="G4452" s="459"/>
      <c r="H4452" s="459">
        <v>4445</v>
      </c>
      <c r="I4452" s="444">
        <f t="shared" ca="1" si="170"/>
        <v>-92600581428858.203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-385835755953.57587</v>
      </c>
      <c r="L4452" s="444">
        <f t="shared" ca="1" si="169"/>
        <v>-92986417184811.781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25">
      <c r="G4453" s="459"/>
      <c r="H4453" s="459">
        <v>4446</v>
      </c>
      <c r="I4453" s="444">
        <f t="shared" ca="1" si="170"/>
        <v>-92986417184811.781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-387443404936.71576</v>
      </c>
      <c r="L4453" s="444">
        <f t="shared" ca="1" si="169"/>
        <v>-93373860589748.5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25">
      <c r="G4454" s="459"/>
      <c r="H4454" s="459">
        <v>4447</v>
      </c>
      <c r="I4454" s="444">
        <f t="shared" ca="1" si="170"/>
        <v>-93373860589748.5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-389057752457.2854</v>
      </c>
      <c r="L4454" s="444">
        <f t="shared" ca="1" si="169"/>
        <v>-93762918342205.781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25">
      <c r="G4455" s="459"/>
      <c r="H4455" s="459">
        <v>4448</v>
      </c>
      <c r="I4455" s="444">
        <f t="shared" ca="1" si="170"/>
        <v>-93762918342205.781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-390678826425.85742</v>
      </c>
      <c r="L4455" s="444">
        <f t="shared" ca="1" si="169"/>
        <v>-94153597168631.641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25">
      <c r="G4456" s="459"/>
      <c r="H4456" s="459">
        <v>4449</v>
      </c>
      <c r="I4456" s="444">
        <f t="shared" ca="1" si="170"/>
        <v>-94153597168631.641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-392306654869.29852</v>
      </c>
      <c r="L4456" s="444">
        <f t="shared" ca="1" si="169"/>
        <v>-94545903823500.938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25">
      <c r="G4457" s="459"/>
      <c r="H4457" s="459">
        <v>4450</v>
      </c>
      <c r="I4457" s="444">
        <f t="shared" ca="1" si="170"/>
        <v>-94545903823500.938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-393941265931.25391</v>
      </c>
      <c r="L4457" s="444">
        <f t="shared" ca="1" si="169"/>
        <v>-94939845089432.188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25">
      <c r="G4458" s="459"/>
      <c r="H4458" s="459">
        <v>4451</v>
      </c>
      <c r="I4458" s="444">
        <f t="shared" ca="1" si="170"/>
        <v>-94939845089432.188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-395582687872.63409</v>
      </c>
      <c r="L4458" s="444">
        <f t="shared" ca="1" si="169"/>
        <v>-95335427777304.828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25">
      <c r="G4459" s="459"/>
      <c r="H4459" s="459">
        <v>4452</v>
      </c>
      <c r="I4459" s="444">
        <f t="shared" ca="1" si="170"/>
        <v>-95335427777304.828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-397230949072.10345</v>
      </c>
      <c r="L4459" s="444">
        <f t="shared" ca="1" si="169"/>
        <v>-95732658726376.938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25">
      <c r="G4460" s="459"/>
      <c r="H4460" s="459">
        <v>4453</v>
      </c>
      <c r="I4460" s="444">
        <f t="shared" ca="1" si="170"/>
        <v>-95732658726376.938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-398886078026.57056</v>
      </c>
      <c r="L4460" s="444">
        <f t="shared" ca="1" si="169"/>
        <v>-96131544804403.516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25">
      <c r="G4461" s="459"/>
      <c r="H4461" s="459">
        <v>4454</v>
      </c>
      <c r="I4461" s="444">
        <f t="shared" ca="1" si="170"/>
        <v>-96131544804403.516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-400548103351.68134</v>
      </c>
      <c r="L4461" s="444">
        <f t="shared" ca="1" si="169"/>
        <v>-96532092907755.203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25">
      <c r="G4462" s="459"/>
      <c r="H4462" s="459">
        <v>4455</v>
      </c>
      <c r="I4462" s="444">
        <f t="shared" ca="1" si="170"/>
        <v>-96532092907755.203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-402217053782.31335</v>
      </c>
      <c r="L4462" s="444">
        <f t="shared" ca="1" si="169"/>
        <v>-96934309961537.516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25">
      <c r="G4463" s="459"/>
      <c r="H4463" s="459">
        <v>4456</v>
      </c>
      <c r="I4463" s="444">
        <f t="shared" ca="1" si="170"/>
        <v>-96934309961537.516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-403892958173.073</v>
      </c>
      <c r="L4463" s="444">
        <f t="shared" ca="1" si="169"/>
        <v>-97338202919710.594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25">
      <c r="G4464" s="459"/>
      <c r="H4464" s="459">
        <v>4457</v>
      </c>
      <c r="I4464" s="444">
        <f t="shared" ca="1" si="170"/>
        <v>-97338202919710.594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-405575845498.79413</v>
      </c>
      <c r="L4464" s="444">
        <f t="shared" ca="1" si="169"/>
        <v>-97743778765209.391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25">
      <c r="G4465" s="459"/>
      <c r="H4465" s="459">
        <v>4458</v>
      </c>
      <c r="I4465" s="444">
        <f t="shared" ca="1" si="170"/>
        <v>-97743778765209.391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-407265744855.03912</v>
      </c>
      <c r="L4465" s="444">
        <f t="shared" ca="1" si="169"/>
        <v>-98151044510064.438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25">
      <c r="G4466" s="459"/>
      <c r="H4466" s="459">
        <v>4459</v>
      </c>
      <c r="I4466" s="444">
        <f t="shared" ca="1" si="170"/>
        <v>-98151044510064.438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-408962685458.60181</v>
      </c>
      <c r="L4466" s="444">
        <f t="shared" ca="1" si="169"/>
        <v>-98560007195523.047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25">
      <c r="G4467" s="459"/>
      <c r="H4467" s="459">
        <v>4460</v>
      </c>
      <c r="I4467" s="444">
        <f t="shared" ca="1" si="170"/>
        <v>-98560007195523.047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-410666696648.0127</v>
      </c>
      <c r="L4467" s="444">
        <f t="shared" ca="1" si="169"/>
        <v>-98970673892171.063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25">
      <c r="G4468" s="459"/>
      <c r="H4468" s="459">
        <v>4461</v>
      </c>
      <c r="I4468" s="444">
        <f t="shared" ca="1" si="170"/>
        <v>-98970673892171.063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-412377807884.04608</v>
      </c>
      <c r="L4468" s="444">
        <f t="shared" ca="1" si="169"/>
        <v>-99383051700055.109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25">
      <c r="G4469" s="459"/>
      <c r="H4469" s="459">
        <v>4462</v>
      </c>
      <c r="I4469" s="444">
        <f t="shared" ca="1" si="170"/>
        <v>-99383051700055.109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-414096048750.22961</v>
      </c>
      <c r="L4469" s="444">
        <f t="shared" ca="1" si="169"/>
        <v>-99797147748805.344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25">
      <c r="G4470" s="459"/>
      <c r="H4470" s="459">
        <v>4463</v>
      </c>
      <c r="I4470" s="444">
        <f t="shared" ca="1" si="170"/>
        <v>-99797147748805.344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-415821448953.35559</v>
      </c>
      <c r="L4470" s="444">
        <f t="shared" ca="1" si="169"/>
        <v>-100212969197758.7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25">
      <c r="G4471" s="459"/>
      <c r="H4471" s="459">
        <v>4464</v>
      </c>
      <c r="I4471" s="444">
        <f t="shared" ca="1" si="170"/>
        <v>-100212969197758.7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-417554038323.99457</v>
      </c>
      <c r="L4471" s="444">
        <f t="shared" ca="1" si="169"/>
        <v>-100630523236082.7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25">
      <c r="G4472" s="459"/>
      <c r="H4472" s="459">
        <v>4465</v>
      </c>
      <c r="I4472" s="444">
        <f t="shared" ca="1" si="170"/>
        <v>-100630523236082.7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-419293846817.01123</v>
      </c>
      <c r="L4472" s="444">
        <f t="shared" ca="1" si="169"/>
        <v>-101049817082899.72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25">
      <c r="G4473" s="459"/>
      <c r="H4473" s="459">
        <v>4466</v>
      </c>
      <c r="I4473" s="444">
        <f t="shared" ca="1" si="170"/>
        <v>-101049817082899.72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-421040904512.08215</v>
      </c>
      <c r="L4473" s="444">
        <f t="shared" ca="1" si="169"/>
        <v>-101470857987411.8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25">
      <c r="G4474" s="459"/>
      <c r="H4474" s="459">
        <v>4467</v>
      </c>
      <c r="I4474" s="444">
        <f t="shared" ca="1" si="170"/>
        <v>-101470857987411.8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-422795241614.21582</v>
      </c>
      <c r="L4474" s="444">
        <f t="shared" ca="1" si="169"/>
        <v>-101893653229026.02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25">
      <c r="G4475" s="459"/>
      <c r="H4475" s="459">
        <v>4468</v>
      </c>
      <c r="I4475" s="444">
        <f t="shared" ca="1" si="170"/>
        <v>-101893653229026.02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-424556888454.27509</v>
      </c>
      <c r="L4475" s="444">
        <f t="shared" ca="1" si="169"/>
        <v>-102318210117480.3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25">
      <c r="G4476" s="459"/>
      <c r="H4476" s="459">
        <v>4469</v>
      </c>
      <c r="I4476" s="444">
        <f t="shared" ca="1" si="170"/>
        <v>-102318210117480.3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-426325875489.50122</v>
      </c>
      <c r="L4476" s="444">
        <f t="shared" ca="1" si="169"/>
        <v>-102744535992969.8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25">
      <c r="G4477" s="459"/>
      <c r="H4477" s="459">
        <v>4470</v>
      </c>
      <c r="I4477" s="444">
        <f t="shared" ca="1" si="170"/>
        <v>-102744535992969.8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-428102233304.04083</v>
      </c>
      <c r="L4477" s="444">
        <f t="shared" ca="1" si="169"/>
        <v>-103172638226273.84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25">
      <c r="G4478" s="459"/>
      <c r="H4478" s="459">
        <v>4471</v>
      </c>
      <c r="I4478" s="444">
        <f t="shared" ca="1" si="170"/>
        <v>-103172638226273.84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-429885992609.47437</v>
      </c>
      <c r="L4478" s="444">
        <f t="shared" ca="1" si="169"/>
        <v>-103602524218883.31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25">
      <c r="G4479" s="459"/>
      <c r="H4479" s="459">
        <v>4472</v>
      </c>
      <c r="I4479" s="444">
        <f t="shared" ca="1" si="170"/>
        <v>-103602524218883.31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-431677184245.34711</v>
      </c>
      <c r="L4479" s="444">
        <f t="shared" ca="1" si="169"/>
        <v>-104034201403128.66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25">
      <c r="G4480" s="459"/>
      <c r="H4480" s="459">
        <v>4473</v>
      </c>
      <c r="I4480" s="444">
        <f t="shared" ca="1" si="170"/>
        <v>-104034201403128.66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-433475839179.70276</v>
      </c>
      <c r="L4480" s="444">
        <f t="shared" ca="1" si="169"/>
        <v>-104467677242308.36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25">
      <c r="G4481" s="459"/>
      <c r="H4481" s="459">
        <v>4474</v>
      </c>
      <c r="I4481" s="444">
        <f t="shared" ca="1" si="170"/>
        <v>-104467677242308.36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-435281988509.61816</v>
      </c>
      <c r="L4481" s="444">
        <f t="shared" ca="1" si="169"/>
        <v>-104902959230817.98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25">
      <c r="G4482" s="459"/>
      <c r="H4482" s="459">
        <v>4475</v>
      </c>
      <c r="I4482" s="444">
        <f t="shared" ca="1" si="170"/>
        <v>-104902959230817.98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-437095663461.74158</v>
      </c>
      <c r="L4482" s="444">
        <f t="shared" ca="1" si="169"/>
        <v>-105340054894279.72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25">
      <c r="G4483" s="459"/>
      <c r="H4483" s="459">
        <v>4476</v>
      </c>
      <c r="I4483" s="444">
        <f t="shared" ca="1" si="170"/>
        <v>-105340054894279.72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-438916895392.83215</v>
      </c>
      <c r="L4483" s="444">
        <f t="shared" ca="1" si="169"/>
        <v>-105778971789672.55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25">
      <c r="G4484" s="459"/>
      <c r="H4484" s="459">
        <v>4477</v>
      </c>
      <c r="I4484" s="444">
        <f t="shared" ca="1" si="170"/>
        <v>-105778971789672.55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-440745715790.30225</v>
      </c>
      <c r="L4484" s="444">
        <f t="shared" ca="1" si="169"/>
        <v>-106219717505462.84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25">
      <c r="G4485" s="459"/>
      <c r="H4485" s="459">
        <v>4478</v>
      </c>
      <c r="I4485" s="444">
        <f t="shared" ca="1" si="170"/>
        <v>-106219717505462.84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-442582156272.76184</v>
      </c>
      <c r="L4485" s="444">
        <f t="shared" ca="1" si="169"/>
        <v>-106662299661735.61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25">
      <c r="G4486" s="459"/>
      <c r="H4486" s="459">
        <v>4479</v>
      </c>
      <c r="I4486" s="444">
        <f t="shared" ca="1" si="170"/>
        <v>-106662299661735.61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-444426248590.565</v>
      </c>
      <c r="L4486" s="444">
        <f t="shared" ca="1" si="169"/>
        <v>-107106725910326.17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25">
      <c r="G4487" s="459"/>
      <c r="H4487" s="459">
        <v>4480</v>
      </c>
      <c r="I4487" s="444">
        <f t="shared" ca="1" si="170"/>
        <v>-107106725910326.17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-446278024626.35907</v>
      </c>
      <c r="L4487" s="444">
        <f t="shared" ca="1" si="169"/>
        <v>-107553003934952.53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25">
      <c r="G4488" s="459"/>
      <c r="H4488" s="459">
        <v>4481</v>
      </c>
      <c r="I4488" s="444">
        <f t="shared" ca="1" si="170"/>
        <v>-107553003934952.53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-448137516395.63556</v>
      </c>
      <c r="L4488" s="444">
        <f t="shared" ca="1" si="169"/>
        <v>-108001141451348.17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25">
      <c r="G4489" s="459"/>
      <c r="H4489" s="459">
        <v>4482</v>
      </c>
      <c r="I4489" s="444">
        <f t="shared" ca="1" si="170"/>
        <v>-108001141451348.17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-450004756047.28406</v>
      </c>
      <c r="L4489" s="444">
        <f t="shared" ca="1" si="169"/>
        <v>-108451146207395.45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25">
      <c r="G4490" s="459"/>
      <c r="H4490" s="459">
        <v>4483</v>
      </c>
      <c r="I4490" s="444">
        <f t="shared" ca="1" si="170"/>
        <v>-108451146207395.45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-451879775864.14771</v>
      </c>
      <c r="L4490" s="444">
        <f t="shared" ca="1" si="169"/>
        <v>-108903025983259.59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25">
      <c r="G4491" s="459"/>
      <c r="H4491" s="459">
        <v>4484</v>
      </c>
      <c r="I4491" s="444">
        <f t="shared" ca="1" si="170"/>
        <v>-108903025983259.59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-453762608263.5816</v>
      </c>
      <c r="L4491" s="444">
        <f t="shared" ca="1" si="169"/>
        <v>-109356788591523.17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25">
      <c r="G4492" s="459"/>
      <c r="H4492" s="459">
        <v>4485</v>
      </c>
      <c r="I4492" s="444">
        <f t="shared" ca="1" si="170"/>
        <v>-109356788591523.17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-455653285798.01318</v>
      </c>
      <c r="L4492" s="444">
        <f t="shared" ca="1" si="169"/>
        <v>-109812441877321.19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25">
      <c r="G4493" s="459"/>
      <c r="H4493" s="459">
        <v>4486</v>
      </c>
      <c r="I4493" s="444">
        <f t="shared" ca="1" si="170"/>
        <v>-109812441877321.19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-457551841155.50494</v>
      </c>
      <c r="L4493" s="444">
        <f t="shared" ca="1" si="169"/>
        <v>-110269993718476.69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25">
      <c r="G4494" s="459"/>
      <c r="H4494" s="459">
        <v>4487</v>
      </c>
      <c r="I4494" s="444">
        <f t="shared" ca="1" si="170"/>
        <v>-110269993718476.69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-459458307160.31946</v>
      </c>
      <c r="L4494" s="444">
        <f t="shared" ca="1" si="169"/>
        <v>-110729452025637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25">
      <c r="G4495" s="459"/>
      <c r="H4495" s="459">
        <v>4488</v>
      </c>
      <c r="I4495" s="444">
        <f t="shared" ca="1" si="170"/>
        <v>-110729452025637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-461372716773.48749</v>
      </c>
      <c r="L4495" s="444">
        <f t="shared" ca="1" si="169"/>
        <v>-111190824742410.48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25">
      <c r="G4496" s="459"/>
      <c r="H4496" s="459">
        <v>4489</v>
      </c>
      <c r="I4496" s="444">
        <f t="shared" ca="1" si="170"/>
        <v>-111190824742410.48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-463295103093.37701</v>
      </c>
      <c r="L4496" s="444">
        <f t="shared" ca="1" si="169"/>
        <v>-111654119845503.86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25">
      <c r="G4497" s="459"/>
      <c r="H4497" s="459">
        <v>4490</v>
      </c>
      <c r="I4497" s="444">
        <f t="shared" ca="1" si="170"/>
        <v>-111654119845503.86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-465225499356.26605</v>
      </c>
      <c r="L4497" s="444">
        <f t="shared" ca="1" si="169"/>
        <v>-112119345344860.13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25">
      <c r="G4498" s="459"/>
      <c r="H4498" s="459">
        <v>4491</v>
      </c>
      <c r="I4498" s="444">
        <f t="shared" ca="1" si="170"/>
        <v>-112119345344860.13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-467163938936.91724</v>
      </c>
      <c r="L4498" s="444">
        <f t="shared" ca="1" si="169"/>
        <v>-112586509283797.05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25">
      <c r="G4499" s="459"/>
      <c r="H4499" s="459">
        <v>4492</v>
      </c>
      <c r="I4499" s="444">
        <f t="shared" ca="1" si="170"/>
        <v>-112586509283797.05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-469110455349.15436</v>
      </c>
      <c r="L4499" s="444">
        <f t="shared" ca="1" si="169"/>
        <v>-113055619739146.2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25">
      <c r="G4500" s="459"/>
      <c r="H4500" s="459">
        <v>4493</v>
      </c>
      <c r="I4500" s="444">
        <f t="shared" ca="1" si="170"/>
        <v>-113055619739146.2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-471065082246.4425</v>
      </c>
      <c r="L4500" s="444">
        <f t="shared" ca="1" si="169"/>
        <v>-113526684821392.64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25">
      <c r="G4501" s="459"/>
      <c r="H4501" s="459">
        <v>4494</v>
      </c>
      <c r="I4501" s="444">
        <f t="shared" ca="1" si="170"/>
        <v>-113526684821392.64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-473027853422.4693</v>
      </c>
      <c r="L4501" s="444">
        <f t="shared" ca="1" si="169"/>
        <v>-113999712674815.11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25">
      <c r="G4502" s="459"/>
      <c r="H4502" s="459">
        <v>4495</v>
      </c>
      <c r="I4502" s="444">
        <f t="shared" ca="1" si="170"/>
        <v>-113999712674815.11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-474998802811.72968</v>
      </c>
      <c r="L4502" s="444">
        <f t="shared" ca="1" si="169"/>
        <v>-114474711477626.84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25">
      <c r="G4503" s="459"/>
      <c r="H4503" s="459">
        <v>4496</v>
      </c>
      <c r="I4503" s="444">
        <f t="shared" ca="1" si="170"/>
        <v>-114474711477626.84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-476977964490.11182</v>
      </c>
      <c r="L4503" s="444">
        <f t="shared" ca="1" si="169"/>
        <v>-114951689442116.95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25">
      <c r="G4504" s="459"/>
      <c r="H4504" s="459">
        <v>4497</v>
      </c>
      <c r="I4504" s="444">
        <f t="shared" ca="1" si="170"/>
        <v>-114951689442116.95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-478965372675.4873</v>
      </c>
      <c r="L4504" s="444">
        <f t="shared" ca="1" si="169"/>
        <v>-115430654814792.44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25">
      <c r="G4505" s="459"/>
      <c r="H4505" s="459">
        <v>4498</v>
      </c>
      <c r="I4505" s="444">
        <f t="shared" ca="1" si="170"/>
        <v>-115430654814792.44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-480961061728.30182</v>
      </c>
      <c r="L4505" s="444">
        <f t="shared" ca="1" si="169"/>
        <v>-115911615876520.73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25">
      <c r="G4506" s="459"/>
      <c r="H4506" s="459">
        <v>4499</v>
      </c>
      <c r="I4506" s="444">
        <f t="shared" ca="1" si="170"/>
        <v>-115911615876520.73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-482965066152.16974</v>
      </c>
      <c r="L4506" s="444">
        <f t="shared" ca="1" si="169"/>
        <v>-116394580942672.91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25">
      <c r="G4507" s="459"/>
      <c r="H4507" s="459">
        <v>4500</v>
      </c>
      <c r="I4507" s="444">
        <f t="shared" ca="1" si="170"/>
        <v>-116394580942672.91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-484977420594.4704</v>
      </c>
      <c r="L4507" s="444">
        <f t="shared" ca="1" si="169"/>
        <v>-116879558363267.38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25">
      <c r="G4508" s="459"/>
      <c r="H4508" s="459">
        <v>4501</v>
      </c>
      <c r="I4508" s="444">
        <f t="shared" ca="1" si="170"/>
        <v>-116879558363267.38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-486998159846.94745</v>
      </c>
      <c r="L4508" s="444">
        <f t="shared" ca="1" si="169"/>
        <v>-117366556523114.33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25">
      <c r="G4509" s="459"/>
      <c r="H4509" s="459">
        <v>4502</v>
      </c>
      <c r="I4509" s="444">
        <f t="shared" ca="1" si="170"/>
        <v>-117366556523114.33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-489027318846.30969</v>
      </c>
      <c r="L4509" s="444">
        <f t="shared" ca="1" si="169"/>
        <v>-117855583841960.64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25">
      <c r="G4510" s="459"/>
      <c r="H4510" s="459">
        <v>4503</v>
      </c>
      <c r="I4510" s="444">
        <f t="shared" ca="1" si="170"/>
        <v>-117855583841960.64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-491064932674.836</v>
      </c>
      <c r="L4510" s="444">
        <f t="shared" ca="1" si="169"/>
        <v>-118346648774635.48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25">
      <c r="G4511" s="459"/>
      <c r="H4511" s="459">
        <v>4504</v>
      </c>
      <c r="I4511" s="444">
        <f t="shared" ca="1" si="170"/>
        <v>-118346648774635.48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-493111036560.9812</v>
      </c>
      <c r="L4511" s="444">
        <f t="shared" ca="1" si="169"/>
        <v>-118839759811196.47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25">
      <c r="G4512" s="459"/>
      <c r="H4512" s="459">
        <v>4505</v>
      </c>
      <c r="I4512" s="444">
        <f t="shared" ca="1" si="170"/>
        <v>-118839759811196.47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-495165665879.98535</v>
      </c>
      <c r="L4512" s="444">
        <f t="shared" ca="1" si="169"/>
        <v>-119334925477076.45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25">
      <c r="G4513" s="459"/>
      <c r="H4513" s="459">
        <v>4506</v>
      </c>
      <c r="I4513" s="444">
        <f t="shared" ca="1" si="170"/>
        <v>-119334925477076.45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-497228856154.48523</v>
      </c>
      <c r="L4513" s="444">
        <f t="shared" ca="1" si="169"/>
        <v>-119832154333230.94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25">
      <c r="G4514" s="459"/>
      <c r="H4514" s="459">
        <v>4507</v>
      </c>
      <c r="I4514" s="444">
        <f t="shared" ca="1" si="170"/>
        <v>-119832154333230.94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-499300643055.12891</v>
      </c>
      <c r="L4514" s="444">
        <f t="shared" ca="1" si="169"/>
        <v>-120331454976286.06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25">
      <c r="G4515" s="459"/>
      <c r="H4515" s="459">
        <v>4508</v>
      </c>
      <c r="I4515" s="444">
        <f t="shared" ca="1" si="170"/>
        <v>-120331454976286.06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-501381062401.19183</v>
      </c>
      <c r="L4515" s="444">
        <f t="shared" ca="1" si="169"/>
        <v>-120832836038687.25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25">
      <c r="G4516" s="459"/>
      <c r="H4516" s="459">
        <v>4509</v>
      </c>
      <c r="I4516" s="444">
        <f t="shared" ca="1" si="170"/>
        <v>-120832836038687.25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-503470150161.19696</v>
      </c>
      <c r="L4516" s="444">
        <f t="shared" ca="1" si="169"/>
        <v>-121336306188848.45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25">
      <c r="G4517" s="459"/>
      <c r="H4517" s="459">
        <v>4510</v>
      </c>
      <c r="I4517" s="444">
        <f t="shared" ca="1" si="170"/>
        <v>-121336306188848.45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-505567942453.53516</v>
      </c>
      <c r="L4517" s="444">
        <f t="shared" ca="1" si="169"/>
        <v>-121841874131301.98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25">
      <c r="G4518" s="459"/>
      <c r="H4518" s="459">
        <v>4511</v>
      </c>
      <c r="I4518" s="444">
        <f t="shared" ca="1" si="170"/>
        <v>-121841874131301.98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-507674475547.09167</v>
      </c>
      <c r="L4518" s="444">
        <f t="shared" ca="1" si="169"/>
        <v>-122349548606849.08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25">
      <c r="G4519" s="459"/>
      <c r="H4519" s="459">
        <v>4512</v>
      </c>
      <c r="I4519" s="444">
        <f t="shared" ca="1" si="170"/>
        <v>-122349548606849.08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-509789785861.87115</v>
      </c>
      <c r="L4519" s="444">
        <f t="shared" ca="1" si="169"/>
        <v>-122859338392710.95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25">
      <c r="G4520" s="459"/>
      <c r="H4520" s="459">
        <v>4513</v>
      </c>
      <c r="I4520" s="444">
        <f t="shared" ca="1" si="170"/>
        <v>-122859338392710.95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-511913909969.62897</v>
      </c>
      <c r="L4520" s="444">
        <f t="shared" ca="1" si="169"/>
        <v>-123371252302680.58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25">
      <c r="G4521" s="459"/>
      <c r="H4521" s="459">
        <v>4514</v>
      </c>
      <c r="I4521" s="444">
        <f t="shared" ca="1" si="170"/>
        <v>-123371252302680.58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-514046884594.50238</v>
      </c>
      <c r="L4521" s="444">
        <f t="shared" ca="1" si="169"/>
        <v>-123885299187275.08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25">
      <c r="G4522" s="459"/>
      <c r="H4522" s="459">
        <v>4515</v>
      </c>
      <c r="I4522" s="444">
        <f t="shared" ca="1" si="170"/>
        <v>-123885299187275.08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-516188746613.64606</v>
      </c>
      <c r="L4522" s="444">
        <f t="shared" ca="1" si="169"/>
        <v>-124401487933888.72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25">
      <c r="G4523" s="459"/>
      <c r="H4523" s="459">
        <v>4516</v>
      </c>
      <c r="I4523" s="444">
        <f t="shared" ca="1" si="170"/>
        <v>-124401487933888.72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-518339533057.86963</v>
      </c>
      <c r="L4523" s="444">
        <f t="shared" ca="1" si="169"/>
        <v>-124919827466946.59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25">
      <c r="G4524" s="459"/>
      <c r="H4524" s="459">
        <v>4517</v>
      </c>
      <c r="I4524" s="444">
        <f t="shared" ca="1" si="170"/>
        <v>-124919827466946.59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-520499281112.2774</v>
      </c>
      <c r="L4524" s="444">
        <f t="shared" ca="1" si="169"/>
        <v>-125440326748058.88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25">
      <c r="G4525" s="459"/>
      <c r="H4525" s="459">
        <v>4518</v>
      </c>
      <c r="I4525" s="444">
        <f t="shared" ca="1" si="170"/>
        <v>-125440326748058.88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-522668028116.91199</v>
      </c>
      <c r="L4525" s="444">
        <f t="shared" ca="1" si="169"/>
        <v>-125962994776175.78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25">
      <c r="G4526" s="459"/>
      <c r="H4526" s="459">
        <v>4519</v>
      </c>
      <c r="I4526" s="444">
        <f t="shared" ca="1" si="170"/>
        <v>-125962994776175.78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-524845811567.39911</v>
      </c>
      <c r="L4526" s="444">
        <f t="shared" ca="1" si="169"/>
        <v>-126487840587743.19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25">
      <c r="G4527" s="459"/>
      <c r="H4527" s="459">
        <v>4520</v>
      </c>
      <c r="I4527" s="444">
        <f t="shared" ca="1" si="170"/>
        <v>-126487840587743.19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-527032669115.59662</v>
      </c>
      <c r="L4527" s="444">
        <f t="shared" ca="1" si="169"/>
        <v>-127014873256858.78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25">
      <c r="G4528" s="459"/>
      <c r="H4528" s="459">
        <v>4521</v>
      </c>
      <c r="I4528" s="444">
        <f t="shared" ca="1" si="170"/>
        <v>-127014873256858.78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-529228638570.24487</v>
      </c>
      <c r="L4528" s="444">
        <f t="shared" ca="1" si="169"/>
        <v>-127544101895429.03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25">
      <c r="G4529" s="459"/>
      <c r="H4529" s="459">
        <v>4522</v>
      </c>
      <c r="I4529" s="444">
        <f t="shared" ca="1" si="170"/>
        <v>-127544101895429.03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-531433757897.62103</v>
      </c>
      <c r="L4529" s="444">
        <f t="shared" ca="1" si="169"/>
        <v>-128075535653326.66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25">
      <c r="G4530" s="459"/>
      <c r="H4530" s="459">
        <v>4523</v>
      </c>
      <c r="I4530" s="444">
        <f t="shared" ca="1" si="170"/>
        <v>-128075535653326.66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-533648065222.19434</v>
      </c>
      <c r="L4530" s="444">
        <f t="shared" ca="1" si="169"/>
        <v>-128609183718548.84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25">
      <c r="G4531" s="459"/>
      <c r="H4531" s="459">
        <v>4524</v>
      </c>
      <c r="I4531" s="444">
        <f t="shared" ca="1" si="170"/>
        <v>-128609183718548.84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-535871598827.28687</v>
      </c>
      <c r="L4531" s="444">
        <f t="shared" ca="1" si="169"/>
        <v>-129145055317376.13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25">
      <c r="G4532" s="459"/>
      <c r="H4532" s="459">
        <v>4525</v>
      </c>
      <c r="I4532" s="444">
        <f t="shared" ca="1" si="170"/>
        <v>-129145055317376.13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-538104397155.73383</v>
      </c>
      <c r="L4532" s="444">
        <f t="shared" ca="1" si="169"/>
        <v>-129683159714531.86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25">
      <c r="G4533" s="459"/>
      <c r="H4533" s="459">
        <v>4526</v>
      </c>
      <c r="I4533" s="444">
        <f t="shared" ca="1" si="170"/>
        <v>-129683159714531.86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-540346498810.54938</v>
      </c>
      <c r="L4533" s="444">
        <f t="shared" ca="1" si="169"/>
        <v>-130223506213342.41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25">
      <c r="G4534" s="459"/>
      <c r="H4534" s="459">
        <v>4527</v>
      </c>
      <c r="I4534" s="444">
        <f t="shared" ca="1" si="170"/>
        <v>-130223506213342.41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-542597942555.59332</v>
      </c>
      <c r="L4534" s="444">
        <f t="shared" ca="1" si="169"/>
        <v>-130766104155898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25">
      <c r="G4535" s="459"/>
      <c r="H4535" s="459">
        <v>4528</v>
      </c>
      <c r="I4535" s="444">
        <f t="shared" ca="1" si="170"/>
        <v>-130766104155898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-544858767316.24164</v>
      </c>
      <c r="L4535" s="444">
        <f t="shared" ca="1" si="169"/>
        <v>-131310962923214.23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25">
      <c r="G4536" s="459"/>
      <c r="H4536" s="459">
        <v>4529</v>
      </c>
      <c r="I4536" s="444">
        <f t="shared" ca="1" si="170"/>
        <v>-131310962923214.23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-547129012180.05939</v>
      </c>
      <c r="L4536" s="444">
        <f t="shared" ca="1" si="169"/>
        <v>-131858091935394.3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25">
      <c r="G4537" s="459"/>
      <c r="H4537" s="459">
        <v>4530</v>
      </c>
      <c r="I4537" s="444">
        <f t="shared" ca="1" si="170"/>
        <v>-131858091935394.3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-549408716397.47626</v>
      </c>
      <c r="L4537" s="444">
        <f t="shared" ca="1" si="169"/>
        <v>-132407500651791.77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25">
      <c r="G4538" s="459"/>
      <c r="H4538" s="459">
        <v>4531</v>
      </c>
      <c r="I4538" s="444">
        <f t="shared" ca="1" si="170"/>
        <v>-132407500651791.77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-551697919382.4657</v>
      </c>
      <c r="L4538" s="444">
        <f t="shared" ca="1" si="169"/>
        <v>-132959198571174.23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25">
      <c r="G4539" s="459"/>
      <c r="H4539" s="459">
        <v>4532</v>
      </c>
      <c r="I4539" s="444">
        <f t="shared" ca="1" si="170"/>
        <v>-132959198571174.23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-553996660713.22595</v>
      </c>
      <c r="L4539" s="444">
        <f t="shared" ca="1" si="169"/>
        <v>-133513195231887.45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25">
      <c r="G4540" s="459"/>
      <c r="H4540" s="459">
        <v>4533</v>
      </c>
      <c r="I4540" s="444">
        <f t="shared" ca="1" si="170"/>
        <v>-133513195231887.45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-556304980132.8645</v>
      </c>
      <c r="L4540" s="444">
        <f t="shared" ca="1" si="169"/>
        <v>-134069500212020.31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25">
      <c r="G4541" s="459"/>
      <c r="H4541" s="459">
        <v>4534</v>
      </c>
      <c r="I4541" s="444">
        <f t="shared" ca="1" si="170"/>
        <v>-134069500212020.31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-558622917550.08459</v>
      </c>
      <c r="L4541" s="444">
        <f t="shared" ca="1" si="169"/>
        <v>-134628123129570.39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25">
      <c r="G4542" s="459"/>
      <c r="H4542" s="459">
        <v>4535</v>
      </c>
      <c r="I4542" s="444">
        <f t="shared" ca="1" si="170"/>
        <v>-134628123129570.39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-560950513039.87671</v>
      </c>
      <c r="L4542" s="444">
        <f t="shared" ca="1" si="169"/>
        <v>-135189073642610.27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25">
      <c r="G4543" s="459"/>
      <c r="H4543" s="459">
        <v>4536</v>
      </c>
      <c r="I4543" s="444">
        <f t="shared" ca="1" si="170"/>
        <v>-135189073642610.27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-563287806844.20947</v>
      </c>
      <c r="L4543" s="444">
        <f t="shared" ca="1" si="169"/>
        <v>-135752361449454.47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25">
      <c r="G4544" s="459"/>
      <c r="H4544" s="459">
        <v>4537</v>
      </c>
      <c r="I4544" s="444">
        <f t="shared" ca="1" si="170"/>
        <v>-135752361449454.47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-565634839372.72693</v>
      </c>
      <c r="L4544" s="444">
        <f t="shared" ca="1" si="169"/>
        <v>-136317996288827.2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25">
      <c r="G4545" s="459"/>
      <c r="H4545" s="459">
        <v>4538</v>
      </c>
      <c r="I4545" s="444">
        <f t="shared" ca="1" si="170"/>
        <v>-136317996288827.2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-567991651203.44666</v>
      </c>
      <c r="L4545" s="444">
        <f t="shared" ca="1" si="169"/>
        <v>-136885987940030.66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25">
      <c r="G4546" s="459"/>
      <c r="H4546" s="459">
        <v>4539</v>
      </c>
      <c r="I4546" s="444">
        <f t="shared" ca="1" si="170"/>
        <v>-136885987940030.66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-570358283083.46118</v>
      </c>
      <c r="L4546" s="444">
        <f t="shared" ca="1" si="169"/>
        <v>-137456346223114.13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25">
      <c r="G4547" s="459"/>
      <c r="H4547" s="459">
        <v>4540</v>
      </c>
      <c r="I4547" s="444">
        <f t="shared" ca="1" si="170"/>
        <v>-137456346223114.13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-572734775929.64221</v>
      </c>
      <c r="L4547" s="444">
        <f t="shared" ca="1" si="169"/>
        <v>-138029080999043.77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25">
      <c r="G4548" s="459"/>
      <c r="H4548" s="459">
        <v>4541</v>
      </c>
      <c r="I4548" s="444">
        <f t="shared" ca="1" si="170"/>
        <v>-138029080999043.77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-575121170829.349</v>
      </c>
      <c r="L4548" s="444">
        <f t="shared" ca="1" si="169"/>
        <v>-138604202169873.11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25">
      <c r="G4549" s="459"/>
      <c r="H4549" s="459">
        <v>4542</v>
      </c>
      <c r="I4549" s="444">
        <f t="shared" ca="1" si="170"/>
        <v>-138604202169873.11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-577517509041.13806</v>
      </c>
      <c r="L4549" s="444">
        <f t="shared" ca="1" si="169"/>
        <v>-139181719678914.25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25">
      <c r="G4550" s="459"/>
      <c r="H4550" s="459">
        <v>4543</v>
      </c>
      <c r="I4550" s="444">
        <f t="shared" ca="1" si="170"/>
        <v>-139181719678914.25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-579923831995.47607</v>
      </c>
      <c r="L4550" s="444">
        <f t="shared" ca="1" si="169"/>
        <v>-139761643510909.72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25">
      <c r="G4551" s="459"/>
      <c r="H4551" s="459">
        <v>4544</v>
      </c>
      <c r="I4551" s="444">
        <f t="shared" ca="1" si="170"/>
        <v>-139761643510909.72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-582340181295.45728</v>
      </c>
      <c r="L4551" s="444">
        <f t="shared" ca="1" si="169"/>
        <v>-140343983692205.17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25">
      <c r="G4552" s="459"/>
      <c r="H4552" s="459">
        <v>4545</v>
      </c>
      <c r="I4552" s="444">
        <f t="shared" ca="1" si="170"/>
        <v>-140343983692205.17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-584766598717.52148</v>
      </c>
      <c r="L4552" s="444">
        <f t="shared" ca="1" si="169"/>
        <v>-140928750290922.69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25">
      <c r="G4553" s="459"/>
      <c r="H4553" s="459">
        <v>4546</v>
      </c>
      <c r="I4553" s="444">
        <f t="shared" ca="1" si="170"/>
        <v>-140928750290922.69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-587203126212.17786</v>
      </c>
      <c r="L4553" s="444">
        <f t="shared" ca="1" si="169"/>
        <v>-141515953417134.88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25">
      <c r="G4554" s="459"/>
      <c r="H4554" s="459">
        <v>4547</v>
      </c>
      <c r="I4554" s="444">
        <f t="shared" ca="1" si="170"/>
        <v>-141515953417134.88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-589649805904.72864</v>
      </c>
      <c r="L4554" s="444">
        <f t="shared" ca="1" si="169"/>
        <v>-142105603223039.59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25">
      <c r="G4555" s="459"/>
      <c r="H4555" s="459">
        <v>4548</v>
      </c>
      <c r="I4555" s="444">
        <f t="shared" ca="1" si="170"/>
        <v>-142105603223039.59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-592106680095.99829</v>
      </c>
      <c r="L4555" s="444">
        <f t="shared" ca="1" si="169"/>
        <v>-142697709903135.59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25">
      <c r="G4556" s="459"/>
      <c r="H4556" s="459">
        <v>4549</v>
      </c>
      <c r="I4556" s="444">
        <f t="shared" ca="1" si="170"/>
        <v>-142697709903135.59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-594573791263.06494</v>
      </c>
      <c r="L4556" s="444">
        <f t="shared" ca="1" si="169"/>
        <v>-143292283694398.66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25">
      <c r="G4557" s="459"/>
      <c r="H4557" s="459">
        <v>4550</v>
      </c>
      <c r="I4557" s="444">
        <f t="shared" ca="1" si="170"/>
        <v>-143292283694398.66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-597051182059.99438</v>
      </c>
      <c r="L4557" s="444">
        <f t="shared" ca="1" si="169"/>
        <v>-143889334876458.66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25">
      <c r="G4558" s="459"/>
      <c r="H4558" s="459">
        <v>4551</v>
      </c>
      <c r="I4558" s="444">
        <f t="shared" ca="1" si="170"/>
        <v>-143889334876458.66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-599538895318.57776</v>
      </c>
      <c r="L4558" s="444">
        <f t="shared" ca="1" si="169"/>
        <v>-144488873771777.22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25">
      <c r="G4559" s="459"/>
      <c r="H4559" s="459">
        <v>4552</v>
      </c>
      <c r="I4559" s="444">
        <f t="shared" ca="1" si="170"/>
        <v>-144488873771777.22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-602036974049.07178</v>
      </c>
      <c r="L4559" s="444">
        <f t="shared" ca="1" si="169"/>
        <v>-145090910745826.28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25">
      <c r="G4560" s="459"/>
      <c r="H4560" s="459">
        <v>4553</v>
      </c>
      <c r="I4560" s="444">
        <f t="shared" ca="1" si="170"/>
        <v>-145090910745826.28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-604545461440.94287</v>
      </c>
      <c r="L4560" s="444">
        <f t="shared" ca="1" si="169"/>
        <v>-145695456207267.22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25">
      <c r="G4561" s="459"/>
      <c r="H4561" s="459">
        <v>4554</v>
      </c>
      <c r="I4561" s="444">
        <f t="shared" ca="1" si="170"/>
        <v>-145695456207267.22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-607064400863.6134</v>
      </c>
      <c r="L4561" s="444">
        <f t="shared" ca="1" si="169"/>
        <v>-146302520608130.84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25">
      <c r="G4562" s="459"/>
      <c r="H4562" s="459">
        <v>4555</v>
      </c>
      <c r="I4562" s="444">
        <f t="shared" ca="1" si="170"/>
        <v>-146302520608130.84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-609593835867.21179</v>
      </c>
      <c r="L4562" s="444">
        <f t="shared" ca="1" si="169"/>
        <v>-146912114443998.06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25">
      <c r="G4563" s="459"/>
      <c r="H4563" s="459">
        <v>4556</v>
      </c>
      <c r="I4563" s="444">
        <f t="shared" ca="1" si="170"/>
        <v>-146912114443998.06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-612133810183.3252</v>
      </c>
      <c r="L4563" s="444">
        <f t="shared" ca="1" si="169"/>
        <v>-147524248254181.38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25">
      <c r="G4564" s="459"/>
      <c r="H4564" s="459">
        <v>4557</v>
      </c>
      <c r="I4564" s="444">
        <f t="shared" ca="1" si="170"/>
        <v>-147524248254181.38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-614684367725.75574</v>
      </c>
      <c r="L4564" s="444">
        <f t="shared" ca="1" si="169"/>
        <v>-148138932621907.13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25">
      <c r="G4565" s="459"/>
      <c r="H4565" s="459">
        <v>4558</v>
      </c>
      <c r="I4565" s="444">
        <f t="shared" ca="1" si="170"/>
        <v>-148138932621907.13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-617245552591.27966</v>
      </c>
      <c r="L4565" s="444">
        <f t="shared" ca="1" si="169"/>
        <v>-148756178174498.41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25">
      <c r="G4566" s="459"/>
      <c r="H4566" s="459">
        <v>4559</v>
      </c>
      <c r="I4566" s="444">
        <f t="shared" ca="1" si="170"/>
        <v>-148756178174498.41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-619817409060.41003</v>
      </c>
      <c r="L4566" s="444">
        <f t="shared" ca="1" si="169"/>
        <v>-149375995583558.81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25">
      <c r="G4567" s="459"/>
      <c r="H4567" s="459">
        <v>4560</v>
      </c>
      <c r="I4567" s="444">
        <f t="shared" ca="1" si="170"/>
        <v>-149375995583558.81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-622399981598.16174</v>
      </c>
      <c r="L4567" s="444">
        <f t="shared" ca="1" si="169"/>
        <v>-149998395565156.97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25">
      <c r="G4568" s="459"/>
      <c r="H4568" s="459">
        <v>4561</v>
      </c>
      <c r="I4568" s="444">
        <f t="shared" ca="1" si="170"/>
        <v>-149998395565156.97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-624993314854.82068</v>
      </c>
      <c r="L4568" s="444">
        <f t="shared" ca="1" si="169"/>
        <v>-150623388880011.78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25">
      <c r="G4569" s="459"/>
      <c r="H4569" s="459">
        <v>4562</v>
      </c>
      <c r="I4569" s="444">
        <f t="shared" ca="1" si="170"/>
        <v>-150623388880011.78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-627597453666.7157</v>
      </c>
      <c r="L4569" s="444">
        <f t="shared" ca="1" si="169"/>
        <v>-151250986333678.5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25">
      <c r="G4570" s="459"/>
      <c r="H4570" s="459">
        <v>4563</v>
      </c>
      <c r="I4570" s="444">
        <f t="shared" ca="1" si="170"/>
        <v>-151250986333678.5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-630212443056.99377</v>
      </c>
      <c r="L4570" s="444">
        <f t="shared" ca="1" si="169"/>
        <v>-151881198776735.5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25">
      <c r="G4571" s="459"/>
      <c r="H4571" s="459">
        <v>4564</v>
      </c>
      <c r="I4571" s="444">
        <f t="shared" ca="1" si="170"/>
        <v>-151881198776735.5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-632838328236.39795</v>
      </c>
      <c r="L4571" s="444">
        <f t="shared" ca="1" si="169"/>
        <v>-152514037104971.91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25">
      <c r="G4572" s="459"/>
      <c r="H4572" s="459">
        <v>4565</v>
      </c>
      <c r="I4572" s="444">
        <f t="shared" ca="1" si="170"/>
        <v>-152514037104971.91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-635475154604.04956</v>
      </c>
      <c r="L4572" s="444">
        <f t="shared" ca="1" si="169"/>
        <v>-153149512259575.97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25">
      <c r="G4573" s="459"/>
      <c r="H4573" s="459">
        <v>4566</v>
      </c>
      <c r="I4573" s="444">
        <f t="shared" ca="1" si="170"/>
        <v>-153149512259575.97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-638122967748.23315</v>
      </c>
      <c r="L4573" s="444">
        <f t="shared" ca="1" si="169"/>
        <v>-153787635227324.19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25">
      <c r="G4574" s="459"/>
      <c r="H4574" s="459">
        <v>4567</v>
      </c>
      <c r="I4574" s="444">
        <f t="shared" ca="1" si="170"/>
        <v>-153787635227324.19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-640781813447.18408</v>
      </c>
      <c r="L4574" s="444">
        <f t="shared" ca="1" si="169"/>
        <v>-154428417040771.38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25">
      <c r="G4575" s="459"/>
      <c r="H4575" s="459">
        <v>4568</v>
      </c>
      <c r="I4575" s="444">
        <f t="shared" ca="1" si="170"/>
        <v>-154428417040771.38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-643451737669.88074</v>
      </c>
      <c r="L4575" s="444">
        <f t="shared" ca="1" si="169"/>
        <v>-155071868778441.25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25">
      <c r="G4576" s="459"/>
      <c r="H4576" s="459">
        <v>4569</v>
      </c>
      <c r="I4576" s="444">
        <f t="shared" ca="1" si="170"/>
        <v>-155071868778441.25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-646132786576.8385</v>
      </c>
      <c r="L4576" s="444">
        <f t="shared" ca="1" si="169"/>
        <v>-155718001565018.09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25">
      <c r="G4577" s="459"/>
      <c r="H4577" s="459">
        <v>4570</v>
      </c>
      <c r="I4577" s="444">
        <f t="shared" ca="1" si="170"/>
        <v>-155718001565018.09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-648825006520.90869</v>
      </c>
      <c r="L4577" s="444">
        <f t="shared" ca="1" si="169"/>
        <v>-156366826571539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25">
      <c r="G4578" s="459"/>
      <c r="H4578" s="459">
        <v>4571</v>
      </c>
      <c r="I4578" s="444">
        <f t="shared" ca="1" si="170"/>
        <v>-156366826571539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-651528444048.0791</v>
      </c>
      <c r="L4578" s="444">
        <f t="shared" ca="1" si="169"/>
        <v>-157018355015587.09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25">
      <c r="G4579" s="459"/>
      <c r="H4579" s="459">
        <v>4572</v>
      </c>
      <c r="I4579" s="444">
        <f t="shared" ca="1" si="170"/>
        <v>-157018355015587.09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-654243145898.27954</v>
      </c>
      <c r="L4579" s="444">
        <f t="shared" ca="1" si="169"/>
        <v>-157672598161485.38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25">
      <c r="G4580" s="459"/>
      <c r="H4580" s="459">
        <v>4573</v>
      </c>
      <c r="I4580" s="444">
        <f t="shared" ca="1" si="170"/>
        <v>-157672598161485.38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-656969159006.18909</v>
      </c>
      <c r="L4580" s="444">
        <f t="shared" ca="1" si="169"/>
        <v>-158329567320491.56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25">
      <c r="G4581" s="459"/>
      <c r="H4581" s="459">
        <v>4574</v>
      </c>
      <c r="I4581" s="444">
        <f t="shared" ca="1" si="170"/>
        <v>-158329567320491.56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-659706530502.04822</v>
      </c>
      <c r="L4581" s="444">
        <f t="shared" ca="1" si="169"/>
        <v>-158989273850993.63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25">
      <c r="G4582" s="459"/>
      <c r="H4582" s="459">
        <v>4575</v>
      </c>
      <c r="I4582" s="444">
        <f t="shared" ca="1" si="170"/>
        <v>-158989273850993.63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-662455307712.47339</v>
      </c>
      <c r="L4582" s="444">
        <f t="shared" ca="1" si="169"/>
        <v>-159651729158706.09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25">
      <c r="G4583" s="459"/>
      <c r="H4583" s="459">
        <v>4576</v>
      </c>
      <c r="I4583" s="444">
        <f t="shared" ca="1" si="170"/>
        <v>-159651729158706.09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-665215538161.27539</v>
      </c>
      <c r="L4583" s="444">
        <f t="shared" ca="1" si="169"/>
        <v>-160316944696867.38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25">
      <c r="G4584" s="459"/>
      <c r="H4584" s="459">
        <v>4577</v>
      </c>
      <c r="I4584" s="444">
        <f t="shared" ca="1" si="170"/>
        <v>-160316944696867.38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-667987269570.28076</v>
      </c>
      <c r="L4584" s="444">
        <f t="shared" ca="1" si="169"/>
        <v>-160984931966437.66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25">
      <c r="G4585" s="459"/>
      <c r="H4585" s="459">
        <v>4578</v>
      </c>
      <c r="I4585" s="444">
        <f t="shared" ca="1" si="170"/>
        <v>-160984931966437.66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-670770549860.15686</v>
      </c>
      <c r="L4585" s="444">
        <f t="shared" ca="1" si="169"/>
        <v>-161655702516297.81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25">
      <c r="G4586" s="459"/>
      <c r="H4586" s="459">
        <v>4579</v>
      </c>
      <c r="I4586" s="444">
        <f t="shared" ca="1" si="170"/>
        <v>-161655702516297.81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-673565427151.24084</v>
      </c>
      <c r="L4586" s="444">
        <f t="shared" ca="1" si="169"/>
        <v>-162329267943449.06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25">
      <c r="G4587" s="459"/>
      <c r="H4587" s="459">
        <v>4580</v>
      </c>
      <c r="I4587" s="444">
        <f t="shared" ca="1" si="170"/>
        <v>-162329267943449.06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-676371949764.37109</v>
      </c>
      <c r="L4587" s="444">
        <f t="shared" ca="1" si="169"/>
        <v>-163005639893213.44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25">
      <c r="G4588" s="459"/>
      <c r="H4588" s="459">
        <v>4581</v>
      </c>
      <c r="I4588" s="444">
        <f t="shared" ca="1" si="170"/>
        <v>-163005639893213.44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-679190166221.72266</v>
      </c>
      <c r="L4588" s="444">
        <f t="shared" ca="1" si="169"/>
        <v>-163684830059435.16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25">
      <c r="G4589" s="459"/>
      <c r="H4589" s="459">
        <v>4582</v>
      </c>
      <c r="I4589" s="444">
        <f t="shared" ca="1" si="170"/>
        <v>-163684830059435.16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-682020125247.64648</v>
      </c>
      <c r="L4589" s="444">
        <f t="shared" ca="1" si="169"/>
        <v>-164366850184682.81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25">
      <c r="G4590" s="459"/>
      <c r="H4590" s="459">
        <v>4583</v>
      </c>
      <c r="I4590" s="444">
        <f t="shared" ca="1" si="170"/>
        <v>-164366850184682.81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-684861875769.51172</v>
      </c>
      <c r="L4590" s="444">
        <f t="shared" ca="1" si="169"/>
        <v>-165051712060452.31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25">
      <c r="G4591" s="459"/>
      <c r="H4591" s="459">
        <v>4584</v>
      </c>
      <c r="I4591" s="444">
        <f t="shared" ca="1" si="170"/>
        <v>-165051712060452.31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-687715466918.55127</v>
      </c>
      <c r="L4591" s="444">
        <f t="shared" ca="1" si="169"/>
        <v>-165739427527370.88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25">
      <c r="G4592" s="459"/>
      <c r="H4592" s="459">
        <v>4585</v>
      </c>
      <c r="I4592" s="444">
        <f t="shared" ca="1" si="170"/>
        <v>-165739427527370.88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-690580948030.71191</v>
      </c>
      <c r="L4592" s="444">
        <f t="shared" ca="1" si="169"/>
        <v>-166430008475401.59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25">
      <c r="G4593" s="459"/>
      <c r="H4593" s="459">
        <v>4586</v>
      </c>
      <c r="I4593" s="444">
        <f t="shared" ca="1" si="170"/>
        <v>-166430008475401.59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-693458368647.50659</v>
      </c>
      <c r="L4593" s="444">
        <f t="shared" ca="1" si="169"/>
        <v>-167123466844049.09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25">
      <c r="G4594" s="459"/>
      <c r="H4594" s="459">
        <v>4587</v>
      </c>
      <c r="I4594" s="444">
        <f t="shared" ca="1" si="170"/>
        <v>-167123466844049.09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-696347778516.87122</v>
      </c>
      <c r="L4594" s="444">
        <f t="shared" ca="1" si="169"/>
        <v>-167819814622565.97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25">
      <c r="G4595" s="459"/>
      <c r="H4595" s="459">
        <v>4588</v>
      </c>
      <c r="I4595" s="444">
        <f t="shared" ca="1" si="170"/>
        <v>-167819814622565.97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-699249227594.0249</v>
      </c>
      <c r="L4595" s="444">
        <f t="shared" ca="1" si="169"/>
        <v>-168519063850160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25">
      <c r="G4596" s="459"/>
      <c r="H4596" s="459">
        <v>4589</v>
      </c>
      <c r="I4596" s="444">
        <f t="shared" ca="1" si="170"/>
        <v>-168519063850160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-702162766042.33337</v>
      </c>
      <c r="L4596" s="444">
        <f t="shared" ca="1" si="169"/>
        <v>-169221226616202.34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25">
      <c r="G4597" s="459"/>
      <c r="H4597" s="459">
        <v>4590</v>
      </c>
      <c r="I4597" s="444">
        <f t="shared" ca="1" si="170"/>
        <v>-169221226616202.34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-705088444234.17639</v>
      </c>
      <c r="L4597" s="444">
        <f t="shared" ca="1" si="169"/>
        <v>-169926315060436.53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25">
      <c r="G4598" s="459"/>
      <c r="H4598" s="459">
        <v>4591</v>
      </c>
      <c r="I4598" s="444">
        <f t="shared" ca="1" si="170"/>
        <v>-169926315060436.53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-708026312751.81885</v>
      </c>
      <c r="L4598" s="444">
        <f t="shared" ref="L4598:L4852" ca="1" si="174">I4598-J4598+K4598</f>
        <v>-170634341373188.34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25">
      <c r="G4599" s="459"/>
      <c r="H4599" s="459">
        <v>4592</v>
      </c>
      <c r="I4599" s="444">
        <f t="shared" ref="I4599:I4853" ca="1" si="175">L4598</f>
        <v>-170634341373188.34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-710976422388.28479</v>
      </c>
      <c r="L4599" s="444">
        <f t="shared" ca="1" si="174"/>
        <v>-171345317795576.63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25">
      <c r="G4600" s="459"/>
      <c r="H4600" s="459">
        <v>4593</v>
      </c>
      <c r="I4600" s="444">
        <f t="shared" ca="1" si="175"/>
        <v>-171345317795576.63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-713938824148.23596</v>
      </c>
      <c r="L4600" s="444">
        <f t="shared" ca="1" si="174"/>
        <v>-172059256619724.88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25">
      <c r="G4601" s="459"/>
      <c r="H4601" s="459">
        <v>4594</v>
      </c>
      <c r="I4601" s="444">
        <f t="shared" ca="1" si="175"/>
        <v>-172059256619724.88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-716913569248.85364</v>
      </c>
      <c r="L4601" s="444">
        <f t="shared" ca="1" si="174"/>
        <v>-172776170188973.72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25">
      <c r="G4602" s="459"/>
      <c r="H4602" s="459">
        <v>4595</v>
      </c>
      <c r="I4602" s="444">
        <f t="shared" ca="1" si="175"/>
        <v>-172776170188973.72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-719900709120.72388</v>
      </c>
      <c r="L4602" s="444">
        <f t="shared" ca="1" si="174"/>
        <v>-173496070898094.44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25">
      <c r="G4603" s="459"/>
      <c r="H4603" s="459">
        <v>4596</v>
      </c>
      <c r="I4603" s="444">
        <f t="shared" ca="1" si="175"/>
        <v>-173496070898094.44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-722900295408.72681</v>
      </c>
      <c r="L4603" s="444">
        <f t="shared" ca="1" si="174"/>
        <v>-174218971193503.16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25">
      <c r="G4604" s="459"/>
      <c r="H4604" s="459">
        <v>4597</v>
      </c>
      <c r="I4604" s="444">
        <f t="shared" ca="1" si="175"/>
        <v>-174218971193503.16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-725912379972.92981</v>
      </c>
      <c r="L4604" s="444">
        <f t="shared" ca="1" si="174"/>
        <v>-174944883573476.09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25">
      <c r="G4605" s="459"/>
      <c r="H4605" s="459">
        <v>4598</v>
      </c>
      <c r="I4605" s="444">
        <f t="shared" ca="1" si="175"/>
        <v>-174944883573476.09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-728937014889.48376</v>
      </c>
      <c r="L4605" s="444">
        <f t="shared" ca="1" si="174"/>
        <v>-175673820588365.56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25">
      <c r="G4606" s="459"/>
      <c r="H4606" s="459">
        <v>4599</v>
      </c>
      <c r="I4606" s="444">
        <f t="shared" ca="1" si="175"/>
        <v>-175673820588365.56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-731974252451.52319</v>
      </c>
      <c r="L4606" s="444">
        <f t="shared" ca="1" si="174"/>
        <v>-176405794840817.09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25">
      <c r="G4607" s="459"/>
      <c r="H4607" s="459">
        <v>4600</v>
      </c>
      <c r="I4607" s="444">
        <f t="shared" ca="1" si="175"/>
        <v>-176405794840817.09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-735024145170.07117</v>
      </c>
      <c r="L4607" s="444">
        <f t="shared" ca="1" si="174"/>
        <v>-177140818985987.16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25">
      <c r="G4608" s="459"/>
      <c r="H4608" s="459">
        <v>4601</v>
      </c>
      <c r="I4608" s="444">
        <f t="shared" ca="1" si="175"/>
        <v>-177140818985987.16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-738086745774.94653</v>
      </c>
      <c r="L4608" s="444">
        <f t="shared" ca="1" si="174"/>
        <v>-177878905731762.09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25">
      <c r="G4609" s="459"/>
      <c r="H4609" s="459">
        <v>4602</v>
      </c>
      <c r="I4609" s="444">
        <f t="shared" ca="1" si="175"/>
        <v>-177878905731762.09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-741162107215.67542</v>
      </c>
      <c r="L4609" s="444">
        <f t="shared" ca="1" si="174"/>
        <v>-178620067838977.78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25">
      <c r="G4610" s="459"/>
      <c r="H4610" s="459">
        <v>4603</v>
      </c>
      <c r="I4610" s="444">
        <f t="shared" ca="1" si="175"/>
        <v>-178620067838977.78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-744250282662.40747</v>
      </c>
      <c r="L4610" s="444">
        <f t="shared" ca="1" si="174"/>
        <v>-179364318121640.19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25">
      <c r="G4611" s="459"/>
      <c r="H4611" s="459">
        <v>4604</v>
      </c>
      <c r="I4611" s="444">
        <f t="shared" ca="1" si="175"/>
        <v>-179364318121640.19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-747351325506.83411</v>
      </c>
      <c r="L4611" s="444">
        <f t="shared" ca="1" si="174"/>
        <v>-180111669447147.03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25">
      <c r="G4612" s="459"/>
      <c r="H4612" s="459">
        <v>4605</v>
      </c>
      <c r="I4612" s="444">
        <f t="shared" ca="1" si="175"/>
        <v>-180111669447147.03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-750465289363.11267</v>
      </c>
      <c r="L4612" s="444">
        <f t="shared" ca="1" si="174"/>
        <v>-180862134736510.16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25">
      <c r="G4613" s="459"/>
      <c r="H4613" s="459">
        <v>4606</v>
      </c>
      <c r="I4613" s="444">
        <f t="shared" ca="1" si="175"/>
        <v>-180862134736510.16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-753592228068.79236</v>
      </c>
      <c r="L4613" s="444">
        <f t="shared" ca="1" si="174"/>
        <v>-181615726964578.94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25">
      <c r="G4614" s="459"/>
      <c r="H4614" s="459">
        <v>4607</v>
      </c>
      <c r="I4614" s="444">
        <f t="shared" ca="1" si="175"/>
        <v>-181615726964578.94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-756732195685.74561</v>
      </c>
      <c r="L4614" s="444">
        <f t="shared" ca="1" si="174"/>
        <v>-182372459160264.69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25">
      <c r="G4615" s="459"/>
      <c r="H4615" s="459">
        <v>4608</v>
      </c>
      <c r="I4615" s="444">
        <f t="shared" ca="1" si="175"/>
        <v>-182372459160264.69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-759885246501.10291</v>
      </c>
      <c r="L4615" s="444">
        <f t="shared" ca="1" si="174"/>
        <v>-183132344406765.78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25">
      <c r="G4616" s="459"/>
      <c r="H4616" s="459">
        <v>4609</v>
      </c>
      <c r="I4616" s="444">
        <f t="shared" ca="1" si="175"/>
        <v>-183132344406765.78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-763051435028.1908</v>
      </c>
      <c r="L4616" s="444">
        <f t="shared" ca="1" si="174"/>
        <v>-183895395841793.97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25">
      <c r="G4617" s="459"/>
      <c r="H4617" s="459">
        <v>4610</v>
      </c>
      <c r="I4617" s="444">
        <f t="shared" ca="1" si="175"/>
        <v>-183895395841793.97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-766230816007.47485</v>
      </c>
      <c r="L4617" s="444">
        <f t="shared" ca="1" si="174"/>
        <v>-184661626657801.44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25">
      <c r="G4618" s="459"/>
      <c r="H4618" s="459">
        <v>4611</v>
      </c>
      <c r="I4618" s="444">
        <f t="shared" ca="1" si="175"/>
        <v>-184661626657801.44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-769423444407.50598</v>
      </c>
      <c r="L4618" s="444">
        <f t="shared" ca="1" si="174"/>
        <v>-185431050102208.94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25">
      <c r="G4619" s="459"/>
      <c r="H4619" s="459">
        <v>4612</v>
      </c>
      <c r="I4619" s="444">
        <f t="shared" ca="1" si="175"/>
        <v>-185431050102208.94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-772629375425.87061</v>
      </c>
      <c r="L4619" s="444">
        <f t="shared" ca="1" si="174"/>
        <v>-186203679477634.81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25">
      <c r="G4620" s="459"/>
      <c r="H4620" s="459">
        <v>4613</v>
      </c>
      <c r="I4620" s="444">
        <f t="shared" ca="1" si="175"/>
        <v>-186203679477634.81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-775848664490.14502</v>
      </c>
      <c r="L4620" s="444">
        <f t="shared" ca="1" si="174"/>
        <v>-186979528142124.97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25">
      <c r="G4621" s="459"/>
      <c r="H4621" s="459">
        <v>4614</v>
      </c>
      <c r="I4621" s="444">
        <f t="shared" ca="1" si="175"/>
        <v>-186979528142124.97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-779081367258.854</v>
      </c>
      <c r="L4621" s="444">
        <f t="shared" ca="1" si="174"/>
        <v>-187758609509383.81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25">
      <c r="G4622" s="459"/>
      <c r="H4622" s="459">
        <v>4615</v>
      </c>
      <c r="I4622" s="444">
        <f t="shared" ca="1" si="175"/>
        <v>-187758609509383.81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-782327539622.4325</v>
      </c>
      <c r="L4622" s="444">
        <f t="shared" ca="1" si="174"/>
        <v>-188540937049006.25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25">
      <c r="G4623" s="459"/>
      <c r="H4623" s="459">
        <v>4616</v>
      </c>
      <c r="I4623" s="444">
        <f t="shared" ca="1" si="175"/>
        <v>-188540937049006.25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-785587237704.19275</v>
      </c>
      <c r="L4623" s="444">
        <f t="shared" ca="1" si="174"/>
        <v>-189326524286710.44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25">
      <c r="G4624" s="459"/>
      <c r="H4624" s="459">
        <v>4617</v>
      </c>
      <c r="I4624" s="444">
        <f t="shared" ca="1" si="175"/>
        <v>-189326524286710.44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-788860517861.29346</v>
      </c>
      <c r="L4624" s="444">
        <f t="shared" ca="1" si="174"/>
        <v>-190115384804571.72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25">
      <c r="G4625" s="459"/>
      <c r="H4625" s="459">
        <v>4618</v>
      </c>
      <c r="I4625" s="444">
        <f t="shared" ca="1" si="175"/>
        <v>-190115384804571.72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-792147436685.71545</v>
      </c>
      <c r="L4625" s="444">
        <f t="shared" ca="1" si="174"/>
        <v>-190907532241257.44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25">
      <c r="G4626" s="459"/>
      <c r="H4626" s="459">
        <v>4619</v>
      </c>
      <c r="I4626" s="444">
        <f t="shared" ca="1" si="175"/>
        <v>-190907532241257.44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-795448051005.23926</v>
      </c>
      <c r="L4626" s="444">
        <f t="shared" ca="1" si="174"/>
        <v>-191702980292262.69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25">
      <c r="G4627" s="459"/>
      <c r="H4627" s="459">
        <v>4620</v>
      </c>
      <c r="I4627" s="444">
        <f t="shared" ca="1" si="175"/>
        <v>-191702980292262.69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-798762417884.42786</v>
      </c>
      <c r="L4627" s="444">
        <f t="shared" ca="1" si="174"/>
        <v>-192501742710147.13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25">
      <c r="G4628" s="459"/>
      <c r="H4628" s="459">
        <v>4621</v>
      </c>
      <c r="I4628" s="444">
        <f t="shared" ca="1" si="175"/>
        <v>-192501742710147.13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-802090594625.61304</v>
      </c>
      <c r="L4628" s="444">
        <f t="shared" ca="1" si="174"/>
        <v>-193303833304772.75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25">
      <c r="G4629" s="459"/>
      <c r="H4629" s="459">
        <v>4622</v>
      </c>
      <c r="I4629" s="444">
        <f t="shared" ca="1" si="175"/>
        <v>-193303833304772.75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-805432638769.88647</v>
      </c>
      <c r="L4629" s="444">
        <f t="shared" ca="1" si="174"/>
        <v>-194109265943542.63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25">
      <c r="G4630" s="459"/>
      <c r="H4630" s="459">
        <v>4623</v>
      </c>
      <c r="I4630" s="444">
        <f t="shared" ca="1" si="175"/>
        <v>-194109265943542.63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-808788608098.09424</v>
      </c>
      <c r="L4630" s="444">
        <f t="shared" ca="1" si="174"/>
        <v>-194918054551640.72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25">
      <c r="G4631" s="459"/>
      <c r="H4631" s="459">
        <v>4624</v>
      </c>
      <c r="I4631" s="444">
        <f t="shared" ca="1" si="175"/>
        <v>-194918054551640.72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-812158560631.8363</v>
      </c>
      <c r="L4631" s="444">
        <f t="shared" ca="1" si="174"/>
        <v>-195730213112272.56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25">
      <c r="G4632" s="459"/>
      <c r="H4632" s="459">
        <v>4625</v>
      </c>
      <c r="I4632" s="444">
        <f t="shared" ca="1" si="175"/>
        <v>-195730213112272.56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-815542554634.46899</v>
      </c>
      <c r="L4632" s="444">
        <f t="shared" ca="1" si="174"/>
        <v>-196545755666907.03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25">
      <c r="G4633" s="459"/>
      <c r="H4633" s="459">
        <v>4626</v>
      </c>
      <c r="I4633" s="444">
        <f t="shared" ca="1" si="175"/>
        <v>-196545755666907.03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-818940648612.11267</v>
      </c>
      <c r="L4633" s="444">
        <f t="shared" ca="1" si="174"/>
        <v>-197364696315519.16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25">
      <c r="G4634" s="459"/>
      <c r="H4634" s="459">
        <v>4627</v>
      </c>
      <c r="I4634" s="444">
        <f t="shared" ca="1" si="175"/>
        <v>-197364696315519.16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-822352901314.66309</v>
      </c>
      <c r="L4634" s="444">
        <f t="shared" ca="1" si="174"/>
        <v>-198187049216833.81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25">
      <c r="G4635" s="459"/>
      <c r="H4635" s="459">
        <v>4628</v>
      </c>
      <c r="I4635" s="444">
        <f t="shared" ca="1" si="175"/>
        <v>-198187049216833.81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-825779371736.8075</v>
      </c>
      <c r="L4635" s="444">
        <f t="shared" ca="1" si="174"/>
        <v>-199012828588570.63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25">
      <c r="G4636" s="459"/>
      <c r="H4636" s="459">
        <v>4629</v>
      </c>
      <c r="I4636" s="444">
        <f t="shared" ca="1" si="175"/>
        <v>-199012828588570.63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-829220119119.04431</v>
      </c>
      <c r="L4636" s="444">
        <f t="shared" ca="1" si="174"/>
        <v>-199842048707689.66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25">
      <c r="G4637" s="459"/>
      <c r="H4637" s="459">
        <v>4630</v>
      </c>
      <c r="I4637" s="444">
        <f t="shared" ca="1" si="175"/>
        <v>-199842048707689.66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-832675202948.70691</v>
      </c>
      <c r="L4637" s="444">
        <f t="shared" ca="1" si="174"/>
        <v>-200674723910638.38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25">
      <c r="G4638" s="459"/>
      <c r="H4638" s="459">
        <v>4631</v>
      </c>
      <c r="I4638" s="444">
        <f t="shared" ca="1" si="175"/>
        <v>-200674723910638.38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-836144682960.99316</v>
      </c>
      <c r="L4638" s="444">
        <f t="shared" ca="1" si="174"/>
        <v>-201510868593599.38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25">
      <c r="G4639" s="459"/>
      <c r="H4639" s="459">
        <v>4632</v>
      </c>
      <c r="I4639" s="444">
        <f t="shared" ca="1" si="175"/>
        <v>-201510868593599.38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-839628619139.99744</v>
      </c>
      <c r="L4639" s="444">
        <f t="shared" ca="1" si="174"/>
        <v>-202350497212739.38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25">
      <c r="G4640" s="459"/>
      <c r="H4640" s="459">
        <v>4633</v>
      </c>
      <c r="I4640" s="444">
        <f t="shared" ca="1" si="175"/>
        <v>-202350497212739.38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-843127071719.74744</v>
      </c>
      <c r="L4640" s="444">
        <f t="shared" ca="1" si="174"/>
        <v>-203193624284459.13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25">
      <c r="G4641" s="459"/>
      <c r="H4641" s="459">
        <v>4634</v>
      </c>
      <c r="I4641" s="444">
        <f t="shared" ca="1" si="175"/>
        <v>-203193624284459.13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-846640101185.24634</v>
      </c>
      <c r="L4641" s="444">
        <f t="shared" ca="1" si="174"/>
        <v>-204040264385644.38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25">
      <c r="G4642" s="459"/>
      <c r="H4642" s="459">
        <v>4635</v>
      </c>
      <c r="I4642" s="444">
        <f t="shared" ca="1" si="175"/>
        <v>-204040264385644.38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-850167768273.51819</v>
      </c>
      <c r="L4642" s="444">
        <f t="shared" ca="1" si="174"/>
        <v>-204890432153917.91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25">
      <c r="G4643" s="459"/>
      <c r="H4643" s="459">
        <v>4636</v>
      </c>
      <c r="I4643" s="444">
        <f t="shared" ca="1" si="175"/>
        <v>-204890432153917.91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-853710133974.65796</v>
      </c>
      <c r="L4643" s="444">
        <f t="shared" ca="1" si="174"/>
        <v>-205744142287892.56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25">
      <c r="G4644" s="459"/>
      <c r="H4644" s="459">
        <v>4637</v>
      </c>
      <c r="I4644" s="444">
        <f t="shared" ca="1" si="175"/>
        <v>-205744142287892.56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-857267259532.88562</v>
      </c>
      <c r="L4644" s="444">
        <f t="shared" ca="1" si="174"/>
        <v>-206601409547425.44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25">
      <c r="G4645" s="459"/>
      <c r="H4645" s="459">
        <v>4638</v>
      </c>
      <c r="I4645" s="444">
        <f t="shared" ca="1" si="175"/>
        <v>-206601409547425.44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-860839206447.60596</v>
      </c>
      <c r="L4645" s="444">
        <f t="shared" ca="1" si="174"/>
        <v>-207462248753873.03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25">
      <c r="G4646" s="459"/>
      <c r="H4646" s="459">
        <v>4639</v>
      </c>
      <c r="I4646" s="444">
        <f t="shared" ca="1" si="175"/>
        <v>-207462248753873.03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-864426036474.47095</v>
      </c>
      <c r="L4646" s="444">
        <f t="shared" ca="1" si="174"/>
        <v>-208326674790347.5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25">
      <c r="G4647" s="459"/>
      <c r="H4647" s="459">
        <v>4640</v>
      </c>
      <c r="I4647" s="444">
        <f t="shared" ca="1" si="175"/>
        <v>-208326674790347.5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-868027811626.44788</v>
      </c>
      <c r="L4647" s="444">
        <f t="shared" ca="1" si="174"/>
        <v>-209194702601973.94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25">
      <c r="G4648" s="459"/>
      <c r="H4648" s="459">
        <v>4641</v>
      </c>
      <c r="I4648" s="444">
        <f t="shared" ca="1" si="175"/>
        <v>-209194702601973.94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-871644594174.89136</v>
      </c>
      <c r="L4648" s="444">
        <f t="shared" ca="1" si="174"/>
        <v>-210066347196148.84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25">
      <c r="G4649" s="459"/>
      <c r="H4649" s="459">
        <v>4642</v>
      </c>
      <c r="I4649" s="444">
        <f t="shared" ca="1" si="175"/>
        <v>-210066347196148.84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-875276446650.62012</v>
      </c>
      <c r="L4649" s="444">
        <f t="shared" ca="1" si="174"/>
        <v>-210941623642799.47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25">
      <c r="G4650" s="459"/>
      <c r="H4650" s="459">
        <v>4643</v>
      </c>
      <c r="I4650" s="444">
        <f t="shared" ca="1" si="175"/>
        <v>-210941623642799.47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-878923431844.9978</v>
      </c>
      <c r="L4650" s="444">
        <f t="shared" ca="1" si="174"/>
        <v>-211820547074644.47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25">
      <c r="G4651" s="459"/>
      <c r="H4651" s="459">
        <v>4644</v>
      </c>
      <c r="I4651" s="444">
        <f t="shared" ca="1" si="175"/>
        <v>-211820547074644.47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-882585612811.01855</v>
      </c>
      <c r="L4651" s="444">
        <f t="shared" ca="1" si="174"/>
        <v>-212703132687455.5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25">
      <c r="G4652" s="459"/>
      <c r="H4652" s="459">
        <v>4645</v>
      </c>
      <c r="I4652" s="444">
        <f t="shared" ca="1" si="175"/>
        <v>-212703132687455.5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-886263052864.39795</v>
      </c>
      <c r="L4652" s="444">
        <f t="shared" ca="1" si="174"/>
        <v>-213589395740319.91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25">
      <c r="G4653" s="459"/>
      <c r="H4653" s="459">
        <v>4646</v>
      </c>
      <c r="I4653" s="444">
        <f t="shared" ca="1" si="175"/>
        <v>-213589395740319.91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-889955815584.66626</v>
      </c>
      <c r="L4653" s="444">
        <f t="shared" ca="1" si="174"/>
        <v>-214479351555904.56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25">
      <c r="G4654" s="459"/>
      <c r="H4654" s="459">
        <v>4647</v>
      </c>
      <c r="I4654" s="444">
        <f t="shared" ca="1" si="175"/>
        <v>-214479351555904.56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-893663964816.26904</v>
      </c>
      <c r="L4654" s="444">
        <f t="shared" ca="1" si="174"/>
        <v>-215373015520720.84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25">
      <c r="G4655" s="459"/>
      <c r="H4655" s="459">
        <v>4648</v>
      </c>
      <c r="I4655" s="444">
        <f t="shared" ca="1" si="175"/>
        <v>-215373015520720.84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-897387564669.67017</v>
      </c>
      <c r="L4655" s="444">
        <f t="shared" ca="1" si="174"/>
        <v>-216270403085390.5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25">
      <c r="G4656" s="459"/>
      <c r="H4656" s="459">
        <v>4649</v>
      </c>
      <c r="I4656" s="444">
        <f t="shared" ca="1" si="175"/>
        <v>-216270403085390.5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-901126679522.46045</v>
      </c>
      <c r="L4656" s="444">
        <f t="shared" ca="1" si="174"/>
        <v>-217171529764912.97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25">
      <c r="G4657" s="459"/>
      <c r="H4657" s="459">
        <v>4650</v>
      </c>
      <c r="I4657" s="444">
        <f t="shared" ca="1" si="175"/>
        <v>-217171529764912.97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-904881374020.4707</v>
      </c>
      <c r="L4657" s="444">
        <f t="shared" ca="1" si="174"/>
        <v>-218076411138933.44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25">
      <c r="G4658" s="459"/>
      <c r="H4658" s="459">
        <v>4651</v>
      </c>
      <c r="I4658" s="444">
        <f t="shared" ca="1" si="175"/>
        <v>-218076411138933.44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-908651713078.88928</v>
      </c>
      <c r="L4658" s="444">
        <f t="shared" ca="1" si="174"/>
        <v>-218985062852012.31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25">
      <c r="G4659" s="459"/>
      <c r="H4659" s="459">
        <v>4652</v>
      </c>
      <c r="I4659" s="444">
        <f t="shared" ca="1" si="175"/>
        <v>-218985062852012.31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-912437761883.38464</v>
      </c>
      <c r="L4659" s="444">
        <f t="shared" ca="1" si="174"/>
        <v>-219897500613895.69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25">
      <c r="G4660" s="459"/>
      <c r="H4660" s="459">
        <v>4653</v>
      </c>
      <c r="I4660" s="444">
        <f t="shared" ca="1" si="175"/>
        <v>-219897500613895.69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-916239585891.23193</v>
      </c>
      <c r="L4660" s="444">
        <f t="shared" ca="1" si="174"/>
        <v>-220813740199786.91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25">
      <c r="G4661" s="459"/>
      <c r="H4661" s="459">
        <v>4654</v>
      </c>
      <c r="I4661" s="444">
        <f t="shared" ca="1" si="175"/>
        <v>-220813740199786.91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-920057250832.44543</v>
      </c>
      <c r="L4661" s="444">
        <f t="shared" ca="1" si="174"/>
        <v>-221733797450619.34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25">
      <c r="G4662" s="459"/>
      <c r="H4662" s="459">
        <v>4655</v>
      </c>
      <c r="I4662" s="444">
        <f t="shared" ca="1" si="175"/>
        <v>-221733797450619.34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-923890822710.91394</v>
      </c>
      <c r="L4662" s="444">
        <f t="shared" ca="1" si="174"/>
        <v>-222657688273330.25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25">
      <c r="G4663" s="459"/>
      <c r="H4663" s="459">
        <v>4656</v>
      </c>
      <c r="I4663" s="444">
        <f t="shared" ca="1" si="175"/>
        <v>-222657688273330.25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-927740367805.54285</v>
      </c>
      <c r="L4663" s="444">
        <f t="shared" ca="1" si="174"/>
        <v>-223585428641135.78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25">
      <c r="G4664" s="459"/>
      <c r="H4664" s="459">
        <v>4657</v>
      </c>
      <c r="I4664" s="444">
        <f t="shared" ca="1" si="175"/>
        <v>-223585428641135.78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-931605952671.39917</v>
      </c>
      <c r="L4664" s="444">
        <f t="shared" ca="1" si="174"/>
        <v>-224517034593807.19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25">
      <c r="G4665" s="459"/>
      <c r="H4665" s="459">
        <v>4658</v>
      </c>
      <c r="I4665" s="444">
        <f t="shared" ca="1" si="175"/>
        <v>-224517034593807.19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-935487644140.86316</v>
      </c>
      <c r="L4665" s="444">
        <f t="shared" ca="1" si="174"/>
        <v>-225452522237948.06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25">
      <c r="G4666" s="459"/>
      <c r="H4666" s="459">
        <v>4659</v>
      </c>
      <c r="I4666" s="444">
        <f t="shared" ca="1" si="175"/>
        <v>-225452522237948.06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-939385509324.78369</v>
      </c>
      <c r="L4666" s="444">
        <f t="shared" ca="1" si="174"/>
        <v>-226391907747272.84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25">
      <c r="G4667" s="459"/>
      <c r="H4667" s="459">
        <v>4660</v>
      </c>
      <c r="I4667" s="444">
        <f t="shared" ca="1" si="175"/>
        <v>-226391907747272.84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-943299615613.63684</v>
      </c>
      <c r="L4667" s="444">
        <f t="shared" ca="1" si="174"/>
        <v>-227335207362886.47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25">
      <c r="G4668" s="459"/>
      <c r="H4668" s="459">
        <v>4661</v>
      </c>
      <c r="I4668" s="444">
        <f t="shared" ca="1" si="175"/>
        <v>-227335207362886.47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-947230030678.69348</v>
      </c>
      <c r="L4668" s="444">
        <f t="shared" ca="1" si="174"/>
        <v>-228282437393565.16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25">
      <c r="G4669" s="459"/>
      <c r="H4669" s="459">
        <v>4662</v>
      </c>
      <c r="I4669" s="444">
        <f t="shared" ca="1" si="175"/>
        <v>-228282437393565.16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-951176822473.18811</v>
      </c>
      <c r="L4669" s="444">
        <f t="shared" ca="1" si="174"/>
        <v>-229233614216038.34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25">
      <c r="G4670" s="459"/>
      <c r="H4670" s="459">
        <v>4663</v>
      </c>
      <c r="I4670" s="444">
        <f t="shared" ca="1" si="175"/>
        <v>-229233614216038.34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-955140059233.49316</v>
      </c>
      <c r="L4670" s="444">
        <f t="shared" ca="1" si="174"/>
        <v>-230188754275271.84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25">
      <c r="G4671" s="459"/>
      <c r="H4671" s="459">
        <v>4664</v>
      </c>
      <c r="I4671" s="444">
        <f t="shared" ca="1" si="175"/>
        <v>-230188754275271.84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-959119809480.29944</v>
      </c>
      <c r="L4671" s="444">
        <f t="shared" ca="1" si="174"/>
        <v>-231147874084752.16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25">
      <c r="G4672" s="459"/>
      <c r="H4672" s="459">
        <v>4665</v>
      </c>
      <c r="I4672" s="444">
        <f t="shared" ca="1" si="175"/>
        <v>-231147874084752.16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-963116142019.80066</v>
      </c>
      <c r="L4672" s="444">
        <f t="shared" ca="1" si="174"/>
        <v>-232110990226771.97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25">
      <c r="G4673" s="459"/>
      <c r="H4673" s="459">
        <v>4666</v>
      </c>
      <c r="I4673" s="444">
        <f t="shared" ca="1" si="175"/>
        <v>-232110990226771.97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-967129125944.88318</v>
      </c>
      <c r="L4673" s="444">
        <f t="shared" ca="1" si="174"/>
        <v>-233078119352716.84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25">
      <c r="G4674" s="459"/>
      <c r="H4674" s="459">
        <v>4667</v>
      </c>
      <c r="I4674" s="444">
        <f t="shared" ca="1" si="175"/>
        <v>-233078119352716.84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-971158830636.32019</v>
      </c>
      <c r="L4674" s="444">
        <f t="shared" ca="1" si="174"/>
        <v>-234049278183353.16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25">
      <c r="G4675" s="459"/>
      <c r="H4675" s="459">
        <v>4668</v>
      </c>
      <c r="I4675" s="444">
        <f t="shared" ca="1" si="175"/>
        <v>-234049278183353.16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-975205325763.97144</v>
      </c>
      <c r="L4675" s="444">
        <f t="shared" ca="1" si="174"/>
        <v>-235024483509117.13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25">
      <c r="G4676" s="459"/>
      <c r="H4676" s="459">
        <v>4669</v>
      </c>
      <c r="I4676" s="444">
        <f t="shared" ca="1" si="175"/>
        <v>-235024483509117.13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-979268681287.98804</v>
      </c>
      <c r="L4676" s="444">
        <f t="shared" ca="1" si="174"/>
        <v>-236003752190405.13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25">
      <c r="G4677" s="459"/>
      <c r="H4677" s="459">
        <v>4670</v>
      </c>
      <c r="I4677" s="444">
        <f t="shared" ca="1" si="175"/>
        <v>-236003752190405.13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-983348967460.02136</v>
      </c>
      <c r="L4677" s="444">
        <f t="shared" ca="1" si="174"/>
        <v>-236987101157865.16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25">
      <c r="G4678" s="459"/>
      <c r="H4678" s="459">
        <v>4671</v>
      </c>
      <c r="I4678" s="444">
        <f t="shared" ca="1" si="175"/>
        <v>-236987101157865.16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-987446254824.43811</v>
      </c>
      <c r="L4678" s="444">
        <f t="shared" ca="1" si="174"/>
        <v>-237974547412689.59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25">
      <c r="G4679" s="459"/>
      <c r="H4679" s="459">
        <v>4672</v>
      </c>
      <c r="I4679" s="444">
        <f t="shared" ca="1" si="175"/>
        <v>-237974547412689.59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-991560614219.54004</v>
      </c>
      <c r="L4679" s="444">
        <f t="shared" ca="1" si="174"/>
        <v>-238966108026909.13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25">
      <c r="G4680" s="459"/>
      <c r="H4680" s="459">
        <v>4673</v>
      </c>
      <c r="I4680" s="444">
        <f t="shared" ca="1" si="175"/>
        <v>-238966108026909.13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-995692116778.78796</v>
      </c>
      <c r="L4680" s="444">
        <f t="shared" ca="1" si="174"/>
        <v>-239961800143687.91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25">
      <c r="G4681" s="459"/>
      <c r="H4681" s="459">
        <v>4674</v>
      </c>
      <c r="I4681" s="444">
        <f t="shared" ca="1" si="175"/>
        <v>-239961800143687.91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-999840833932.03284</v>
      </c>
      <c r="L4681" s="444">
        <f t="shared" ca="1" si="174"/>
        <v>-240961640977619.94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25">
      <c r="G4682" s="459"/>
      <c r="H4682" s="459">
        <v>4675</v>
      </c>
      <c r="I4682" s="444">
        <f t="shared" ca="1" si="175"/>
        <v>-240961640977619.94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-1004006837406.7498</v>
      </c>
      <c r="L4682" s="444">
        <f t="shared" ca="1" si="174"/>
        <v>-241965647815026.69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25">
      <c r="G4683" s="459"/>
      <c r="H4683" s="459">
        <v>4676</v>
      </c>
      <c r="I4683" s="444">
        <f t="shared" ca="1" si="175"/>
        <v>-241965647815026.69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-1008190199229.278</v>
      </c>
      <c r="L4683" s="444">
        <f t="shared" ca="1" si="174"/>
        <v>-242973838014255.97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25">
      <c r="G4684" s="459"/>
      <c r="H4684" s="459">
        <v>4677</v>
      </c>
      <c r="I4684" s="444">
        <f t="shared" ca="1" si="175"/>
        <v>-242973838014255.97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-1012390991726.0665</v>
      </c>
      <c r="L4684" s="444">
        <f t="shared" ca="1" si="174"/>
        <v>-243986229005982.03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25">
      <c r="G4685" s="459"/>
      <c r="H4685" s="459">
        <v>4678</v>
      </c>
      <c r="I4685" s="444">
        <f t="shared" ca="1" si="175"/>
        <v>-243986229005982.03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-1016609287524.9253</v>
      </c>
      <c r="L4685" s="444">
        <f t="shared" ca="1" si="174"/>
        <v>-245002838293506.97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25">
      <c r="G4686" s="459"/>
      <c r="H4686" s="459">
        <v>4679</v>
      </c>
      <c r="I4686" s="444">
        <f t="shared" ca="1" si="175"/>
        <v>-245002838293506.97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-1020845159556.2791</v>
      </c>
      <c r="L4686" s="444">
        <f t="shared" ca="1" si="174"/>
        <v>-246023683453063.25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25">
      <c r="G4687" s="459"/>
      <c r="H4687" s="459">
        <v>4680</v>
      </c>
      <c r="I4687" s="444">
        <f t="shared" ca="1" si="175"/>
        <v>-246023683453063.25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-1025098681054.4301</v>
      </c>
      <c r="L4687" s="444">
        <f t="shared" ca="1" si="174"/>
        <v>-247048782134117.69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25">
      <c r="G4688" s="459"/>
      <c r="H4688" s="459">
        <v>4681</v>
      </c>
      <c r="I4688" s="444">
        <f t="shared" ca="1" si="175"/>
        <v>-247048782134117.69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-1029369925558.8237</v>
      </c>
      <c r="L4688" s="444">
        <f t="shared" ca="1" si="174"/>
        <v>-248078152059676.5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25">
      <c r="G4689" s="459"/>
      <c r="H4689" s="459">
        <v>4682</v>
      </c>
      <c r="I4689" s="444">
        <f t="shared" ca="1" si="175"/>
        <v>-248078152059676.5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-1033658966915.3186</v>
      </c>
      <c r="L4689" s="444">
        <f t="shared" ca="1" si="174"/>
        <v>-249111811026591.81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25">
      <c r="G4690" s="459"/>
      <c r="H4690" s="459">
        <v>4683</v>
      </c>
      <c r="I4690" s="444">
        <f t="shared" ca="1" si="175"/>
        <v>-249111811026591.81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-1037965879277.4659</v>
      </c>
      <c r="L4690" s="444">
        <f t="shared" ca="1" si="174"/>
        <v>-250149776905869.28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25">
      <c r="G4691" s="459"/>
      <c r="H4691" s="459">
        <v>4684</v>
      </c>
      <c r="I4691" s="444">
        <f t="shared" ca="1" si="175"/>
        <v>-250149776905869.28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-1042290737107.7887</v>
      </c>
      <c r="L4691" s="444">
        <f t="shared" ca="1" si="174"/>
        <v>-251192067642977.06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25">
      <c r="G4692" s="459"/>
      <c r="H4692" s="459">
        <v>4685</v>
      </c>
      <c r="I4692" s="444">
        <f t="shared" ca="1" si="175"/>
        <v>-251192067642977.06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-1046633615179.071</v>
      </c>
      <c r="L4692" s="444">
        <f t="shared" ca="1" si="174"/>
        <v>-252238701258156.13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25">
      <c r="G4693" s="459"/>
      <c r="H4693" s="459">
        <v>4686</v>
      </c>
      <c r="I4693" s="444">
        <f t="shared" ca="1" si="175"/>
        <v>-252238701258156.13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-1050994588575.6505</v>
      </c>
      <c r="L4693" s="444">
        <f t="shared" ca="1" si="174"/>
        <v>-253289695846731.78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25">
      <c r="G4694" s="459"/>
      <c r="H4694" s="459">
        <v>4687</v>
      </c>
      <c r="I4694" s="444">
        <f t="shared" ca="1" si="175"/>
        <v>-253289695846731.78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-1055373732694.7158</v>
      </c>
      <c r="L4694" s="444">
        <f t="shared" ca="1" si="174"/>
        <v>-254345069579426.5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25">
      <c r="G4695" s="459"/>
      <c r="H4695" s="459">
        <v>4688</v>
      </c>
      <c r="I4695" s="444">
        <f t="shared" ca="1" si="175"/>
        <v>-254345069579426.5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-1059771123247.6104</v>
      </c>
      <c r="L4695" s="444">
        <f t="shared" ca="1" si="174"/>
        <v>-255404840702674.13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25">
      <c r="G4696" s="459"/>
      <c r="H4696" s="459">
        <v>4689</v>
      </c>
      <c r="I4696" s="444">
        <f t="shared" ca="1" si="175"/>
        <v>-255404840702674.13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-1064186836261.1423</v>
      </c>
      <c r="L4696" s="444">
        <f t="shared" ca="1" si="174"/>
        <v>-256469027538935.28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25">
      <c r="G4697" s="459"/>
      <c r="H4697" s="459">
        <v>4690</v>
      </c>
      <c r="I4697" s="444">
        <f t="shared" ca="1" si="175"/>
        <v>-256469027538935.28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-1068620948078.8969</v>
      </c>
      <c r="L4697" s="444">
        <f t="shared" ca="1" si="174"/>
        <v>-257537648487014.19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25">
      <c r="G4698" s="459"/>
      <c r="H4698" s="459">
        <v>4691</v>
      </c>
      <c r="I4698" s="444">
        <f t="shared" ca="1" si="175"/>
        <v>-257537648487014.19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-1073073535362.5591</v>
      </c>
      <c r="L4698" s="444">
        <f t="shared" ca="1" si="174"/>
        <v>-258610722022376.75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25">
      <c r="G4699" s="459"/>
      <c r="H4699" s="459">
        <v>4692</v>
      </c>
      <c r="I4699" s="444">
        <f t="shared" ca="1" si="175"/>
        <v>-258610722022376.75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-1077544675093.2365</v>
      </c>
      <c r="L4699" s="444">
        <f t="shared" ca="1" si="174"/>
        <v>-259688266697470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25">
      <c r="G4700" s="459"/>
      <c r="H4700" s="459">
        <v>4693</v>
      </c>
      <c r="I4700" s="444">
        <f t="shared" ca="1" si="175"/>
        <v>-259688266697470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-1082034444572.7916</v>
      </c>
      <c r="L4700" s="444">
        <f t="shared" ca="1" si="174"/>
        <v>-260770301142042.78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25">
      <c r="G4701" s="459"/>
      <c r="H4701" s="459">
        <v>4694</v>
      </c>
      <c r="I4701" s="444">
        <f t="shared" ca="1" si="175"/>
        <v>-260770301142042.78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-1086542921425.1782</v>
      </c>
      <c r="L4701" s="444">
        <f t="shared" ca="1" si="174"/>
        <v>-261856844063467.97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25">
      <c r="G4702" s="459"/>
      <c r="H4702" s="459">
        <v>4695</v>
      </c>
      <c r="I4702" s="444">
        <f t="shared" ca="1" si="175"/>
        <v>-261856844063467.97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-1091070183597.7833</v>
      </c>
      <c r="L4702" s="444">
        <f t="shared" ca="1" si="174"/>
        <v>-262947914247065.75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25">
      <c r="G4703" s="459"/>
      <c r="H4703" s="459">
        <v>4696</v>
      </c>
      <c r="I4703" s="444">
        <f t="shared" ca="1" si="175"/>
        <v>-262947914247065.75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-1095616309362.7738</v>
      </c>
      <c r="L4703" s="444">
        <f t="shared" ca="1" si="174"/>
        <v>-264043530556428.53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25">
      <c r="G4704" s="459"/>
      <c r="H4704" s="459">
        <v>4697</v>
      </c>
      <c r="I4704" s="444">
        <f t="shared" ca="1" si="175"/>
        <v>-264043530556428.53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-1100181377318.4521</v>
      </c>
      <c r="L4704" s="444">
        <f t="shared" ca="1" si="174"/>
        <v>-265143711933746.97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25">
      <c r="G4705" s="459"/>
      <c r="H4705" s="459">
        <v>4698</v>
      </c>
      <c r="I4705" s="444">
        <f t="shared" ca="1" si="175"/>
        <v>-265143711933746.97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-1104765466390.6123</v>
      </c>
      <c r="L4705" s="444">
        <f t="shared" ca="1" si="174"/>
        <v>-266248477400137.59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25">
      <c r="G4706" s="459"/>
      <c r="H4706" s="459">
        <v>4699</v>
      </c>
      <c r="I4706" s="444">
        <f t="shared" ca="1" si="175"/>
        <v>-266248477400137.59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-1109368655833.9065</v>
      </c>
      <c r="L4706" s="444">
        <f t="shared" ca="1" si="174"/>
        <v>-267357846055971.5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25">
      <c r="G4707" s="459"/>
      <c r="H4707" s="459">
        <v>4700</v>
      </c>
      <c r="I4707" s="444">
        <f t="shared" ca="1" si="175"/>
        <v>-267357846055971.5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-1113991025233.2146</v>
      </c>
      <c r="L4707" s="444">
        <f t="shared" ca="1" si="174"/>
        <v>-268471837081204.72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25">
      <c r="G4708" s="459"/>
      <c r="H4708" s="459">
        <v>4701</v>
      </c>
      <c r="I4708" s="444">
        <f t="shared" ca="1" si="175"/>
        <v>-268471837081204.72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-1118632654505.0195</v>
      </c>
      <c r="L4708" s="444">
        <f t="shared" ca="1" si="174"/>
        <v>-269590469735709.75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25">
      <c r="G4709" s="459"/>
      <c r="H4709" s="459">
        <v>4702</v>
      </c>
      <c r="I4709" s="444">
        <f t="shared" ca="1" si="175"/>
        <v>-269590469735709.75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-1123293623898.7905</v>
      </c>
      <c r="L4709" s="444">
        <f t="shared" ca="1" si="174"/>
        <v>-270713763359608.53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25">
      <c r="G4710" s="459"/>
      <c r="H4710" s="459">
        <v>4703</v>
      </c>
      <c r="I4710" s="444">
        <f t="shared" ca="1" si="175"/>
        <v>-270713763359608.53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-1127974013998.3689</v>
      </c>
      <c r="L4710" s="444">
        <f t="shared" ca="1" si="174"/>
        <v>-271841737373606.91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25">
      <c r="G4711" s="459"/>
      <c r="H4711" s="459">
        <v>4704</v>
      </c>
      <c r="I4711" s="444">
        <f t="shared" ca="1" si="175"/>
        <v>-271841737373606.91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-1132673905723.3621</v>
      </c>
      <c r="L4711" s="444">
        <f t="shared" ca="1" si="174"/>
        <v>-272974411279330.28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25">
      <c r="G4712" s="459"/>
      <c r="H4712" s="459">
        <v>4705</v>
      </c>
      <c r="I4712" s="444">
        <f t="shared" ca="1" si="175"/>
        <v>-272974411279330.28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-1137393380330.5427</v>
      </c>
      <c r="L4712" s="444">
        <f t="shared" ca="1" si="174"/>
        <v>-274111804659660.81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25">
      <c r="G4713" s="459"/>
      <c r="H4713" s="459">
        <v>4706</v>
      </c>
      <c r="I4713" s="444">
        <f t="shared" ca="1" si="175"/>
        <v>-274111804659660.81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-1142132519415.2532</v>
      </c>
      <c r="L4713" s="444">
        <f t="shared" ca="1" si="174"/>
        <v>-275253937179076.06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25">
      <c r="G4714" s="459"/>
      <c r="H4714" s="459">
        <v>4707</v>
      </c>
      <c r="I4714" s="444">
        <f t="shared" ca="1" si="175"/>
        <v>-275253937179076.06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-1146891404912.8169</v>
      </c>
      <c r="L4714" s="444">
        <f t="shared" ca="1" si="174"/>
        <v>-276400828583988.88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25">
      <c r="G4715" s="459"/>
      <c r="H4715" s="459">
        <v>4708</v>
      </c>
      <c r="I4715" s="444">
        <f t="shared" ca="1" si="175"/>
        <v>-276400828583988.88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-1151670119099.9539</v>
      </c>
      <c r="L4715" s="444">
        <f t="shared" ca="1" si="174"/>
        <v>-277552498703088.84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25">
      <c r="G4716" s="459"/>
      <c r="H4716" s="459">
        <v>4709</v>
      </c>
      <c r="I4716" s="444">
        <f t="shared" ca="1" si="175"/>
        <v>-277552498703088.84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-1156468744596.2036</v>
      </c>
      <c r="L4716" s="444">
        <f t="shared" ca="1" si="174"/>
        <v>-278708967447685.06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25">
      <c r="G4717" s="459"/>
      <c r="H4717" s="459">
        <v>4710</v>
      </c>
      <c r="I4717" s="444">
        <f t="shared" ca="1" si="175"/>
        <v>-278708967447685.06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-1161287364365.3542</v>
      </c>
      <c r="L4717" s="444">
        <f t="shared" ca="1" si="174"/>
        <v>-279870254812050.41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25">
      <c r="G4718" s="459"/>
      <c r="H4718" s="459">
        <v>4711</v>
      </c>
      <c r="I4718" s="444">
        <f t="shared" ca="1" si="175"/>
        <v>-279870254812050.41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-1166126061716.8765</v>
      </c>
      <c r="L4718" s="444">
        <f t="shared" ca="1" si="174"/>
        <v>-281036380873767.28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25">
      <c r="G4719" s="459"/>
      <c r="H4719" s="459">
        <v>4712</v>
      </c>
      <c r="I4719" s="444">
        <f t="shared" ca="1" si="175"/>
        <v>-281036380873767.28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-1170984920307.3638</v>
      </c>
      <c r="L4719" s="444">
        <f t="shared" ca="1" si="174"/>
        <v>-282207365794074.63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25">
      <c r="G4720" s="459"/>
      <c r="H4720" s="459">
        <v>4713</v>
      </c>
      <c r="I4720" s="444">
        <f t="shared" ca="1" si="175"/>
        <v>-282207365794074.63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-1175864024141.9775</v>
      </c>
      <c r="L4720" s="444">
        <f t="shared" ca="1" si="174"/>
        <v>-283383229818216.63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25">
      <c r="G4721" s="459"/>
      <c r="H4721" s="459">
        <v>4714</v>
      </c>
      <c r="I4721" s="444">
        <f t="shared" ca="1" si="175"/>
        <v>-283383229818216.63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-1180763457575.9026</v>
      </c>
      <c r="L4721" s="444">
        <f t="shared" ca="1" si="174"/>
        <v>-284563993275792.5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25">
      <c r="G4722" s="459"/>
      <c r="H4722" s="459">
        <v>4715</v>
      </c>
      <c r="I4722" s="444">
        <f t="shared" ca="1" si="175"/>
        <v>-284563993275792.5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-1185683305315.802</v>
      </c>
      <c r="L4722" s="444">
        <f t="shared" ca="1" si="174"/>
        <v>-285749676581108.31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25">
      <c r="G4723" s="459"/>
      <c r="H4723" s="459">
        <v>4716</v>
      </c>
      <c r="I4723" s="444">
        <f t="shared" ca="1" si="175"/>
        <v>-285749676581108.31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-1190623652421.2847</v>
      </c>
      <c r="L4723" s="444">
        <f t="shared" ca="1" si="174"/>
        <v>-286940300233529.63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25">
      <c r="G4724" s="459"/>
      <c r="H4724" s="459">
        <v>4717</v>
      </c>
      <c r="I4724" s="444">
        <f t="shared" ca="1" si="175"/>
        <v>-286940300233529.63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-1195584584306.3735</v>
      </c>
      <c r="L4724" s="444">
        <f t="shared" ca="1" si="174"/>
        <v>-288135884817836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25">
      <c r="G4725" s="459"/>
      <c r="H4725" s="459">
        <v>4718</v>
      </c>
      <c r="I4725" s="444">
        <f t="shared" ca="1" si="175"/>
        <v>-288135884817836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-1200566186740.9834</v>
      </c>
      <c r="L4725" s="444">
        <f t="shared" ca="1" si="174"/>
        <v>-289336451004577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25">
      <c r="G4726" s="459"/>
      <c r="H4726" s="459">
        <v>4719</v>
      </c>
      <c r="I4726" s="444">
        <f t="shared" ca="1" si="175"/>
        <v>-289336451004577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-1205568545852.4041</v>
      </c>
      <c r="L4726" s="444">
        <f t="shared" ca="1" si="174"/>
        <v>-290542019550429.38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25">
      <c r="G4727" s="459"/>
      <c r="H4727" s="459">
        <v>4720</v>
      </c>
      <c r="I4727" s="444">
        <f t="shared" ca="1" si="175"/>
        <v>-290542019550429.38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-1210591748126.7891</v>
      </c>
      <c r="L4727" s="444">
        <f t="shared" ca="1" si="174"/>
        <v>-291752611298556.19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25">
      <c r="G4728" s="459"/>
      <c r="H4728" s="459">
        <v>4721</v>
      </c>
      <c r="I4728" s="444">
        <f t="shared" ca="1" si="175"/>
        <v>-291752611298556.19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-1215635880410.6509</v>
      </c>
      <c r="L4728" s="444">
        <f t="shared" ca="1" si="174"/>
        <v>-292968247178966.81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25">
      <c r="G4729" s="459"/>
      <c r="H4729" s="459">
        <v>4722</v>
      </c>
      <c r="I4729" s="444">
        <f t="shared" ca="1" si="175"/>
        <v>-292968247178966.81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-1220701029912.3618</v>
      </c>
      <c r="L4729" s="444">
        <f t="shared" ca="1" si="174"/>
        <v>-294188948208879.19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25">
      <c r="G4730" s="459"/>
      <c r="H4730" s="459">
        <v>4723</v>
      </c>
      <c r="I4730" s="444">
        <f t="shared" ca="1" si="175"/>
        <v>-294188948208879.19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-1225787284203.6633</v>
      </c>
      <c r="L4730" s="444">
        <f t="shared" ca="1" si="174"/>
        <v>-295414735493082.88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25">
      <c r="G4731" s="459"/>
      <c r="H4731" s="459">
        <v>4724</v>
      </c>
      <c r="I4731" s="444">
        <f t="shared" ca="1" si="175"/>
        <v>-295414735493082.88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-1230894731221.1787</v>
      </c>
      <c r="L4731" s="444">
        <f t="shared" ca="1" si="174"/>
        <v>-296645630224304.06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25">
      <c r="G4732" s="459"/>
      <c r="H4732" s="459">
        <v>4725</v>
      </c>
      <c r="I4732" s="444">
        <f t="shared" ca="1" si="175"/>
        <v>-296645630224304.06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-1236023459267.9336</v>
      </c>
      <c r="L4732" s="444">
        <f t="shared" ca="1" si="174"/>
        <v>-297881653683572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25">
      <c r="G4733" s="459"/>
      <c r="H4733" s="459">
        <v>4726</v>
      </c>
      <c r="I4733" s="444">
        <f t="shared" ca="1" si="175"/>
        <v>-297881653683572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-1241173557014.8833</v>
      </c>
      <c r="L4733" s="444">
        <f t="shared" ca="1" si="174"/>
        <v>-299122827240586.88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25">
      <c r="G4734" s="459"/>
      <c r="H4734" s="459">
        <v>4727</v>
      </c>
      <c r="I4734" s="444">
        <f t="shared" ca="1" si="175"/>
        <v>-299122827240586.88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-1246345113502.4453</v>
      </c>
      <c r="L4734" s="444">
        <f t="shared" ca="1" si="174"/>
        <v>-300369172354089.31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25">
      <c r="G4735" s="459"/>
      <c r="H4735" s="459">
        <v>4728</v>
      </c>
      <c r="I4735" s="444">
        <f t="shared" ca="1" si="175"/>
        <v>-300369172354089.31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-1251538218142.0388</v>
      </c>
      <c r="L4735" s="444">
        <f t="shared" ca="1" si="174"/>
        <v>-301620710572231.38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25">
      <c r="G4736" s="459"/>
      <c r="H4736" s="459">
        <v>4729</v>
      </c>
      <c r="I4736" s="444">
        <f t="shared" ca="1" si="175"/>
        <v>-301620710572231.38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-1256752960717.6306</v>
      </c>
      <c r="L4736" s="444">
        <f t="shared" ca="1" si="174"/>
        <v>-302877463532949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25">
      <c r="G4737" s="459"/>
      <c r="H4737" s="459">
        <v>4730</v>
      </c>
      <c r="I4737" s="444">
        <f t="shared" ca="1" si="175"/>
        <v>-302877463532949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-1261989431387.2876</v>
      </c>
      <c r="L4737" s="444">
        <f t="shared" ca="1" si="174"/>
        <v>-304139452964336.31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25">
      <c r="G4738" s="459"/>
      <c r="H4738" s="459">
        <v>4731</v>
      </c>
      <c r="I4738" s="444">
        <f t="shared" ca="1" si="175"/>
        <v>-304139452964336.31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-1267247720684.7346</v>
      </c>
      <c r="L4738" s="444">
        <f t="shared" ca="1" si="174"/>
        <v>-305406700685021.06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25">
      <c r="G4739" s="459"/>
      <c r="H4739" s="459">
        <v>4732</v>
      </c>
      <c r="I4739" s="444">
        <f t="shared" ca="1" si="175"/>
        <v>-305406700685021.06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-1272527919520.9211</v>
      </c>
      <c r="L4739" s="444">
        <f t="shared" ca="1" si="174"/>
        <v>-306679228604542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25">
      <c r="G4740" s="459"/>
      <c r="H4740" s="459">
        <v>4733</v>
      </c>
      <c r="I4740" s="444">
        <f t="shared" ca="1" si="175"/>
        <v>-306679228604542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-1277830119185.5916</v>
      </c>
      <c r="L4740" s="444">
        <f t="shared" ca="1" si="174"/>
        <v>-307957058723727.56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25">
      <c r="G4741" s="459"/>
      <c r="H4741" s="459">
        <v>4734</v>
      </c>
      <c r="I4741" s="444">
        <f t="shared" ca="1" si="175"/>
        <v>-307957058723727.56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-1283154411348.8647</v>
      </c>
      <c r="L4741" s="444">
        <f t="shared" ca="1" si="174"/>
        <v>-309240213135076.44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25">
      <c r="G4742" s="459"/>
      <c r="H4742" s="459">
        <v>4735</v>
      </c>
      <c r="I4742" s="444">
        <f t="shared" ca="1" si="175"/>
        <v>-309240213135076.44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-1288500888062.8184</v>
      </c>
      <c r="L4742" s="444">
        <f t="shared" ca="1" si="174"/>
        <v>-310528714023139.25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25">
      <c r="G4743" s="459"/>
      <c r="H4743" s="459">
        <v>4736</v>
      </c>
      <c r="I4743" s="444">
        <f t="shared" ca="1" si="175"/>
        <v>-310528714023139.25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-1293869641763.0801</v>
      </c>
      <c r="L4743" s="444">
        <f t="shared" ca="1" si="174"/>
        <v>-311822583664902.31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25">
      <c r="G4744" s="459"/>
      <c r="H4744" s="459">
        <v>4737</v>
      </c>
      <c r="I4744" s="444">
        <f t="shared" ca="1" si="175"/>
        <v>-311822583664902.31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-1299260765270.4263</v>
      </c>
      <c r="L4744" s="444">
        <f t="shared" ca="1" si="174"/>
        <v>-313121844430172.75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25">
      <c r="G4745" s="459"/>
      <c r="H4745" s="459">
        <v>4738</v>
      </c>
      <c r="I4745" s="444">
        <f t="shared" ca="1" si="175"/>
        <v>-313121844430172.75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-1304674351792.3865</v>
      </c>
      <c r="L4745" s="444">
        <f t="shared" ca="1" si="174"/>
        <v>-314426518781965.13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25">
      <c r="G4746" s="459"/>
      <c r="H4746" s="459">
        <v>4739</v>
      </c>
      <c r="I4746" s="444">
        <f t="shared" ca="1" si="175"/>
        <v>-314426518781965.13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-1310110494924.8547</v>
      </c>
      <c r="L4746" s="444">
        <f t="shared" ca="1" si="174"/>
        <v>-315736629276890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25">
      <c r="G4747" s="459"/>
      <c r="H4747" s="459">
        <v>4740</v>
      </c>
      <c r="I4747" s="444">
        <f t="shared" ca="1" si="175"/>
        <v>-315736629276890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-1315569288653.7083</v>
      </c>
      <c r="L4747" s="444">
        <f t="shared" ca="1" si="174"/>
        <v>-317052198565543.69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25">
      <c r="G4748" s="459"/>
      <c r="H4748" s="459">
        <v>4741</v>
      </c>
      <c r="I4748" s="444">
        <f t="shared" ca="1" si="175"/>
        <v>-317052198565543.69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-1321050827356.4321</v>
      </c>
      <c r="L4748" s="444">
        <f t="shared" ca="1" si="174"/>
        <v>-318373249392900.13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25">
      <c r="G4749" s="459"/>
      <c r="H4749" s="459">
        <v>4742</v>
      </c>
      <c r="I4749" s="444">
        <f t="shared" ca="1" si="175"/>
        <v>-318373249392900.13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-1326555205803.7505</v>
      </c>
      <c r="L4749" s="444">
        <f t="shared" ca="1" si="174"/>
        <v>-319699804598703.88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25">
      <c r="G4750" s="459"/>
      <c r="H4750" s="459">
        <v>4743</v>
      </c>
      <c r="I4750" s="444">
        <f t="shared" ca="1" si="175"/>
        <v>-319699804598703.88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-1332082519161.2661</v>
      </c>
      <c r="L4750" s="444">
        <f t="shared" ca="1" si="174"/>
        <v>-321031887117865.13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25">
      <c r="G4751" s="459"/>
      <c r="H4751" s="459">
        <v>4744</v>
      </c>
      <c r="I4751" s="444">
        <f t="shared" ca="1" si="175"/>
        <v>-321031887117865.13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-1337632862991.1047</v>
      </c>
      <c r="L4751" s="444">
        <f t="shared" ca="1" si="174"/>
        <v>-322369519980856.25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25">
      <c r="G4752" s="459"/>
      <c r="H4752" s="459">
        <v>4745</v>
      </c>
      <c r="I4752" s="444">
        <f t="shared" ca="1" si="175"/>
        <v>-322369519980856.25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-1343206333253.5676</v>
      </c>
      <c r="L4752" s="444">
        <f t="shared" ca="1" si="174"/>
        <v>-323712726314109.81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25">
      <c r="G4753" s="459"/>
      <c r="H4753" s="459">
        <v>4746</v>
      </c>
      <c r="I4753" s="444">
        <f t="shared" ca="1" si="175"/>
        <v>-323712726314109.81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-1348803026308.7908</v>
      </c>
      <c r="L4753" s="444">
        <f t="shared" ca="1" si="174"/>
        <v>-325061529340418.63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25">
      <c r="G4754" s="459"/>
      <c r="H4754" s="459">
        <v>4747</v>
      </c>
      <c r="I4754" s="444">
        <f t="shared" ca="1" si="175"/>
        <v>-325061529340418.63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-1354423038918.4109</v>
      </c>
      <c r="L4754" s="444">
        <f t="shared" ca="1" si="174"/>
        <v>-326415952379337.06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25">
      <c r="G4755" s="459"/>
      <c r="H4755" s="459">
        <v>4748</v>
      </c>
      <c r="I4755" s="444">
        <f t="shared" ca="1" si="175"/>
        <v>-326415952379337.06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-1360066468247.2378</v>
      </c>
      <c r="L4755" s="444">
        <f t="shared" ca="1" si="174"/>
        <v>-327776018847584.31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25">
      <c r="G4756" s="459"/>
      <c r="H4756" s="459">
        <v>4749</v>
      </c>
      <c r="I4756" s="444">
        <f t="shared" ca="1" si="175"/>
        <v>-327776018847584.31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-1365733411864.9346</v>
      </c>
      <c r="L4756" s="444">
        <f t="shared" ca="1" si="174"/>
        <v>-329141752259449.25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25">
      <c r="G4757" s="459"/>
      <c r="H4757" s="459">
        <v>4750</v>
      </c>
      <c r="I4757" s="444">
        <f t="shared" ca="1" si="175"/>
        <v>-329141752259449.25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-1371423967747.7051</v>
      </c>
      <c r="L4757" s="444">
        <f t="shared" ca="1" si="174"/>
        <v>-330513176227196.94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25">
      <c r="G4758" s="459"/>
      <c r="H4758" s="459">
        <v>4751</v>
      </c>
      <c r="I4758" s="444">
        <f t="shared" ca="1" si="175"/>
        <v>-330513176227196.94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-1377138234279.9873</v>
      </c>
      <c r="L4758" s="444">
        <f t="shared" ca="1" si="174"/>
        <v>-331890314461476.94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25">
      <c r="G4759" s="459"/>
      <c r="H4759" s="459">
        <v>4752</v>
      </c>
      <c r="I4759" s="444">
        <f t="shared" ca="1" si="175"/>
        <v>-331890314461476.94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-1382876310256.1538</v>
      </c>
      <c r="L4759" s="444">
        <f t="shared" ca="1" si="174"/>
        <v>-333273190771733.06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25">
      <c r="G4760" s="459"/>
      <c r="H4760" s="459">
        <v>4753</v>
      </c>
      <c r="I4760" s="444">
        <f t="shared" ca="1" si="175"/>
        <v>-333273190771733.06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-1388638294882.2212</v>
      </c>
      <c r="L4760" s="444">
        <f t="shared" ca="1" si="174"/>
        <v>-334661829066615.31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25">
      <c r="G4761" s="459"/>
      <c r="H4761" s="459">
        <v>4754</v>
      </c>
      <c r="I4761" s="444">
        <f t="shared" ca="1" si="175"/>
        <v>-334661829066615.31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-1394424287777.5637</v>
      </c>
      <c r="L4761" s="444">
        <f t="shared" ca="1" si="174"/>
        <v>-336056253354392.88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25">
      <c r="G4762" s="459"/>
      <c r="H4762" s="459">
        <v>4755</v>
      </c>
      <c r="I4762" s="444">
        <f t="shared" ca="1" si="175"/>
        <v>-336056253354392.88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-1400234388976.637</v>
      </c>
      <c r="L4762" s="444">
        <f t="shared" ca="1" si="174"/>
        <v>-337456487743369.5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25">
      <c r="G4763" s="459"/>
      <c r="H4763" s="459">
        <v>4756</v>
      </c>
      <c r="I4763" s="444">
        <f t="shared" ca="1" si="175"/>
        <v>-337456487743369.5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-1406068698930.7063</v>
      </c>
      <c r="L4763" s="444">
        <f t="shared" ca="1" si="174"/>
        <v>-338862556442300.19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25">
      <c r="G4764" s="459"/>
      <c r="H4764" s="459">
        <v>4757</v>
      </c>
      <c r="I4764" s="444">
        <f t="shared" ca="1" si="175"/>
        <v>-338862556442300.19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-1411927318509.584</v>
      </c>
      <c r="L4764" s="444">
        <f t="shared" ca="1" si="174"/>
        <v>-340274483760809.75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25">
      <c r="G4765" s="459"/>
      <c r="H4765" s="459">
        <v>4758</v>
      </c>
      <c r="I4765" s="444">
        <f t="shared" ca="1" si="175"/>
        <v>-340274483760809.75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-1417810349003.374</v>
      </c>
      <c r="L4765" s="444">
        <f t="shared" ca="1" si="174"/>
        <v>-341692294109813.13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25">
      <c r="G4766" s="459"/>
      <c r="H4766" s="459">
        <v>4759</v>
      </c>
      <c r="I4766" s="444">
        <f t="shared" ca="1" si="175"/>
        <v>-341692294109813.13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-1423717892124.2214</v>
      </c>
      <c r="L4766" s="444">
        <f t="shared" ca="1" si="174"/>
        <v>-343116012001937.38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25">
      <c r="G4767" s="459"/>
      <c r="H4767" s="459">
        <v>4760</v>
      </c>
      <c r="I4767" s="444">
        <f t="shared" ca="1" si="175"/>
        <v>-343116012001937.38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-1429650050008.0723</v>
      </c>
      <c r="L4767" s="444">
        <f t="shared" ca="1" si="174"/>
        <v>-344545662051945.44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25">
      <c r="G4768" s="459"/>
      <c r="H4768" s="459">
        <v>4761</v>
      </c>
      <c r="I4768" s="444">
        <f t="shared" ca="1" si="175"/>
        <v>-344545662051945.44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-1435606925216.4392</v>
      </c>
      <c r="L4768" s="444">
        <f t="shared" ca="1" si="174"/>
        <v>-345981268977161.88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25">
      <c r="G4769" s="459"/>
      <c r="H4769" s="459">
        <v>4762</v>
      </c>
      <c r="I4769" s="444">
        <f t="shared" ca="1" si="175"/>
        <v>-345981268977161.88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-1441588620738.1746</v>
      </c>
      <c r="L4769" s="444">
        <f t="shared" ca="1" si="174"/>
        <v>-347422857597900.06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25">
      <c r="G4770" s="459"/>
      <c r="H4770" s="459">
        <v>4763</v>
      </c>
      <c r="I4770" s="444">
        <f t="shared" ca="1" si="175"/>
        <v>-347422857597900.06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-1447595239991.2502</v>
      </c>
      <c r="L4770" s="444">
        <f t="shared" ca="1" si="174"/>
        <v>-348870452837891.31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25">
      <c r="G4771" s="459"/>
      <c r="H4771" s="459">
        <v>4764</v>
      </c>
      <c r="I4771" s="444">
        <f t="shared" ca="1" si="175"/>
        <v>-348870452837891.31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-1453626886824.5471</v>
      </c>
      <c r="L4771" s="444">
        <f t="shared" ca="1" si="174"/>
        <v>-350324079724715.88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25">
      <c r="G4772" s="459"/>
      <c r="H4772" s="459">
        <v>4765</v>
      </c>
      <c r="I4772" s="444">
        <f t="shared" ca="1" si="175"/>
        <v>-350324079724715.88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-1459683665519.6494</v>
      </c>
      <c r="L4772" s="444">
        <f t="shared" ca="1" si="174"/>
        <v>-351783763390235.5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25">
      <c r="G4773" s="459"/>
      <c r="H4773" s="459">
        <v>4766</v>
      </c>
      <c r="I4773" s="444">
        <f t="shared" ca="1" si="175"/>
        <v>-351783763390235.5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-1465765680792.6479</v>
      </c>
      <c r="L4773" s="444">
        <f t="shared" ca="1" si="174"/>
        <v>-353249529071028.13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25">
      <c r="G4774" s="459"/>
      <c r="H4774" s="459">
        <v>4767</v>
      </c>
      <c r="I4774" s="444">
        <f t="shared" ca="1" si="175"/>
        <v>-353249529071028.13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-1471873037795.9504</v>
      </c>
      <c r="L4774" s="444">
        <f t="shared" ca="1" si="174"/>
        <v>-354721402108824.06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25">
      <c r="G4775" s="459"/>
      <c r="H4775" s="459">
        <v>4768</v>
      </c>
      <c r="I4775" s="444">
        <f t="shared" ca="1" si="175"/>
        <v>-354721402108824.06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-1478005842120.1003</v>
      </c>
      <c r="L4775" s="444">
        <f t="shared" ca="1" si="174"/>
        <v>-356199407950944.19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25">
      <c r="G4776" s="459"/>
      <c r="H4776" s="459">
        <v>4769</v>
      </c>
      <c r="I4776" s="444">
        <f t="shared" ca="1" si="175"/>
        <v>-356199407950944.19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-1484164199795.6008</v>
      </c>
      <c r="L4776" s="444">
        <f t="shared" ca="1" si="174"/>
        <v>-357683572150739.81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25">
      <c r="G4777" s="459"/>
      <c r="H4777" s="459">
        <v>4770</v>
      </c>
      <c r="I4777" s="444">
        <f t="shared" ca="1" si="175"/>
        <v>-357683572150739.81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-1490348217294.7493</v>
      </c>
      <c r="L4777" s="444">
        <f t="shared" ca="1" si="174"/>
        <v>-359173920368034.56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25">
      <c r="G4778" s="459"/>
      <c r="H4778" s="459">
        <v>4771</v>
      </c>
      <c r="I4778" s="444">
        <f t="shared" ca="1" si="175"/>
        <v>-359173920368034.56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-1496558001533.4773</v>
      </c>
      <c r="L4778" s="444">
        <f t="shared" ca="1" si="174"/>
        <v>-360670478369568.06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25">
      <c r="G4779" s="459"/>
      <c r="H4779" s="459">
        <v>4772</v>
      </c>
      <c r="I4779" s="444">
        <f t="shared" ca="1" si="175"/>
        <v>-360670478369568.06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-1502793659873.2002</v>
      </c>
      <c r="L4779" s="444">
        <f t="shared" ca="1" si="174"/>
        <v>-362173272029441.25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25">
      <c r="G4780" s="459"/>
      <c r="H4780" s="459">
        <v>4773</v>
      </c>
      <c r="I4780" s="444">
        <f t="shared" ca="1" si="175"/>
        <v>-362173272029441.25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-1509055300122.6719</v>
      </c>
      <c r="L4780" s="444">
        <f t="shared" ca="1" si="174"/>
        <v>-363682327329563.94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25">
      <c r="G4781" s="459"/>
      <c r="H4781" s="459">
        <v>4774</v>
      </c>
      <c r="I4781" s="444">
        <f t="shared" ca="1" si="175"/>
        <v>-363682327329563.94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-1515343030539.8496</v>
      </c>
      <c r="L4781" s="444">
        <f t="shared" ca="1" si="174"/>
        <v>-365197670360103.81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25">
      <c r="G4782" s="459"/>
      <c r="H4782" s="459">
        <v>4775</v>
      </c>
      <c r="I4782" s="444">
        <f t="shared" ca="1" si="175"/>
        <v>-365197670360103.81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-1521656959833.7659</v>
      </c>
      <c r="L4782" s="444">
        <f t="shared" ca="1" si="174"/>
        <v>-366719327319937.56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25">
      <c r="G4783" s="459"/>
      <c r="H4783" s="459">
        <v>4776</v>
      </c>
      <c r="I4783" s="444">
        <f t="shared" ca="1" si="175"/>
        <v>-366719327319937.56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-1527997197166.4065</v>
      </c>
      <c r="L4783" s="444">
        <f t="shared" ca="1" si="174"/>
        <v>-368247324517104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25">
      <c r="G4784" s="459"/>
      <c r="H4784" s="459">
        <v>4777</v>
      </c>
      <c r="I4784" s="444">
        <f t="shared" ca="1" si="175"/>
        <v>-368247324517104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-1534363852154.6001</v>
      </c>
      <c r="L4784" s="444">
        <f t="shared" ca="1" si="174"/>
        <v>-369781688369258.63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25">
      <c r="G4785" s="459"/>
      <c r="H4785" s="459">
        <v>4778</v>
      </c>
      <c r="I4785" s="444">
        <f t="shared" ca="1" si="175"/>
        <v>-369781688369258.63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-1540757034871.9109</v>
      </c>
      <c r="L4785" s="444">
        <f t="shared" ca="1" si="174"/>
        <v>-371322445404130.56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25">
      <c r="G4786" s="459"/>
      <c r="H4786" s="459">
        <v>4779</v>
      </c>
      <c r="I4786" s="444">
        <f t="shared" ca="1" si="175"/>
        <v>-371322445404130.56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-1547176855850.5439</v>
      </c>
      <c r="L4786" s="444">
        <f t="shared" ca="1" si="174"/>
        <v>-372869622259981.13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25">
      <c r="G4787" s="459"/>
      <c r="H4787" s="459">
        <v>4780</v>
      </c>
      <c r="I4787" s="444">
        <f t="shared" ca="1" si="175"/>
        <v>-372869622259981.13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-1553623426083.2546</v>
      </c>
      <c r="L4787" s="444">
        <f t="shared" ca="1" si="174"/>
        <v>-374423245686064.38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25">
      <c r="G4788" s="459"/>
      <c r="H4788" s="459">
        <v>4781</v>
      </c>
      <c r="I4788" s="444">
        <f t="shared" ca="1" si="175"/>
        <v>-374423245686064.38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-1560096857025.2683</v>
      </c>
      <c r="L4788" s="444">
        <f t="shared" ca="1" si="174"/>
        <v>-375983342543089.63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25">
      <c r="G4789" s="459"/>
      <c r="H4789" s="459">
        <v>4782</v>
      </c>
      <c r="I4789" s="444">
        <f t="shared" ca="1" si="175"/>
        <v>-375983342543089.63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-1566597260596.2068</v>
      </c>
      <c r="L4789" s="444">
        <f t="shared" ca="1" si="174"/>
        <v>-377549939803685.81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25">
      <c r="G4790" s="459"/>
      <c r="H4790" s="459">
        <v>4783</v>
      </c>
      <c r="I4790" s="444">
        <f t="shared" ca="1" si="175"/>
        <v>-377549939803685.81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-1573124749182.0242</v>
      </c>
      <c r="L4790" s="444">
        <f t="shared" ca="1" si="174"/>
        <v>-379123064552867.81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25">
      <c r="G4791" s="459"/>
      <c r="H4791" s="459">
        <v>4784</v>
      </c>
      <c r="I4791" s="444">
        <f t="shared" ca="1" si="175"/>
        <v>-379123064552867.81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-1579679435636.9492</v>
      </c>
      <c r="L4791" s="444">
        <f t="shared" ca="1" si="174"/>
        <v>-380702743988504.75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25">
      <c r="G4792" s="459"/>
      <c r="H4792" s="459">
        <v>4785</v>
      </c>
      <c r="I4792" s="444">
        <f t="shared" ca="1" si="175"/>
        <v>-380702743988504.75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-1586261433285.4365</v>
      </c>
      <c r="L4792" s="444">
        <f t="shared" ca="1" si="174"/>
        <v>-382289005421790.19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25">
      <c r="G4793" s="459"/>
      <c r="H4793" s="459">
        <v>4786</v>
      </c>
      <c r="I4793" s="444">
        <f t="shared" ca="1" si="175"/>
        <v>-382289005421790.19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-1592870855924.1257</v>
      </c>
      <c r="L4793" s="444">
        <f t="shared" ca="1" si="174"/>
        <v>-383881876277714.31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25">
      <c r="G4794" s="459"/>
      <c r="H4794" s="459">
        <v>4787</v>
      </c>
      <c r="I4794" s="444">
        <f t="shared" ca="1" si="175"/>
        <v>-383881876277714.31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-1599507817823.8096</v>
      </c>
      <c r="L4794" s="444">
        <f t="shared" ca="1" si="174"/>
        <v>-385481384095538.13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25">
      <c r="G4795" s="459"/>
      <c r="H4795" s="459">
        <v>4788</v>
      </c>
      <c r="I4795" s="444">
        <f t="shared" ca="1" si="175"/>
        <v>-385481384095538.13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-1606172433731.4089</v>
      </c>
      <c r="L4795" s="444">
        <f t="shared" ca="1" si="174"/>
        <v>-387087556529269.56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25">
      <c r="G4796" s="459"/>
      <c r="H4796" s="459">
        <v>4789</v>
      </c>
      <c r="I4796" s="444">
        <f t="shared" ca="1" si="175"/>
        <v>-387087556529269.56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-1612864818871.9565</v>
      </c>
      <c r="L4796" s="444">
        <f t="shared" ca="1" si="174"/>
        <v>-388700421348141.5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25">
      <c r="G4797" s="459"/>
      <c r="H4797" s="459">
        <v>4790</v>
      </c>
      <c r="I4797" s="444">
        <f t="shared" ca="1" si="175"/>
        <v>-388700421348141.5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-1619585088950.5896</v>
      </c>
      <c r="L4797" s="444">
        <f t="shared" ca="1" si="174"/>
        <v>-390320006437092.06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25">
      <c r="G4798" s="459"/>
      <c r="H4798" s="459">
        <v>4791</v>
      </c>
      <c r="I4798" s="444">
        <f t="shared" ca="1" si="175"/>
        <v>-390320006437092.06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-1626333360154.5503</v>
      </c>
      <c r="L4798" s="444">
        <f t="shared" ca="1" si="174"/>
        <v>-391946339797246.63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25">
      <c r="G4799" s="459"/>
      <c r="H4799" s="459">
        <v>4792</v>
      </c>
      <c r="I4799" s="444">
        <f t="shared" ca="1" si="175"/>
        <v>-391946339797246.63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-1633109749155.1943</v>
      </c>
      <c r="L4799" s="444">
        <f t="shared" ca="1" si="174"/>
        <v>-393579449546401.81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25">
      <c r="G4800" s="459"/>
      <c r="H4800" s="459">
        <v>4793</v>
      </c>
      <c r="I4800" s="444">
        <f t="shared" ca="1" si="175"/>
        <v>-393579449546401.81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-1639914373110.0076</v>
      </c>
      <c r="L4800" s="444">
        <f t="shared" ca="1" si="174"/>
        <v>-395219363919511.81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25">
      <c r="G4801" s="459"/>
      <c r="H4801" s="459">
        <v>4794</v>
      </c>
      <c r="I4801" s="444">
        <f t="shared" ca="1" si="175"/>
        <v>-395219363919511.81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-1646747349664.6326</v>
      </c>
      <c r="L4801" s="444">
        <f t="shared" ca="1" si="174"/>
        <v>-396866111269176.44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25">
      <c r="G4802" s="459"/>
      <c r="H4802" s="459">
        <v>4795</v>
      </c>
      <c r="I4802" s="444">
        <f t="shared" ca="1" si="175"/>
        <v>-396866111269176.44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-1653608796954.9019</v>
      </c>
      <c r="L4802" s="444">
        <f t="shared" ca="1" si="174"/>
        <v>-398519720066131.31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25">
      <c r="G4803" s="459"/>
      <c r="H4803" s="459">
        <v>4796</v>
      </c>
      <c r="I4803" s="444">
        <f t="shared" ca="1" si="175"/>
        <v>-398519720066131.31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-1660498833608.8804</v>
      </c>
      <c r="L4803" s="444">
        <f t="shared" ca="1" si="174"/>
        <v>-400180218899740.19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25">
      <c r="G4804" s="459"/>
      <c r="H4804" s="459">
        <v>4797</v>
      </c>
      <c r="I4804" s="444">
        <f t="shared" ca="1" si="175"/>
        <v>-400180218899740.19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-1667417578748.9175</v>
      </c>
      <c r="L4804" s="444">
        <f t="shared" ca="1" si="174"/>
        <v>-401847636478489.13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25">
      <c r="G4805" s="459"/>
      <c r="H4805" s="459">
        <v>4798</v>
      </c>
      <c r="I4805" s="444">
        <f t="shared" ca="1" si="175"/>
        <v>-401847636478489.13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-1674365151993.7046</v>
      </c>
      <c r="L4805" s="444">
        <f t="shared" ca="1" si="174"/>
        <v>-403522001630482.81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25">
      <c r="G4806" s="459"/>
      <c r="H4806" s="459">
        <v>4799</v>
      </c>
      <c r="I4806" s="444">
        <f t="shared" ca="1" si="175"/>
        <v>-403522001630482.81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-1681341673460.345</v>
      </c>
      <c r="L4806" s="444">
        <f t="shared" ca="1" si="174"/>
        <v>-405203343303943.19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25">
      <c r="G4807" s="459"/>
      <c r="H4807" s="459">
        <v>4800</v>
      </c>
      <c r="I4807" s="444">
        <f t="shared" ca="1" si="175"/>
        <v>-405203343303943.19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-1688347263766.4299</v>
      </c>
      <c r="L4807" s="444">
        <f t="shared" ca="1" si="174"/>
        <v>-406891690567709.63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25">
      <c r="G4808" s="459"/>
      <c r="H4808" s="459">
        <v>4801</v>
      </c>
      <c r="I4808" s="444">
        <f t="shared" ca="1" si="175"/>
        <v>-406891690567709.63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-1695382044032.1235</v>
      </c>
      <c r="L4808" s="444">
        <f t="shared" ca="1" si="174"/>
        <v>-408587072611741.75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25">
      <c r="G4809" s="459"/>
      <c r="H4809" s="459">
        <v>4802</v>
      </c>
      <c r="I4809" s="444">
        <f t="shared" ca="1" si="175"/>
        <v>-408587072611741.75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-1702446135882.2573</v>
      </c>
      <c r="L4809" s="444">
        <f t="shared" ca="1" si="174"/>
        <v>-410289518747624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25">
      <c r="G4810" s="459"/>
      <c r="H4810" s="459">
        <v>4803</v>
      </c>
      <c r="I4810" s="444">
        <f t="shared" ca="1" si="175"/>
        <v>-410289518747624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-1709539661448.4333</v>
      </c>
      <c r="L4810" s="444">
        <f t="shared" ca="1" si="174"/>
        <v>-411999058409072.44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25">
      <c r="G4811" s="459"/>
      <c r="H4811" s="459">
        <v>4804</v>
      </c>
      <c r="I4811" s="444">
        <f t="shared" ca="1" si="175"/>
        <v>-411999058409072.44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-1716662743371.1353</v>
      </c>
      <c r="L4811" s="444">
        <f t="shared" ca="1" si="174"/>
        <v>-413715721152443.56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25">
      <c r="G4812" s="459"/>
      <c r="H4812" s="459">
        <v>4805</v>
      </c>
      <c r="I4812" s="444">
        <f t="shared" ca="1" si="175"/>
        <v>-413715721152443.56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-1723815504801.8481</v>
      </c>
      <c r="L4812" s="444">
        <f t="shared" ca="1" si="174"/>
        <v>-415439536657245.44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25">
      <c r="G4813" s="459"/>
      <c r="H4813" s="459">
        <v>4806</v>
      </c>
      <c r="I4813" s="444">
        <f t="shared" ca="1" si="175"/>
        <v>-415439536657245.44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-1730998069405.1892</v>
      </c>
      <c r="L4813" s="444">
        <f t="shared" ca="1" si="174"/>
        <v>-417170534726650.63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25">
      <c r="G4814" s="459"/>
      <c r="H4814" s="459">
        <v>4807</v>
      </c>
      <c r="I4814" s="444">
        <f t="shared" ca="1" si="175"/>
        <v>-417170534726650.63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-1738210561361.0442</v>
      </c>
      <c r="L4814" s="444">
        <f t="shared" ca="1" si="174"/>
        <v>-418908745288011.69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25">
      <c r="G4815" s="459"/>
      <c r="H4815" s="459">
        <v>4808</v>
      </c>
      <c r="I4815" s="444">
        <f t="shared" ca="1" si="175"/>
        <v>-418908745288011.69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-1745453105366.7153</v>
      </c>
      <c r="L4815" s="444">
        <f t="shared" ca="1" si="174"/>
        <v>-420654198393378.38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25">
      <c r="G4816" s="459"/>
      <c r="H4816" s="459">
        <v>4809</v>
      </c>
      <c r="I4816" s="444">
        <f t="shared" ca="1" si="175"/>
        <v>-420654198393378.38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-1752725826639.0767</v>
      </c>
      <c r="L4816" s="444">
        <f t="shared" ca="1" si="174"/>
        <v>-422406924220017.44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25">
      <c r="G4817" s="459"/>
      <c r="H4817" s="459">
        <v>4810</v>
      </c>
      <c r="I4817" s="444">
        <f t="shared" ca="1" si="175"/>
        <v>-422406924220017.44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-1760028850916.7393</v>
      </c>
      <c r="L4817" s="444">
        <f t="shared" ca="1" si="174"/>
        <v>-424166953070934.19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25">
      <c r="G4818" s="459"/>
      <c r="H4818" s="459">
        <v>4811</v>
      </c>
      <c r="I4818" s="444">
        <f t="shared" ca="1" si="175"/>
        <v>-424166953070934.19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-1767362304462.2258</v>
      </c>
      <c r="L4818" s="444">
        <f t="shared" ca="1" si="174"/>
        <v>-425934315375396.44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25">
      <c r="G4819" s="459"/>
      <c r="H4819" s="459">
        <v>4812</v>
      </c>
      <c r="I4819" s="444">
        <f t="shared" ca="1" si="175"/>
        <v>-425934315375396.44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-1774726314064.1519</v>
      </c>
      <c r="L4819" s="444">
        <f t="shared" ca="1" si="174"/>
        <v>-427709041689460.56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25">
      <c r="G4820" s="459"/>
      <c r="H4820" s="459">
        <v>4813</v>
      </c>
      <c r="I4820" s="444">
        <f t="shared" ca="1" si="175"/>
        <v>-427709041689460.56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-1782121007039.4189</v>
      </c>
      <c r="L4820" s="444">
        <f t="shared" ca="1" si="174"/>
        <v>-429491162696500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25">
      <c r="G4821" s="459"/>
      <c r="H4821" s="459">
        <v>4814</v>
      </c>
      <c r="I4821" s="444">
        <f t="shared" ca="1" si="175"/>
        <v>-429491162696500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-1789546511235.4167</v>
      </c>
      <c r="L4821" s="444">
        <f t="shared" ca="1" si="174"/>
        <v>-431280709207735.44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25">
      <c r="G4822" s="459"/>
      <c r="H4822" s="459">
        <v>4815</v>
      </c>
      <c r="I4822" s="444">
        <f t="shared" ca="1" si="175"/>
        <v>-431280709207735.44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-1797002955032.231</v>
      </c>
      <c r="L4822" s="444">
        <f t="shared" ca="1" si="174"/>
        <v>-433077712162767.69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25">
      <c r="G4823" s="459"/>
      <c r="H4823" s="459">
        <v>4816</v>
      </c>
      <c r="I4823" s="444">
        <f t="shared" ca="1" si="175"/>
        <v>-433077712162767.69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-1804490467344.8652</v>
      </c>
      <c r="L4823" s="444">
        <f t="shared" ca="1" si="174"/>
        <v>-434882202630112.56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25">
      <c r="G4824" s="459"/>
      <c r="H4824" s="459">
        <v>4817</v>
      </c>
      <c r="I4824" s="444">
        <f t="shared" ca="1" si="175"/>
        <v>-434882202630112.56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-1812009177625.469</v>
      </c>
      <c r="L4824" s="444">
        <f t="shared" ca="1" si="174"/>
        <v>-436694211807738.06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25">
      <c r="G4825" s="459"/>
      <c r="H4825" s="459">
        <v>4818</v>
      </c>
      <c r="I4825" s="444">
        <f t="shared" ca="1" si="175"/>
        <v>-436694211807738.06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-1819559215865.5752</v>
      </c>
      <c r="L4825" s="444">
        <f t="shared" ca="1" si="174"/>
        <v>-438513771023603.63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25">
      <c r="G4826" s="459"/>
      <c r="H4826" s="459">
        <v>4819</v>
      </c>
      <c r="I4826" s="444">
        <f t="shared" ca="1" si="175"/>
        <v>-438513771023603.63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-1827140712598.3484</v>
      </c>
      <c r="L4826" s="444">
        <f t="shared" ca="1" si="174"/>
        <v>-440340911736202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25">
      <c r="G4827" s="459"/>
      <c r="H4827" s="459">
        <v>4820</v>
      </c>
      <c r="I4827" s="444">
        <f t="shared" ca="1" si="175"/>
        <v>-440340911736202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-1834753798900.8416</v>
      </c>
      <c r="L4827" s="444">
        <f t="shared" ca="1" si="174"/>
        <v>-442175665535102.81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25">
      <c r="G4828" s="459"/>
      <c r="H4828" s="459">
        <v>4821</v>
      </c>
      <c r="I4828" s="444">
        <f t="shared" ca="1" si="175"/>
        <v>-442175665535102.81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-1842398606396.262</v>
      </c>
      <c r="L4828" s="444">
        <f t="shared" ca="1" si="174"/>
        <v>-444018064141499.06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25">
      <c r="G4829" s="459"/>
      <c r="H4829" s="459">
        <v>4822</v>
      </c>
      <c r="I4829" s="444">
        <f t="shared" ca="1" si="175"/>
        <v>-444018064141499.06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-1850075267256.2461</v>
      </c>
      <c r="L4829" s="444">
        <f t="shared" ca="1" si="174"/>
        <v>-445868139408755.31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25">
      <c r="G4830" s="459"/>
      <c r="H4830" s="459">
        <v>4823</v>
      </c>
      <c r="I4830" s="444">
        <f t="shared" ca="1" si="175"/>
        <v>-445868139408755.31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-1857783914203.1472</v>
      </c>
      <c r="L4830" s="444">
        <f t="shared" ca="1" si="174"/>
        <v>-447725923322958.44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25">
      <c r="G4831" s="459"/>
      <c r="H4831" s="459">
        <v>4824</v>
      </c>
      <c r="I4831" s="444">
        <f t="shared" ca="1" si="175"/>
        <v>-447725923322958.44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-1865524680512.3264</v>
      </c>
      <c r="L4831" s="444">
        <f t="shared" ca="1" si="174"/>
        <v>-449591448003470.75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25">
      <c r="G4832" s="459"/>
      <c r="H4832" s="459">
        <v>4825</v>
      </c>
      <c r="I4832" s="444">
        <f t="shared" ca="1" si="175"/>
        <v>-449591448003470.75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-1873297700014.4617</v>
      </c>
      <c r="L4832" s="444">
        <f t="shared" ca="1" si="174"/>
        <v>-451464745703485.19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25">
      <c r="G4833" s="459"/>
      <c r="H4833" s="459">
        <v>4826</v>
      </c>
      <c r="I4833" s="444">
        <f t="shared" ca="1" si="175"/>
        <v>-451464745703485.19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-1881103107097.855</v>
      </c>
      <c r="L4833" s="444">
        <f t="shared" ca="1" si="174"/>
        <v>-453345848810583.06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25">
      <c r="G4834" s="459"/>
      <c r="H4834" s="459">
        <v>4827</v>
      </c>
      <c r="I4834" s="444">
        <f t="shared" ca="1" si="175"/>
        <v>-453345848810583.06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-1888941036710.7625</v>
      </c>
      <c r="L4834" s="444">
        <f t="shared" ca="1" si="174"/>
        <v>-455234789847293.81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25">
      <c r="G4835" s="459"/>
      <c r="H4835" s="459">
        <v>4828</v>
      </c>
      <c r="I4835" s="444">
        <f t="shared" ca="1" si="175"/>
        <v>-455234789847293.81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-1896811624363.7241</v>
      </c>
      <c r="L4835" s="444">
        <f t="shared" ca="1" si="174"/>
        <v>-457131601471657.56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25">
      <c r="G4836" s="459"/>
      <c r="H4836" s="459">
        <v>4829</v>
      </c>
      <c r="I4836" s="444">
        <f t="shared" ca="1" si="175"/>
        <v>-457131601471657.56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-1904715006131.9067</v>
      </c>
      <c r="L4836" s="444">
        <f t="shared" ca="1" si="174"/>
        <v>-459036316477789.5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25">
      <c r="G4837" s="459"/>
      <c r="H4837" s="459">
        <v>4830</v>
      </c>
      <c r="I4837" s="444">
        <f t="shared" ca="1" si="175"/>
        <v>-459036316477789.5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-1912651318657.4563</v>
      </c>
      <c r="L4837" s="444">
        <f t="shared" ca="1" si="174"/>
        <v>-460948967796446.94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25">
      <c r="G4838" s="459"/>
      <c r="H4838" s="459">
        <v>4831</v>
      </c>
      <c r="I4838" s="444">
        <f t="shared" ca="1" si="175"/>
        <v>-460948967796446.94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-1920620699151.8623</v>
      </c>
      <c r="L4838" s="444">
        <f t="shared" ca="1" si="174"/>
        <v>-462869588495598.81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25">
      <c r="G4839" s="459"/>
      <c r="H4839" s="459">
        <v>4832</v>
      </c>
      <c r="I4839" s="444">
        <f t="shared" ca="1" si="175"/>
        <v>-462869588495598.81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-1928623285398.3284</v>
      </c>
      <c r="L4839" s="444">
        <f t="shared" ca="1" si="174"/>
        <v>-464798211780997.13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25">
      <c r="G4840" s="459"/>
      <c r="H4840" s="459">
        <v>4833</v>
      </c>
      <c r="I4840" s="444">
        <f t="shared" ca="1" si="175"/>
        <v>-464798211780997.13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-1936659215754.1545</v>
      </c>
      <c r="L4840" s="444">
        <f t="shared" ca="1" si="174"/>
        <v>-466734870996751.25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25">
      <c r="G4841" s="459"/>
      <c r="H4841" s="459">
        <v>4834</v>
      </c>
      <c r="I4841" s="444">
        <f t="shared" ca="1" si="175"/>
        <v>-466734870996751.25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-1944728629153.1304</v>
      </c>
      <c r="L4841" s="444">
        <f t="shared" ca="1" si="174"/>
        <v>-468679599625904.38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25">
      <c r="G4842" s="459"/>
      <c r="H4842" s="459">
        <v>4835</v>
      </c>
      <c r="I4842" s="444">
        <f t="shared" ca="1" si="175"/>
        <v>-468679599625904.38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-1952831665107.9348</v>
      </c>
      <c r="L4842" s="444">
        <f t="shared" ca="1" si="174"/>
        <v>-470632431291012.31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25">
      <c r="G4843" s="459"/>
      <c r="H4843" s="459">
        <v>4836</v>
      </c>
      <c r="I4843" s="444">
        <f t="shared" ca="1" si="175"/>
        <v>-470632431291012.31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-1960968463712.5513</v>
      </c>
      <c r="L4843" s="444">
        <f t="shared" ca="1" si="174"/>
        <v>-472593399754724.88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25">
      <c r="G4844" s="459"/>
      <c r="H4844" s="459">
        <v>4837</v>
      </c>
      <c r="I4844" s="444">
        <f t="shared" ca="1" si="175"/>
        <v>-472593399754724.88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-1969139165644.687</v>
      </c>
      <c r="L4844" s="444">
        <f t="shared" ca="1" si="174"/>
        <v>-474562538920369.56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25">
      <c r="G4845" s="459"/>
      <c r="H4845" s="459">
        <v>4838</v>
      </c>
      <c r="I4845" s="444">
        <f t="shared" ca="1" si="175"/>
        <v>-474562538920369.56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-1977343912168.2065</v>
      </c>
      <c r="L4845" s="444">
        <f t="shared" ca="1" si="174"/>
        <v>-476539882832537.75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25">
      <c r="G4846" s="459"/>
      <c r="H4846" s="459">
        <v>4839</v>
      </c>
      <c r="I4846" s="444">
        <f t="shared" ca="1" si="175"/>
        <v>-476539882832537.75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-1985582845135.574</v>
      </c>
      <c r="L4846" s="444">
        <f t="shared" ca="1" si="174"/>
        <v>-478525465677673.31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25">
      <c r="G4847" s="459"/>
      <c r="H4847" s="459">
        <v>4840</v>
      </c>
      <c r="I4847" s="444">
        <f t="shared" ca="1" si="175"/>
        <v>-478525465677673.31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-1993856106990.3052</v>
      </c>
      <c r="L4847" s="444">
        <f t="shared" ca="1" si="174"/>
        <v>-480519321784663.63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25">
      <c r="G4848" s="459"/>
      <c r="H4848" s="459">
        <v>4841</v>
      </c>
      <c r="I4848" s="444">
        <f t="shared" ca="1" si="175"/>
        <v>-480519321784663.63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-2002163840769.4316</v>
      </c>
      <c r="L4848" s="444">
        <f t="shared" ca="1" si="174"/>
        <v>-482521485625433.06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25">
      <c r="G4849" s="459"/>
      <c r="H4849" s="459">
        <v>4842</v>
      </c>
      <c r="I4849" s="444">
        <f t="shared" ca="1" si="175"/>
        <v>-482521485625433.06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-2010506190105.9709</v>
      </c>
      <c r="L4849" s="444">
        <f t="shared" ca="1" si="174"/>
        <v>-484531991815539.06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25">
      <c r="G4850" s="459"/>
      <c r="H4850" s="459">
        <v>4843</v>
      </c>
      <c r="I4850" s="444">
        <f t="shared" ca="1" si="175"/>
        <v>-484531991815539.06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-2018883299231.4128</v>
      </c>
      <c r="L4850" s="444">
        <f t="shared" ca="1" si="174"/>
        <v>-486550875114770.5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25">
      <c r="G4851" s="459"/>
      <c r="H4851" s="459">
        <v>4844</v>
      </c>
      <c r="I4851" s="444">
        <f t="shared" ca="1" si="175"/>
        <v>-486550875114770.5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-2027295312978.2104</v>
      </c>
      <c r="L4851" s="444">
        <f t="shared" ca="1" si="174"/>
        <v>-488578170427748.69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25">
      <c r="G4852" s="459"/>
      <c r="H4852" s="459">
        <v>4845</v>
      </c>
      <c r="I4852" s="444">
        <f t="shared" ca="1" si="175"/>
        <v>-488578170427748.69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-2035742376782.2861</v>
      </c>
      <c r="L4852" s="444">
        <f t="shared" ca="1" si="174"/>
        <v>-490613912804531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25">
      <c r="G4853" s="459"/>
      <c r="H4853" s="459">
        <v>4846</v>
      </c>
      <c r="I4853" s="444">
        <f t="shared" ca="1" si="175"/>
        <v>-490613912804531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-2044224636685.5461</v>
      </c>
      <c r="L4853" s="444">
        <f t="shared" ref="L4853:L5107" ca="1" si="179">I4853-J4853+K4853</f>
        <v>-492658137441216.56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25">
      <c r="G4854" s="459"/>
      <c r="H4854" s="459">
        <v>4847</v>
      </c>
      <c r="I4854" s="444">
        <f t="shared" ref="I4854:I5108" ca="1" si="180">L4853</f>
        <v>-492658137441216.56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-2052742239338.4023</v>
      </c>
      <c r="L4854" s="444">
        <f t="shared" ca="1" si="179"/>
        <v>-494710879680554.94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25">
      <c r="G4855" s="459"/>
      <c r="H4855" s="459">
        <v>4848</v>
      </c>
      <c r="I4855" s="444">
        <f t="shared" ca="1" si="180"/>
        <v>-494710879680554.94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-2061295332002.3123</v>
      </c>
      <c r="L4855" s="444">
        <f t="shared" ca="1" si="179"/>
        <v>-496772175012557.25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25">
      <c r="G4856" s="459"/>
      <c r="H4856" s="459">
        <v>4849</v>
      </c>
      <c r="I4856" s="444">
        <f t="shared" ca="1" si="180"/>
        <v>-496772175012557.25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-2069884062552.3218</v>
      </c>
      <c r="L4856" s="444">
        <f t="shared" ca="1" si="179"/>
        <v>-498842059075109.56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25">
      <c r="G4857" s="459"/>
      <c r="H4857" s="459">
        <v>4850</v>
      </c>
      <c r="I4857" s="444">
        <f t="shared" ca="1" si="180"/>
        <v>-498842059075109.56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-2078508579479.623</v>
      </c>
      <c r="L4857" s="444">
        <f t="shared" ca="1" si="179"/>
        <v>-500920567654589.19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25">
      <c r="G4858" s="459"/>
      <c r="H4858" s="459">
        <v>4851</v>
      </c>
      <c r="I4858" s="444">
        <f t="shared" ca="1" si="180"/>
        <v>-500920567654589.19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-2087169031894.1216</v>
      </c>
      <c r="L4858" s="444">
        <f t="shared" ca="1" si="179"/>
        <v>-503007736686483.31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25">
      <c r="G4859" s="459"/>
      <c r="H4859" s="459">
        <v>4852</v>
      </c>
      <c r="I4859" s="444">
        <f t="shared" ca="1" si="180"/>
        <v>-503007736686483.31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-2095865569527.0137</v>
      </c>
      <c r="L4859" s="444">
        <f t="shared" ca="1" si="179"/>
        <v>-505103602256010.31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25">
      <c r="G4860" s="459"/>
      <c r="H4860" s="459">
        <v>4853</v>
      </c>
      <c r="I4860" s="444">
        <f t="shared" ca="1" si="180"/>
        <v>-505103602256010.31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-2104598342733.3765</v>
      </c>
      <c r="L4860" s="444">
        <f t="shared" ca="1" si="179"/>
        <v>-507208200598743.69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25">
      <c r="G4861" s="459"/>
      <c r="H4861" s="459">
        <v>4854</v>
      </c>
      <c r="I4861" s="444">
        <f t="shared" ca="1" si="180"/>
        <v>-507208200598743.69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-2113367502494.7654</v>
      </c>
      <c r="L4861" s="444">
        <f t="shared" ca="1" si="179"/>
        <v>-509321568101238.44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25">
      <c r="G4862" s="459"/>
      <c r="H4862" s="459">
        <v>4855</v>
      </c>
      <c r="I4862" s="444">
        <f t="shared" ca="1" si="180"/>
        <v>-509321568101238.44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-2122173200421.8269</v>
      </c>
      <c r="L4862" s="444">
        <f t="shared" ca="1" si="179"/>
        <v>-511443741301660.25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25">
      <c r="G4863" s="459"/>
      <c r="H4863" s="459">
        <v>4856</v>
      </c>
      <c r="I4863" s="444">
        <f t="shared" ca="1" si="180"/>
        <v>-511443741301660.25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-2131015588756.9177</v>
      </c>
      <c r="L4863" s="444">
        <f t="shared" ca="1" si="179"/>
        <v>-513574756890417.19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25">
      <c r="G4864" s="459"/>
      <c r="H4864" s="459">
        <v>4857</v>
      </c>
      <c r="I4864" s="444">
        <f t="shared" ca="1" si="180"/>
        <v>-513574756890417.19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-2139894820376.7383</v>
      </c>
      <c r="L4864" s="444">
        <f t="shared" ca="1" si="179"/>
        <v>-515714651710793.94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25">
      <c r="G4865" s="459"/>
      <c r="H4865" s="459">
        <v>4858</v>
      </c>
      <c r="I4865" s="444">
        <f t="shared" ca="1" si="180"/>
        <v>-515714651710793.94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-2148811048794.9746</v>
      </c>
      <c r="L4865" s="444">
        <f t="shared" ca="1" si="179"/>
        <v>-517863462759588.94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25">
      <c r="G4866" s="459"/>
      <c r="H4866" s="459">
        <v>4859</v>
      </c>
      <c r="I4866" s="444">
        <f t="shared" ca="1" si="180"/>
        <v>-517863462759588.94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-2157764428164.9539</v>
      </c>
      <c r="L4866" s="444">
        <f t="shared" ca="1" si="179"/>
        <v>-520021227187753.88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25">
      <c r="G4867" s="459"/>
      <c r="H4867" s="459">
        <v>4860</v>
      </c>
      <c r="I4867" s="444">
        <f t="shared" ca="1" si="180"/>
        <v>-520021227187753.88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-2166755113282.3079</v>
      </c>
      <c r="L4867" s="444">
        <f t="shared" ca="1" si="179"/>
        <v>-522187982301036.19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25">
      <c r="G4868" s="459"/>
      <c r="H4868" s="459">
        <v>4861</v>
      </c>
      <c r="I4868" s="444">
        <f t="shared" ca="1" si="180"/>
        <v>-522187982301036.19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-2175783259587.6506</v>
      </c>
      <c r="L4868" s="444">
        <f t="shared" ca="1" si="179"/>
        <v>-524363765560623.81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25">
      <c r="G4869" s="459"/>
      <c r="H4869" s="459">
        <v>4862</v>
      </c>
      <c r="I4869" s="444">
        <f t="shared" ca="1" si="180"/>
        <v>-524363765560623.81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-2184849023169.2659</v>
      </c>
      <c r="L4869" s="444">
        <f t="shared" ca="1" si="179"/>
        <v>-526548614583793.06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25">
      <c r="G4870" s="459"/>
      <c r="H4870" s="459">
        <v>4863</v>
      </c>
      <c r="I4870" s="444">
        <f t="shared" ca="1" si="180"/>
        <v>-526548614583793.06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-2193952560765.8042</v>
      </c>
      <c r="L4870" s="444">
        <f t="shared" ca="1" si="179"/>
        <v>-528742567144558.88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25">
      <c r="G4871" s="459"/>
      <c r="H4871" s="459">
        <v>4864</v>
      </c>
      <c r="I4871" s="444">
        <f t="shared" ca="1" si="180"/>
        <v>-528742567144558.88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-2203094029768.9951</v>
      </c>
      <c r="L4871" s="444">
        <f t="shared" ca="1" si="179"/>
        <v>-530945661174327.88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25">
      <c r="G4872" s="459"/>
      <c r="H4872" s="459">
        <v>4865</v>
      </c>
      <c r="I4872" s="444">
        <f t="shared" ca="1" si="180"/>
        <v>-530945661174327.88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-2212273588226.3662</v>
      </c>
      <c r="L4872" s="444">
        <f t="shared" ca="1" si="179"/>
        <v>-533157934762554.25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25">
      <c r="G4873" s="459"/>
      <c r="H4873" s="459">
        <v>4866</v>
      </c>
      <c r="I4873" s="444">
        <f t="shared" ca="1" si="180"/>
        <v>-533157934762554.25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-2221491394843.9761</v>
      </c>
      <c r="L4873" s="444">
        <f t="shared" ca="1" si="179"/>
        <v>-535379426157398.25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25">
      <c r="G4874" s="459"/>
      <c r="H4874" s="459">
        <v>4867</v>
      </c>
      <c r="I4874" s="444">
        <f t="shared" ca="1" si="180"/>
        <v>-535379426157398.25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-2230747608989.1592</v>
      </c>
      <c r="L4874" s="444">
        <f t="shared" ca="1" si="179"/>
        <v>-537610173766387.44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25">
      <c r="G4875" s="459"/>
      <c r="H4875" s="459">
        <v>4868</v>
      </c>
      <c r="I4875" s="444">
        <f t="shared" ca="1" si="180"/>
        <v>-537610173766387.44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-2240042390693.2808</v>
      </c>
      <c r="L4875" s="444">
        <f t="shared" ca="1" si="179"/>
        <v>-539850216157080.69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25">
      <c r="G4876" s="459"/>
      <c r="H4876" s="459">
        <v>4869</v>
      </c>
      <c r="I4876" s="444">
        <f t="shared" ca="1" si="180"/>
        <v>-539850216157080.69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-2249375900654.5024</v>
      </c>
      <c r="L4876" s="444">
        <f t="shared" ca="1" si="179"/>
        <v>-542099592057735.19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25">
      <c r="G4877" s="459"/>
      <c r="H4877" s="459">
        <v>4870</v>
      </c>
      <c r="I4877" s="444">
        <f t="shared" ca="1" si="180"/>
        <v>-542099592057735.19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-2258748300240.5635</v>
      </c>
      <c r="L4877" s="444">
        <f t="shared" ca="1" si="179"/>
        <v>-544358340357975.75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25">
      <c r="G4878" s="459"/>
      <c r="H4878" s="459">
        <v>4871</v>
      </c>
      <c r="I4878" s="444">
        <f t="shared" ca="1" si="180"/>
        <v>-544358340357975.75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-2268159751491.5654</v>
      </c>
      <c r="L4878" s="444">
        <f t="shared" ca="1" si="179"/>
        <v>-546626500109467.31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25">
      <c r="G4879" s="459"/>
      <c r="H4879" s="459">
        <v>4872</v>
      </c>
      <c r="I4879" s="444">
        <f t="shared" ca="1" si="180"/>
        <v>-546626500109467.31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-2277610417122.7803</v>
      </c>
      <c r="L4879" s="444">
        <f t="shared" ca="1" si="179"/>
        <v>-548904110526590.06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25">
      <c r="G4880" s="459"/>
      <c r="H4880" s="459">
        <v>4873</v>
      </c>
      <c r="I4880" s="444">
        <f t="shared" ca="1" si="180"/>
        <v>-548904110526590.06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-2287100460527.4585</v>
      </c>
      <c r="L4880" s="444">
        <f t="shared" ca="1" si="179"/>
        <v>-551191210987117.5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25">
      <c r="G4881" s="459"/>
      <c r="H4881" s="459">
        <v>4874</v>
      </c>
      <c r="I4881" s="444">
        <f t="shared" ca="1" si="180"/>
        <v>-551191210987117.5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-2296630045779.6563</v>
      </c>
      <c r="L4881" s="444">
        <f t="shared" ca="1" si="179"/>
        <v>-553487841032897.13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25">
      <c r="G4882" s="459"/>
      <c r="H4882" s="459">
        <v>4875</v>
      </c>
      <c r="I4882" s="444">
        <f t="shared" ca="1" si="180"/>
        <v>-553487841032897.13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-2306199337637.0718</v>
      </c>
      <c r="L4882" s="444">
        <f t="shared" ca="1" si="179"/>
        <v>-555794040370534.19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25">
      <c r="G4883" s="459"/>
      <c r="H4883" s="459">
        <v>4876</v>
      </c>
      <c r="I4883" s="444">
        <f t="shared" ca="1" si="180"/>
        <v>-555794040370534.19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-2315808501543.8921</v>
      </c>
      <c r="L4883" s="444">
        <f t="shared" ca="1" si="179"/>
        <v>-558109848872078.06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25">
      <c r="G4884" s="459"/>
      <c r="H4884" s="459">
        <v>4877</v>
      </c>
      <c r="I4884" s="444">
        <f t="shared" ca="1" si="180"/>
        <v>-558109848872078.06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-2325457703633.6587</v>
      </c>
      <c r="L4884" s="444">
        <f t="shared" ca="1" si="179"/>
        <v>-560435306575711.75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25">
      <c r="G4885" s="459"/>
      <c r="H4885" s="459">
        <v>4878</v>
      </c>
      <c r="I4885" s="444">
        <f t="shared" ca="1" si="180"/>
        <v>-560435306575711.75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-2335147110732.1318</v>
      </c>
      <c r="L4885" s="444">
        <f t="shared" ca="1" si="179"/>
        <v>-562770453686443.88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25">
      <c r="G4886" s="459"/>
      <c r="H4886" s="459">
        <v>4879</v>
      </c>
      <c r="I4886" s="444">
        <f t="shared" ca="1" si="180"/>
        <v>-562770453686443.88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-2344876890360.1826</v>
      </c>
      <c r="L4886" s="444">
        <f t="shared" ca="1" si="179"/>
        <v>-565115330576804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25">
      <c r="G4887" s="459"/>
      <c r="H4887" s="459">
        <v>4880</v>
      </c>
      <c r="I4887" s="444">
        <f t="shared" ca="1" si="180"/>
        <v>-565115330576804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-2354647210736.6831</v>
      </c>
      <c r="L4887" s="444">
        <f t="shared" ca="1" si="179"/>
        <v>-567469977787540.63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25">
      <c r="G4888" s="459"/>
      <c r="H4888" s="459">
        <v>4881</v>
      </c>
      <c r="I4888" s="444">
        <f t="shared" ca="1" si="180"/>
        <v>-567469977787540.63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-2364458240781.4194</v>
      </c>
      <c r="L4888" s="444">
        <f t="shared" ca="1" si="179"/>
        <v>-569834436028322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25">
      <c r="G4889" s="459"/>
      <c r="H4889" s="459">
        <v>4882</v>
      </c>
      <c r="I4889" s="444">
        <f t="shared" ca="1" si="180"/>
        <v>-569834436028322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-2374310150118.0083</v>
      </c>
      <c r="L4889" s="444">
        <f t="shared" ca="1" si="179"/>
        <v>-572208746178440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25">
      <c r="G4890" s="459"/>
      <c r="H4890" s="459">
        <v>4883</v>
      </c>
      <c r="I4890" s="444">
        <f t="shared" ca="1" si="180"/>
        <v>-572208746178440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-2384203109076.8335</v>
      </c>
      <c r="L4890" s="444">
        <f t="shared" ca="1" si="179"/>
        <v>-574592949287516.88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25">
      <c r="G4891" s="459"/>
      <c r="H4891" s="459">
        <v>4884</v>
      </c>
      <c r="I4891" s="444">
        <f t="shared" ca="1" si="180"/>
        <v>-574592949287516.88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-2394137288697.9868</v>
      </c>
      <c r="L4891" s="444">
        <f t="shared" ca="1" si="179"/>
        <v>-576987086576214.88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25">
      <c r="G4892" s="459"/>
      <c r="H4892" s="459">
        <v>4885</v>
      </c>
      <c r="I4892" s="444">
        <f t="shared" ca="1" si="180"/>
        <v>-576987086576214.88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-2404112860734.2285</v>
      </c>
      <c r="L4892" s="444">
        <f t="shared" ca="1" si="179"/>
        <v>-579391199436949.13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25">
      <c r="G4893" s="459"/>
      <c r="H4893" s="459">
        <v>4886</v>
      </c>
      <c r="I4893" s="444">
        <f t="shared" ca="1" si="180"/>
        <v>-579391199436949.13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-2414129997653.9546</v>
      </c>
      <c r="L4893" s="444">
        <f t="shared" ca="1" si="179"/>
        <v>-581805329434603.13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25">
      <c r="G4894" s="459"/>
      <c r="H4894" s="459">
        <v>4887</v>
      </c>
      <c r="I4894" s="444">
        <f t="shared" ca="1" si="180"/>
        <v>-581805329434603.13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-2424188872644.1797</v>
      </c>
      <c r="L4894" s="444">
        <f t="shared" ca="1" si="179"/>
        <v>-584229518307247.25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25">
      <c r="G4895" s="459"/>
      <c r="H4895" s="459">
        <v>4888</v>
      </c>
      <c r="I4895" s="444">
        <f t="shared" ca="1" si="180"/>
        <v>-584229518307247.25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-2434289659613.5303</v>
      </c>
      <c r="L4895" s="444">
        <f t="shared" ca="1" si="179"/>
        <v>-586663807966860.75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25">
      <c r="G4896" s="459"/>
      <c r="H4896" s="459">
        <v>4889</v>
      </c>
      <c r="I4896" s="444">
        <f t="shared" ca="1" si="180"/>
        <v>-586663807966860.75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-2444432533195.2529</v>
      </c>
      <c r="L4896" s="444">
        <f t="shared" ca="1" si="179"/>
        <v>-589108240500056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25">
      <c r="G4897" s="459"/>
      <c r="H4897" s="459">
        <v>4890</v>
      </c>
      <c r="I4897" s="444">
        <f t="shared" ca="1" si="180"/>
        <v>-589108240500056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-2454617668750.2334</v>
      </c>
      <c r="L4897" s="444">
        <f t="shared" ca="1" si="179"/>
        <v>-591562858168806.25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25">
      <c r="G4898" s="459"/>
      <c r="H4898" s="459">
        <v>4891</v>
      </c>
      <c r="I4898" s="444">
        <f t="shared" ca="1" si="180"/>
        <v>-591562858168806.25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-2464845242370.0259</v>
      </c>
      <c r="L4898" s="444">
        <f t="shared" ca="1" si="179"/>
        <v>-594027703411176.25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25">
      <c r="G4899" s="459"/>
      <c r="H4899" s="459">
        <v>4892</v>
      </c>
      <c r="I4899" s="444">
        <f t="shared" ca="1" si="180"/>
        <v>-594027703411176.25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-2475115430879.9009</v>
      </c>
      <c r="L4899" s="444">
        <f t="shared" ca="1" si="179"/>
        <v>-596502818842056.13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25">
      <c r="G4900" s="459"/>
      <c r="H4900" s="459">
        <v>4893</v>
      </c>
      <c r="I4900" s="444">
        <f t="shared" ca="1" si="180"/>
        <v>-596502818842056.13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-2485428411841.9004</v>
      </c>
      <c r="L4900" s="444">
        <f t="shared" ca="1" si="179"/>
        <v>-598988247253898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25">
      <c r="G4901" s="459"/>
      <c r="H4901" s="459">
        <v>4894</v>
      </c>
      <c r="I4901" s="444">
        <f t="shared" ca="1" si="180"/>
        <v>-598988247253898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-2495784363557.9082</v>
      </c>
      <c r="L4901" s="444">
        <f t="shared" ca="1" si="179"/>
        <v>-601484031617455.88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25">
      <c r="G4902" s="459"/>
      <c r="H4902" s="459">
        <v>4895</v>
      </c>
      <c r="I4902" s="444">
        <f t="shared" ca="1" si="180"/>
        <v>-601484031617455.88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-2506183465072.7329</v>
      </c>
      <c r="L4902" s="444">
        <f t="shared" ca="1" si="179"/>
        <v>-603990215082528.63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25">
      <c r="G4903" s="459"/>
      <c r="H4903" s="459">
        <v>4896</v>
      </c>
      <c r="I4903" s="444">
        <f t="shared" ca="1" si="180"/>
        <v>-603990215082528.63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-2516625896177.2026</v>
      </c>
      <c r="L4903" s="444">
        <f t="shared" ca="1" si="179"/>
        <v>-606506840978705.88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25">
      <c r="G4904" s="459"/>
      <c r="H4904" s="459">
        <v>4897</v>
      </c>
      <c r="I4904" s="444">
        <f t="shared" ca="1" si="180"/>
        <v>-606506840978705.88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-2527111837411.2744</v>
      </c>
      <c r="L4904" s="444">
        <f t="shared" ca="1" si="179"/>
        <v>-609033952816117.13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25">
      <c r="G4905" s="459"/>
      <c r="H4905" s="459">
        <v>4898</v>
      </c>
      <c r="I4905" s="444">
        <f t="shared" ca="1" si="180"/>
        <v>-609033952816117.13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-2537641470067.1548</v>
      </c>
      <c r="L4905" s="444">
        <f t="shared" ca="1" si="179"/>
        <v>-611571594286184.25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25">
      <c r="G4906" s="459"/>
      <c r="H4906" s="459">
        <v>4899</v>
      </c>
      <c r="I4906" s="444">
        <f t="shared" ca="1" si="180"/>
        <v>-611571594286184.25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-2548214976192.4346</v>
      </c>
      <c r="L4906" s="444">
        <f t="shared" ca="1" si="179"/>
        <v>-614119809262376.63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25">
      <c r="G4907" s="459"/>
      <c r="H4907" s="459">
        <v>4900</v>
      </c>
      <c r="I4907" s="444">
        <f t="shared" ca="1" si="180"/>
        <v>-614119809262376.63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-2558832538593.2358</v>
      </c>
      <c r="L4907" s="444">
        <f t="shared" ca="1" si="179"/>
        <v>-616678641800969.88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25">
      <c r="G4908" s="459"/>
      <c r="H4908" s="459">
        <v>4901</v>
      </c>
      <c r="I4908" s="444">
        <f t="shared" ca="1" si="180"/>
        <v>-616678641800969.88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-2569494340837.3745</v>
      </c>
      <c r="L4908" s="444">
        <f t="shared" ca="1" si="179"/>
        <v>-619248136141807.25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25">
      <c r="G4909" s="459"/>
      <c r="H4909" s="459">
        <v>4902</v>
      </c>
      <c r="I4909" s="444">
        <f t="shared" ca="1" si="180"/>
        <v>-619248136141807.25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-2580200567257.5303</v>
      </c>
      <c r="L4909" s="444">
        <f t="shared" ca="1" si="179"/>
        <v>-621828336709064.75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25">
      <c r="G4910" s="459"/>
      <c r="H4910" s="459">
        <v>4903</v>
      </c>
      <c r="I4910" s="444">
        <f t="shared" ca="1" si="180"/>
        <v>-621828336709064.75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-2590951402954.4365</v>
      </c>
      <c r="L4910" s="444">
        <f t="shared" ca="1" si="179"/>
        <v>-624419288112019.13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25">
      <c r="G4911" s="459"/>
      <c r="H4911" s="459">
        <v>4904</v>
      </c>
      <c r="I4911" s="444">
        <f t="shared" ca="1" si="180"/>
        <v>-624419288112019.13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-2601747033800.0796</v>
      </c>
      <c r="L4911" s="444">
        <f t="shared" ca="1" si="179"/>
        <v>-627021035145819.25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25">
      <c r="G4912" s="459"/>
      <c r="H4912" s="459">
        <v>4905</v>
      </c>
      <c r="I4912" s="444">
        <f t="shared" ca="1" si="180"/>
        <v>-627021035145819.25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-2612587646440.9136</v>
      </c>
      <c r="L4912" s="444">
        <f t="shared" ca="1" si="179"/>
        <v>-629633622792260.13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25">
      <c r="G4913" s="459"/>
      <c r="H4913" s="459">
        <v>4906</v>
      </c>
      <c r="I4913" s="444">
        <f t="shared" ca="1" si="180"/>
        <v>-629633622792260.13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-2623473428301.084</v>
      </c>
      <c r="L4913" s="444">
        <f t="shared" ca="1" si="179"/>
        <v>-632257096220561.25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25">
      <c r="G4914" s="459"/>
      <c r="H4914" s="459">
        <v>4907</v>
      </c>
      <c r="I4914" s="444">
        <f t="shared" ca="1" si="180"/>
        <v>-632257096220561.25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-2634404567585.6719</v>
      </c>
      <c r="L4914" s="444">
        <f t="shared" ca="1" si="179"/>
        <v>-634891500788146.88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25">
      <c r="G4915" s="459"/>
      <c r="H4915" s="459">
        <v>4908</v>
      </c>
      <c r="I4915" s="444">
        <f t="shared" ca="1" si="180"/>
        <v>-634891500788146.88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-2645381253283.9453</v>
      </c>
      <c r="L4915" s="444">
        <f t="shared" ca="1" si="179"/>
        <v>-637536882041430.88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25">
      <c r="G4916" s="459"/>
      <c r="H4916" s="459">
        <v>4909</v>
      </c>
      <c r="I4916" s="444">
        <f t="shared" ca="1" si="180"/>
        <v>-637536882041430.88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-2656403675172.6284</v>
      </c>
      <c r="L4916" s="444">
        <f t="shared" ca="1" si="179"/>
        <v>-640193285716603.5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25">
      <c r="G4917" s="459"/>
      <c r="H4917" s="459">
        <v>4910</v>
      </c>
      <c r="I4917" s="444">
        <f t="shared" ca="1" si="180"/>
        <v>-640193285716603.5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-2667472023819.1812</v>
      </c>
      <c r="L4917" s="444">
        <f t="shared" ca="1" si="179"/>
        <v>-642860757740422.63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25">
      <c r="G4918" s="459"/>
      <c r="H4918" s="459">
        <v>4911</v>
      </c>
      <c r="I4918" s="444">
        <f t="shared" ca="1" si="180"/>
        <v>-642860757740422.63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-2678586490585.0942</v>
      </c>
      <c r="L4918" s="444">
        <f t="shared" ca="1" si="179"/>
        <v>-645539344231007.75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25">
      <c r="G4919" s="459"/>
      <c r="H4919" s="459">
        <v>4912</v>
      </c>
      <c r="I4919" s="444">
        <f t="shared" ca="1" si="180"/>
        <v>-645539344231007.75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-2689747267629.1987</v>
      </c>
      <c r="L4919" s="444">
        <f t="shared" ca="1" si="179"/>
        <v>-648229091498637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25">
      <c r="G4920" s="459"/>
      <c r="H4920" s="459">
        <v>4913</v>
      </c>
      <c r="I4920" s="444">
        <f t="shared" ca="1" si="180"/>
        <v>-648229091498637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-2700954547910.9873</v>
      </c>
      <c r="L4920" s="444">
        <f t="shared" ca="1" si="179"/>
        <v>-650930046046548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25">
      <c r="G4921" s="459"/>
      <c r="H4921" s="459">
        <v>4914</v>
      </c>
      <c r="I4921" s="444">
        <f t="shared" ca="1" si="180"/>
        <v>-650930046046548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-2712208525193.9502</v>
      </c>
      <c r="L4921" s="444">
        <f t="shared" ca="1" si="179"/>
        <v>-653642254571742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25">
      <c r="G4922" s="459"/>
      <c r="H4922" s="459">
        <v>4915</v>
      </c>
      <c r="I4922" s="444">
        <f t="shared" ca="1" si="180"/>
        <v>-653642254571742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-2723509394048.9248</v>
      </c>
      <c r="L4922" s="444">
        <f t="shared" ca="1" si="179"/>
        <v>-656365763965790.88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25">
      <c r="G4923" s="459"/>
      <c r="H4923" s="459">
        <v>4916</v>
      </c>
      <c r="I4923" s="444">
        <f t="shared" ca="1" si="180"/>
        <v>-656365763965790.88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-2734857349857.4619</v>
      </c>
      <c r="L4923" s="444">
        <f t="shared" ca="1" si="179"/>
        <v>-659100621315648.38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25">
      <c r="G4924" s="459"/>
      <c r="H4924" s="459">
        <v>4917</v>
      </c>
      <c r="I4924" s="444">
        <f t="shared" ca="1" si="180"/>
        <v>-659100621315648.38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-2746252588815.2017</v>
      </c>
      <c r="L4924" s="444">
        <f t="shared" ca="1" si="179"/>
        <v>-661846873904463.63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25">
      <c r="G4925" s="459"/>
      <c r="H4925" s="459">
        <v>4918</v>
      </c>
      <c r="I4925" s="444">
        <f t="shared" ca="1" si="180"/>
        <v>-661846873904463.63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-2757695307935.2651</v>
      </c>
      <c r="L4925" s="444">
        <f t="shared" ca="1" si="179"/>
        <v>-664604569212398.88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25">
      <c r="G4926" s="459"/>
      <c r="H4926" s="459">
        <v>4919</v>
      </c>
      <c r="I4926" s="444">
        <f t="shared" ca="1" si="180"/>
        <v>-664604569212398.88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-2769185705051.6621</v>
      </c>
      <c r="L4926" s="444">
        <f t="shared" ca="1" si="179"/>
        <v>-667373754917450.5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25">
      <c r="G4927" s="459"/>
      <c r="H4927" s="459">
        <v>4920</v>
      </c>
      <c r="I4927" s="444">
        <f t="shared" ca="1" si="180"/>
        <v>-667373754917450.5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-2780723978822.7104</v>
      </c>
      <c r="L4927" s="444">
        <f t="shared" ca="1" si="179"/>
        <v>-670154478896273.25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25">
      <c r="G4928" s="459"/>
      <c r="H4928" s="459">
        <v>4921</v>
      </c>
      <c r="I4928" s="444">
        <f t="shared" ca="1" si="180"/>
        <v>-670154478896273.25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-2792310328734.4717</v>
      </c>
      <c r="L4928" s="444">
        <f t="shared" ca="1" si="179"/>
        <v>-672946789225007.75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25">
      <c r="G4929" s="459"/>
      <c r="H4929" s="459">
        <v>4922</v>
      </c>
      <c r="I4929" s="444">
        <f t="shared" ca="1" si="180"/>
        <v>-672946789225007.75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-2803944955104.1987</v>
      </c>
      <c r="L4929" s="444">
        <f t="shared" ca="1" si="179"/>
        <v>-675750734180112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25">
      <c r="G4930" s="459"/>
      <c r="H4930" s="459">
        <v>4923</v>
      </c>
      <c r="I4930" s="444">
        <f t="shared" ca="1" si="180"/>
        <v>-675750734180112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-2815628059083.7998</v>
      </c>
      <c r="L4930" s="444">
        <f t="shared" ca="1" si="179"/>
        <v>-678566362239195.75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25">
      <c r="G4931" s="459"/>
      <c r="H4931" s="459">
        <v>4924</v>
      </c>
      <c r="I4931" s="444">
        <f t="shared" ca="1" si="180"/>
        <v>-678566362239195.75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-2827359842663.3154</v>
      </c>
      <c r="L4931" s="444">
        <f t="shared" ca="1" si="179"/>
        <v>-681393722081859.13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25">
      <c r="G4932" s="459"/>
      <c r="H4932" s="459">
        <v>4925</v>
      </c>
      <c r="I4932" s="444">
        <f t="shared" ca="1" si="180"/>
        <v>-681393722081859.13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-2839140508674.4131</v>
      </c>
      <c r="L4932" s="444">
        <f t="shared" ca="1" si="179"/>
        <v>-684232862590533.5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25">
      <c r="G4933" s="459"/>
      <c r="H4933" s="459">
        <v>4926</v>
      </c>
      <c r="I4933" s="444">
        <f t="shared" ca="1" si="180"/>
        <v>-684232862590533.5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-2850970260793.8896</v>
      </c>
      <c r="L4933" s="444">
        <f t="shared" ca="1" si="179"/>
        <v>-687083832851327.38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25">
      <c r="G4934" s="459"/>
      <c r="H4934" s="459">
        <v>4927</v>
      </c>
      <c r="I4934" s="444">
        <f t="shared" ca="1" si="180"/>
        <v>-687083832851327.38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-2862849303547.1973</v>
      </c>
      <c r="L4934" s="444">
        <f t="shared" ca="1" si="179"/>
        <v>-689946682154874.63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25">
      <c r="G4935" s="459"/>
      <c r="H4935" s="459">
        <v>4928</v>
      </c>
      <c r="I4935" s="444">
        <f t="shared" ca="1" si="180"/>
        <v>-689946682154874.63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-2874777842311.9775</v>
      </c>
      <c r="L4935" s="444">
        <f t="shared" ca="1" si="179"/>
        <v>-692821459997186.63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25">
      <c r="G4936" s="459"/>
      <c r="H4936" s="459">
        <v>4929</v>
      </c>
      <c r="I4936" s="444">
        <f t="shared" ca="1" si="180"/>
        <v>-692821459997186.63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-2886756083321.6108</v>
      </c>
      <c r="L4936" s="444">
        <f t="shared" ca="1" si="179"/>
        <v>-695708216080508.25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25">
      <c r="G4937" s="459"/>
      <c r="H4937" s="459">
        <v>4930</v>
      </c>
      <c r="I4937" s="444">
        <f t="shared" ca="1" si="180"/>
        <v>-695708216080508.25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-2898784233668.7842</v>
      </c>
      <c r="L4937" s="444">
        <f t="shared" ca="1" si="179"/>
        <v>-698607000314177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25">
      <c r="G4938" s="459"/>
      <c r="H4938" s="459">
        <v>4931</v>
      </c>
      <c r="I4938" s="444">
        <f t="shared" ca="1" si="180"/>
        <v>-698607000314177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-2910862501309.0708</v>
      </c>
      <c r="L4938" s="444">
        <f t="shared" ca="1" si="179"/>
        <v>-701517862815486.13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25">
      <c r="G4939" s="459"/>
      <c r="H4939" s="459">
        <v>4932</v>
      </c>
      <c r="I4939" s="444">
        <f t="shared" ca="1" si="180"/>
        <v>-701517862815486.13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-2922991095064.5254</v>
      </c>
      <c r="L4939" s="444">
        <f t="shared" ca="1" si="179"/>
        <v>-704440853910550.63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25">
      <c r="G4940" s="459"/>
      <c r="H4940" s="459">
        <v>4933</v>
      </c>
      <c r="I4940" s="444">
        <f t="shared" ca="1" si="180"/>
        <v>-704440853910550.63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-2935170224627.2944</v>
      </c>
      <c r="L4940" s="444">
        <f t="shared" ca="1" si="179"/>
        <v>-707376024135177.88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25">
      <c r="G4941" s="459"/>
      <c r="H4941" s="459">
        <v>4934</v>
      </c>
      <c r="I4941" s="444">
        <f t="shared" ca="1" si="180"/>
        <v>-707376024135177.88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-2947400100563.2412</v>
      </c>
      <c r="L4941" s="444">
        <f t="shared" ca="1" si="179"/>
        <v>-710323424235741.13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25">
      <c r="G4942" s="459"/>
      <c r="H4942" s="459">
        <v>4935</v>
      </c>
      <c r="I4942" s="444">
        <f t="shared" ca="1" si="180"/>
        <v>-710323424235741.13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-2959680934315.5879</v>
      </c>
      <c r="L4942" s="444">
        <f t="shared" ca="1" si="179"/>
        <v>-713283105170056.75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25">
      <c r="G4943" s="459"/>
      <c r="H4943" s="459">
        <v>4936</v>
      </c>
      <c r="I4943" s="444">
        <f t="shared" ca="1" si="180"/>
        <v>-713283105170056.75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-2972012938208.5698</v>
      </c>
      <c r="L4943" s="444">
        <f t="shared" ca="1" si="179"/>
        <v>-716255118108265.38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25">
      <c r="G4944" s="459"/>
      <c r="H4944" s="459">
        <v>4937</v>
      </c>
      <c r="I4944" s="444">
        <f t="shared" ca="1" si="180"/>
        <v>-716255118108265.38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-2984396325451.1055</v>
      </c>
      <c r="L4944" s="444">
        <f t="shared" ca="1" si="179"/>
        <v>-719239514433716.5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25">
      <c r="G4945" s="459"/>
      <c r="H4945" s="459">
        <v>4938</v>
      </c>
      <c r="I4945" s="444">
        <f t="shared" ca="1" si="180"/>
        <v>-719239514433716.5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-2996831310140.4854</v>
      </c>
      <c r="L4945" s="444">
        <f t="shared" ca="1" si="179"/>
        <v>-722236345743857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25">
      <c r="G4946" s="459"/>
      <c r="H4946" s="459">
        <v>4939</v>
      </c>
      <c r="I4946" s="444">
        <f t="shared" ca="1" si="180"/>
        <v>-722236345743857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-3009318107266.0708</v>
      </c>
      <c r="L4946" s="444">
        <f t="shared" ca="1" si="179"/>
        <v>-725245663851123.13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25">
      <c r="G4947" s="459"/>
      <c r="H4947" s="459">
        <v>4940</v>
      </c>
      <c r="I4947" s="444">
        <f t="shared" ca="1" si="180"/>
        <v>-725245663851123.13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-3021856932713.0132</v>
      </c>
      <c r="L4947" s="444">
        <f t="shared" ca="1" si="179"/>
        <v>-728267520783836.13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25">
      <c r="G4948" s="459"/>
      <c r="H4948" s="459">
        <v>4941</v>
      </c>
      <c r="I4948" s="444">
        <f t="shared" ca="1" si="180"/>
        <v>-728267520783836.13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-3034448003265.9839</v>
      </c>
      <c r="L4948" s="444">
        <f t="shared" ca="1" si="179"/>
        <v>-731301968787102.13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25">
      <c r="G4949" s="459"/>
      <c r="H4949" s="459">
        <v>4942</v>
      </c>
      <c r="I4949" s="444">
        <f t="shared" ca="1" si="180"/>
        <v>-731301968787102.13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-3047091536612.9253</v>
      </c>
      <c r="L4949" s="444">
        <f t="shared" ca="1" si="179"/>
        <v>-734349060323715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25">
      <c r="G4950" s="459"/>
      <c r="H4950" s="459">
        <v>4943</v>
      </c>
      <c r="I4950" s="444">
        <f t="shared" ca="1" si="180"/>
        <v>-734349060323715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-3059787751348.8125</v>
      </c>
      <c r="L4950" s="444">
        <f t="shared" ca="1" si="179"/>
        <v>-737408848075063.75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25">
      <c r="G4951" s="459"/>
      <c r="H4951" s="459">
        <v>4944</v>
      </c>
      <c r="I4951" s="444">
        <f t="shared" ca="1" si="180"/>
        <v>-737408848075063.75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-3072536866979.4321</v>
      </c>
      <c r="L4951" s="444">
        <f t="shared" ca="1" si="179"/>
        <v>-740481384942043.13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25">
      <c r="G4952" s="459"/>
      <c r="H4952" s="459">
        <v>4945</v>
      </c>
      <c r="I4952" s="444">
        <f t="shared" ca="1" si="180"/>
        <v>-740481384942043.13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-3085339103925.1797</v>
      </c>
      <c r="L4952" s="444">
        <f t="shared" ca="1" si="179"/>
        <v>-743566724045968.25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25">
      <c r="G4953" s="459"/>
      <c r="H4953" s="459">
        <v>4946</v>
      </c>
      <c r="I4953" s="444">
        <f t="shared" ca="1" si="180"/>
        <v>-743566724045968.25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-3098194683524.8677</v>
      </c>
      <c r="L4953" s="444">
        <f t="shared" ca="1" si="179"/>
        <v>-746664918729493.13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25">
      <c r="G4954" s="459"/>
      <c r="H4954" s="459">
        <v>4947</v>
      </c>
      <c r="I4954" s="444">
        <f t="shared" ca="1" si="180"/>
        <v>-746664918729493.13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-3111103828039.5547</v>
      </c>
      <c r="L4954" s="444">
        <f t="shared" ca="1" si="179"/>
        <v>-749776022557532.63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25">
      <c r="G4955" s="459"/>
      <c r="H4955" s="459">
        <v>4948</v>
      </c>
      <c r="I4955" s="444">
        <f t="shared" ca="1" si="180"/>
        <v>-749776022557532.63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-3124066760656.3857</v>
      </c>
      <c r="L4955" s="444">
        <f t="shared" ca="1" si="179"/>
        <v>-752900089318189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25">
      <c r="G4956" s="459"/>
      <c r="H4956" s="459">
        <v>4949</v>
      </c>
      <c r="I4956" s="444">
        <f t="shared" ca="1" si="180"/>
        <v>-752900089318189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-3137083705492.4541</v>
      </c>
      <c r="L4956" s="444">
        <f t="shared" ca="1" si="179"/>
        <v>-756037173023681.5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25">
      <c r="G4957" s="459"/>
      <c r="H4957" s="459">
        <v>4950</v>
      </c>
      <c r="I4957" s="444">
        <f t="shared" ca="1" si="180"/>
        <v>-756037173023681.5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-3150154887598.6729</v>
      </c>
      <c r="L4957" s="444">
        <f t="shared" ca="1" si="179"/>
        <v>-759187327911280.13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25">
      <c r="G4958" s="459"/>
      <c r="H4958" s="459">
        <v>4951</v>
      </c>
      <c r="I4958" s="444">
        <f t="shared" ca="1" si="180"/>
        <v>-759187327911280.13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-3163280532963.667</v>
      </c>
      <c r="L4958" s="444">
        <f t="shared" ca="1" si="179"/>
        <v>-762350608444243.75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25">
      <c r="G4959" s="459"/>
      <c r="H4959" s="459">
        <v>4952</v>
      </c>
      <c r="I4959" s="444">
        <f t="shared" ca="1" si="180"/>
        <v>-762350608444243.75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-3176460868517.6821</v>
      </c>
      <c r="L4959" s="444">
        <f t="shared" ca="1" si="179"/>
        <v>-765527069312761.38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25">
      <c r="G4960" s="459"/>
      <c r="H4960" s="459">
        <v>4953</v>
      </c>
      <c r="I4960" s="444">
        <f t="shared" ca="1" si="180"/>
        <v>-765527069312761.38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-3189696122136.5059</v>
      </c>
      <c r="L4960" s="444">
        <f t="shared" ca="1" si="179"/>
        <v>-768716765434897.88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25">
      <c r="G4961" s="459"/>
      <c r="H4961" s="459">
        <v>4954</v>
      </c>
      <c r="I4961" s="444">
        <f t="shared" ca="1" si="180"/>
        <v>-768716765434897.88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-3202986522645.4077</v>
      </c>
      <c r="L4961" s="444">
        <f t="shared" ca="1" si="179"/>
        <v>-771919751957543.25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25">
      <c r="G4962" s="459"/>
      <c r="H4962" s="459">
        <v>4955</v>
      </c>
      <c r="I4962" s="444">
        <f t="shared" ca="1" si="180"/>
        <v>-771919751957543.25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-3216332299823.0967</v>
      </c>
      <c r="L4962" s="444">
        <f t="shared" ca="1" si="179"/>
        <v>-775136084257366.38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25">
      <c r="G4963" s="459"/>
      <c r="H4963" s="459">
        <v>4956</v>
      </c>
      <c r="I4963" s="444">
        <f t="shared" ca="1" si="180"/>
        <v>-775136084257366.38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-3229733684405.6934</v>
      </c>
      <c r="L4963" s="444">
        <f t="shared" ca="1" si="179"/>
        <v>-778365817941772.13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25">
      <c r="G4964" s="459"/>
      <c r="H4964" s="459">
        <v>4957</v>
      </c>
      <c r="I4964" s="444">
        <f t="shared" ca="1" si="180"/>
        <v>-778365817941772.13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-3243190908090.7173</v>
      </c>
      <c r="L4964" s="444">
        <f t="shared" ca="1" si="179"/>
        <v>-781609008849862.88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25">
      <c r="G4965" s="459"/>
      <c r="H4965" s="459">
        <v>4958</v>
      </c>
      <c r="I4965" s="444">
        <f t="shared" ca="1" si="180"/>
        <v>-781609008849862.88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-3256704203541.0952</v>
      </c>
      <c r="L4965" s="444">
        <f t="shared" ca="1" si="179"/>
        <v>-784865713053404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25">
      <c r="G4966" s="459"/>
      <c r="H4966" s="459">
        <v>4959</v>
      </c>
      <c r="I4966" s="444">
        <f t="shared" ca="1" si="180"/>
        <v>-784865713053404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-3270273804389.1831</v>
      </c>
      <c r="L4966" s="444">
        <f t="shared" ca="1" si="179"/>
        <v>-788135986857793.13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25">
      <c r="G4967" s="459"/>
      <c r="H4967" s="459">
        <v>4960</v>
      </c>
      <c r="I4967" s="444">
        <f t="shared" ca="1" si="180"/>
        <v>-788135986857793.13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-3283899945240.8047</v>
      </c>
      <c r="L4967" s="444">
        <f t="shared" ca="1" si="179"/>
        <v>-791419886803033.88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25">
      <c r="G4968" s="459"/>
      <c r="H4968" s="459">
        <v>4961</v>
      </c>
      <c r="I4968" s="444">
        <f t="shared" ca="1" si="180"/>
        <v>-791419886803033.88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-3297582861679.3076</v>
      </c>
      <c r="L4968" s="444">
        <f t="shared" ca="1" si="179"/>
        <v>-794717469664713.13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25">
      <c r="G4969" s="459"/>
      <c r="H4969" s="459">
        <v>4962</v>
      </c>
      <c r="I4969" s="444">
        <f t="shared" ca="1" si="180"/>
        <v>-794717469664713.13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-3311322790269.6382</v>
      </c>
      <c r="L4969" s="444">
        <f t="shared" ca="1" si="179"/>
        <v>-798028792454982.75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25">
      <c r="G4970" s="459"/>
      <c r="H4970" s="459">
        <v>4963</v>
      </c>
      <c r="I4970" s="444">
        <f t="shared" ca="1" si="180"/>
        <v>-798028792454982.75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-3325119968562.4282</v>
      </c>
      <c r="L4970" s="444">
        <f t="shared" ca="1" si="179"/>
        <v>-801353912423545.13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25">
      <c r="G4971" s="459"/>
      <c r="H4971" s="459">
        <v>4964</v>
      </c>
      <c r="I4971" s="444">
        <f t="shared" ca="1" si="180"/>
        <v>-801353912423545.13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-3338974635098.1045</v>
      </c>
      <c r="L4971" s="444">
        <f t="shared" ca="1" si="179"/>
        <v>-804692887058643.25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25">
      <c r="G4972" s="459"/>
      <c r="H4972" s="459">
        <v>4965</v>
      </c>
      <c r="I4972" s="444">
        <f t="shared" ca="1" si="180"/>
        <v>-804692887058643.25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-3352887029411.0137</v>
      </c>
      <c r="L4972" s="444">
        <f t="shared" ca="1" si="179"/>
        <v>-808045774088054.25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25">
      <c r="G4973" s="459"/>
      <c r="H4973" s="459">
        <v>4966</v>
      </c>
      <c r="I4973" s="444">
        <f t="shared" ca="1" si="180"/>
        <v>-808045774088054.25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-3366857392033.5596</v>
      </c>
      <c r="L4973" s="444">
        <f t="shared" ca="1" si="179"/>
        <v>-811412631480087.75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25">
      <c r="G4974" s="459"/>
      <c r="H4974" s="459">
        <v>4967</v>
      </c>
      <c r="I4974" s="444">
        <f t="shared" ca="1" si="180"/>
        <v>-811412631480087.75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-3380885964500.3657</v>
      </c>
      <c r="L4974" s="444">
        <f t="shared" ca="1" si="179"/>
        <v>-814793517444588.13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25">
      <c r="G4975" s="459"/>
      <c r="H4975" s="459">
        <v>4968</v>
      </c>
      <c r="I4975" s="444">
        <f t="shared" ca="1" si="180"/>
        <v>-814793517444588.13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-3394972989352.4507</v>
      </c>
      <c r="L4975" s="444">
        <f t="shared" ca="1" si="179"/>
        <v>-818188490433940.63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25">
      <c r="G4976" s="459"/>
      <c r="H4976" s="459">
        <v>4969</v>
      </c>
      <c r="I4976" s="444">
        <f t="shared" ca="1" si="180"/>
        <v>-818188490433940.63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-3409118710141.4194</v>
      </c>
      <c r="L4976" s="444">
        <f t="shared" ca="1" si="179"/>
        <v>-821597609144082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25">
      <c r="G4977" s="459"/>
      <c r="H4977" s="459">
        <v>4970</v>
      </c>
      <c r="I4977" s="444">
        <f t="shared" ca="1" si="180"/>
        <v>-821597609144082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-3423323371433.6748</v>
      </c>
      <c r="L4977" s="444">
        <f t="shared" ca="1" si="179"/>
        <v>-825020932515515.63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25">
      <c r="G4978" s="459"/>
      <c r="H4978" s="459">
        <v>4971</v>
      </c>
      <c r="I4978" s="444">
        <f t="shared" ca="1" si="180"/>
        <v>-825020932515515.63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-3437587218814.6484</v>
      </c>
      <c r="L4978" s="444">
        <f t="shared" ca="1" si="179"/>
        <v>-828458519734330.25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25">
      <c r="G4979" s="459"/>
      <c r="H4979" s="459">
        <v>4972</v>
      </c>
      <c r="I4979" s="444">
        <f t="shared" ca="1" si="180"/>
        <v>-828458519734330.25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-3451910498893.0425</v>
      </c>
      <c r="L4979" s="444">
        <f t="shared" ca="1" si="179"/>
        <v>-831910430233223.25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25">
      <c r="G4980" s="459"/>
      <c r="H4980" s="459">
        <v>4973</v>
      </c>
      <c r="I4980" s="444">
        <f t="shared" ca="1" si="180"/>
        <v>-831910430233223.25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-3466293459305.0967</v>
      </c>
      <c r="L4980" s="444">
        <f t="shared" ca="1" si="179"/>
        <v>-835376723692528.38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25">
      <c r="G4981" s="459"/>
      <c r="H4981" s="459">
        <v>4974</v>
      </c>
      <c r="I4981" s="444">
        <f t="shared" ca="1" si="180"/>
        <v>-835376723692528.38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-3480736348718.8682</v>
      </c>
      <c r="L4981" s="444">
        <f t="shared" ca="1" si="179"/>
        <v>-838857460041247.25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25">
      <c r="G4982" s="459"/>
      <c r="H4982" s="459">
        <v>4975</v>
      </c>
      <c r="I4982" s="444">
        <f t="shared" ca="1" si="180"/>
        <v>-838857460041247.25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-3495239416838.5303</v>
      </c>
      <c r="L4982" s="444">
        <f t="shared" ca="1" si="179"/>
        <v>-842352699458085.75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25">
      <c r="G4983" s="459"/>
      <c r="H4983" s="459">
        <v>4976</v>
      </c>
      <c r="I4983" s="444">
        <f t="shared" ca="1" si="180"/>
        <v>-842352699458085.75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-3509802914408.6904</v>
      </c>
      <c r="L4983" s="444">
        <f t="shared" ca="1" si="179"/>
        <v>-845862502372494.5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25">
      <c r="G4984" s="459"/>
      <c r="H4984" s="459">
        <v>4977</v>
      </c>
      <c r="I4984" s="444">
        <f t="shared" ca="1" si="180"/>
        <v>-845862502372494.5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-3524427093218.7271</v>
      </c>
      <c r="L4984" s="444">
        <f t="shared" ca="1" si="179"/>
        <v>-849386929465713.25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25">
      <c r="G4985" s="459"/>
      <c r="H4985" s="459">
        <v>4978</v>
      </c>
      <c r="I4985" s="444">
        <f t="shared" ca="1" si="180"/>
        <v>-849386929465713.25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-3539112206107.1387</v>
      </c>
      <c r="L4985" s="444">
        <f t="shared" ca="1" si="179"/>
        <v>-852926041671820.38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25">
      <c r="G4986" s="459"/>
      <c r="H4986" s="459">
        <v>4979</v>
      </c>
      <c r="I4986" s="444">
        <f t="shared" ca="1" si="180"/>
        <v>-852926041671820.38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-3553858506965.918</v>
      </c>
      <c r="L4986" s="444">
        <f t="shared" ca="1" si="179"/>
        <v>-856479900178786.25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25">
      <c r="G4987" s="459"/>
      <c r="H4987" s="459">
        <v>4980</v>
      </c>
      <c r="I4987" s="444">
        <f t="shared" ca="1" si="180"/>
        <v>-856479900178786.25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-3568666250744.9429</v>
      </c>
      <c r="L4987" s="444">
        <f t="shared" ca="1" si="179"/>
        <v>-860048566429531.25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25">
      <c r="G4988" s="459"/>
      <c r="H4988" s="459">
        <v>4981</v>
      </c>
      <c r="I4988" s="444">
        <f t="shared" ca="1" si="180"/>
        <v>-860048566429531.25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-3583535693456.3804</v>
      </c>
      <c r="L4988" s="444">
        <f t="shared" ca="1" si="179"/>
        <v>-863632102122987.63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25">
      <c r="G4989" s="459"/>
      <c r="H4989" s="459">
        <v>4982</v>
      </c>
      <c r="I4989" s="444">
        <f t="shared" ca="1" si="180"/>
        <v>-863632102122987.63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-3598467092179.1152</v>
      </c>
      <c r="L4989" s="444">
        <f t="shared" ca="1" si="179"/>
        <v>-867230569215166.75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25">
      <c r="G4990" s="459"/>
      <c r="H4990" s="459">
        <v>4983</v>
      </c>
      <c r="I4990" s="444">
        <f t="shared" ca="1" si="180"/>
        <v>-867230569215166.75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-3613460705063.1948</v>
      </c>
      <c r="L4990" s="444">
        <f t="shared" ca="1" si="179"/>
        <v>-870844029920230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25">
      <c r="G4991" s="459"/>
      <c r="H4991" s="459">
        <v>4984</v>
      </c>
      <c r="I4991" s="444">
        <f t="shared" ca="1" si="180"/>
        <v>-870844029920230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-3628516791334.2915</v>
      </c>
      <c r="L4991" s="444">
        <f t="shared" ca="1" si="179"/>
        <v>-874472546711564.25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25">
      <c r="G4992" s="459"/>
      <c r="H4992" s="459">
        <v>4985</v>
      </c>
      <c r="I4992" s="444">
        <f t="shared" ca="1" si="180"/>
        <v>-874472546711564.25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-3643635611298.1841</v>
      </c>
      <c r="L4992" s="444">
        <f t="shared" ca="1" si="179"/>
        <v>-878116182322862.38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25">
      <c r="G4993" s="459"/>
      <c r="H4993" s="459">
        <v>4986</v>
      </c>
      <c r="I4993" s="444">
        <f t="shared" ca="1" si="180"/>
        <v>-878116182322862.38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-3658817426345.2593</v>
      </c>
      <c r="L4993" s="444">
        <f t="shared" ca="1" si="179"/>
        <v>-881774999749207.63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25">
      <c r="G4994" s="459"/>
      <c r="H4994" s="459">
        <v>4987</v>
      </c>
      <c r="I4994" s="444">
        <f t="shared" ca="1" si="180"/>
        <v>-881774999749207.63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-3674062498955.0317</v>
      </c>
      <c r="L4994" s="444">
        <f t="shared" ca="1" si="179"/>
        <v>-885449062248162.63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25">
      <c r="G4995" s="459"/>
      <c r="H4995" s="459">
        <v>4988</v>
      </c>
      <c r="I4995" s="444">
        <f t="shared" ca="1" si="180"/>
        <v>-885449062248162.63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-3689371092700.6777</v>
      </c>
      <c r="L4995" s="444">
        <f t="shared" ca="1" si="179"/>
        <v>-889138433340863.25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25">
      <c r="G4996" s="459"/>
      <c r="H4996" s="459">
        <v>4989</v>
      </c>
      <c r="I4996" s="444">
        <f t="shared" ca="1" si="180"/>
        <v>-889138433340863.25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-3704743472253.5967</v>
      </c>
      <c r="L4996" s="444">
        <f t="shared" ca="1" si="179"/>
        <v>-892843176813116.88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25">
      <c r="G4997" s="459"/>
      <c r="H4997" s="459">
        <v>4990</v>
      </c>
      <c r="I4997" s="444">
        <f t="shared" ca="1" si="180"/>
        <v>-892843176813116.88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-3720179903387.9863</v>
      </c>
      <c r="L4997" s="444">
        <f t="shared" ca="1" si="179"/>
        <v>-896563356716504.88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25">
      <c r="G4998" s="459"/>
      <c r="H4998" s="459">
        <v>4991</v>
      </c>
      <c r="I4998" s="444">
        <f t="shared" ca="1" si="180"/>
        <v>-896563356716504.88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-3735680652985.437</v>
      </c>
      <c r="L4998" s="444">
        <f t="shared" ca="1" si="179"/>
        <v>-900299037369490.25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25">
      <c r="G4999" s="459"/>
      <c r="H4999" s="459">
        <v>4992</v>
      </c>
      <c r="I4999" s="444">
        <f t="shared" ca="1" si="180"/>
        <v>-900299037369490.25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-3751245989039.542</v>
      </c>
      <c r="L4999" s="444">
        <f t="shared" ca="1" si="179"/>
        <v>-904050283358529.75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25">
      <c r="G5000" s="459"/>
      <c r="H5000" s="459">
        <v>4993</v>
      </c>
      <c r="I5000" s="444">
        <f t="shared" ca="1" si="180"/>
        <v>-904050283358529.75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-3766876180660.5405</v>
      </c>
      <c r="L5000" s="444">
        <f t="shared" ca="1" si="179"/>
        <v>-907817159539190.25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25">
      <c r="G5001" s="459"/>
      <c r="H5001" s="459">
        <v>4994</v>
      </c>
      <c r="I5001" s="444">
        <f t="shared" ca="1" si="180"/>
        <v>-907817159539190.25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-3782571498079.9595</v>
      </c>
      <c r="L5001" s="444">
        <f t="shared" ca="1" si="179"/>
        <v>-911599731037270.25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25">
      <c r="G5002" s="459"/>
      <c r="H5002" s="459">
        <v>4995</v>
      </c>
      <c r="I5002" s="444">
        <f t="shared" ca="1" si="180"/>
        <v>-911599731037270.25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-3798332212655.2925</v>
      </c>
      <c r="L5002" s="444">
        <f t="shared" ca="1" si="179"/>
        <v>-915398063249925.5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25">
      <c r="G5003" s="459"/>
      <c r="H5003" s="459">
        <v>4996</v>
      </c>
      <c r="I5003" s="444">
        <f t="shared" ca="1" si="180"/>
        <v>-915398063249925.5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-3814158596874.6895</v>
      </c>
      <c r="L5003" s="444">
        <f t="shared" ca="1" si="179"/>
        <v>-919212221846800.25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25">
      <c r="G5004" s="459"/>
      <c r="H5004" s="459">
        <v>4997</v>
      </c>
      <c r="I5004" s="444">
        <f t="shared" ca="1" si="180"/>
        <v>-919212221846800.25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-3830050924361.668</v>
      </c>
      <c r="L5004" s="444">
        <f t="shared" ca="1" si="179"/>
        <v>-923042272771161.88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25">
      <c r="G5005" s="459"/>
      <c r="H5005" s="459">
        <v>4998</v>
      </c>
      <c r="I5005" s="444">
        <f t="shared" ca="1" si="180"/>
        <v>-923042272771161.88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-3846009469879.8413</v>
      </c>
      <c r="L5005" s="444">
        <f t="shared" ca="1" si="179"/>
        <v>-926888282241041.75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25">
      <c r="G5006" s="459"/>
      <c r="H5006" s="459">
        <v>4999</v>
      </c>
      <c r="I5006" s="444">
        <f t="shared" ca="1" si="180"/>
        <v>-926888282241041.75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-3862034509337.6738</v>
      </c>
      <c r="L5006" s="444">
        <f t="shared" ca="1" si="179"/>
        <v>-930750316750379.38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25">
      <c r="G5007" s="459"/>
      <c r="H5007" s="459">
        <v>5000</v>
      </c>
      <c r="I5007" s="444">
        <f t="shared" ca="1" si="180"/>
        <v>-930750316750379.38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-3878126319793.2476</v>
      </c>
      <c r="L5007" s="444">
        <f t="shared" ca="1" si="179"/>
        <v>-934628443070172.63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25">
      <c r="G5008" s="459"/>
      <c r="H5008" s="459">
        <v>5001</v>
      </c>
      <c r="I5008" s="444">
        <f t="shared" ca="1" si="180"/>
        <v>-934628443070172.63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-3894285179459.0522</v>
      </c>
      <c r="L5008" s="444">
        <f t="shared" ca="1" si="179"/>
        <v>-938522728249631.63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25">
      <c r="G5009" s="459"/>
      <c r="H5009" s="459">
        <v>5002</v>
      </c>
      <c r="I5009" s="444">
        <f t="shared" ca="1" si="180"/>
        <v>-938522728249631.63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-3910511367706.7979</v>
      </c>
      <c r="L5009" s="444">
        <f t="shared" ca="1" si="179"/>
        <v>-942433239617338.38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25">
      <c r="G5010" s="459"/>
      <c r="H5010" s="459">
        <v>5003</v>
      </c>
      <c r="I5010" s="444">
        <f t="shared" ca="1" si="180"/>
        <v>-942433239617338.38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-3926805165072.2427</v>
      </c>
      <c r="L5010" s="444">
        <f t="shared" ca="1" si="179"/>
        <v>-946360044782410.63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25">
      <c r="G5011" s="459"/>
      <c r="H5011" s="459">
        <v>5004</v>
      </c>
      <c r="I5011" s="444">
        <f t="shared" ca="1" si="180"/>
        <v>-946360044782410.63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-3943166853260.0444</v>
      </c>
      <c r="L5011" s="444">
        <f t="shared" ca="1" si="179"/>
        <v>-950303211635670.63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25">
      <c r="G5012" s="459"/>
      <c r="H5012" s="459">
        <v>5005</v>
      </c>
      <c r="I5012" s="444">
        <f t="shared" ca="1" si="180"/>
        <v>-950303211635670.63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-3959596715148.6274</v>
      </c>
      <c r="L5012" s="444">
        <f t="shared" ca="1" si="179"/>
        <v>-954262808350819.25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25">
      <c r="G5013" s="459"/>
      <c r="H5013" s="459">
        <v>5006</v>
      </c>
      <c r="I5013" s="444">
        <f t="shared" ca="1" si="180"/>
        <v>-954262808350819.25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-3976095034795.0796</v>
      </c>
      <c r="L5013" s="444">
        <f t="shared" ca="1" si="179"/>
        <v>-958238903385614.38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25">
      <c r="G5014" s="459"/>
      <c r="H5014" s="459">
        <v>5007</v>
      </c>
      <c r="I5014" s="444">
        <f t="shared" ca="1" si="180"/>
        <v>-958238903385614.38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-3992662097440.0601</v>
      </c>
      <c r="L5014" s="444">
        <f t="shared" ca="1" si="179"/>
        <v>-962231565483054.38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25">
      <c r="G5015" s="459"/>
      <c r="H5015" s="459">
        <v>5008</v>
      </c>
      <c r="I5015" s="444">
        <f t="shared" ca="1" si="180"/>
        <v>-962231565483054.38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-4009298189512.7271</v>
      </c>
      <c r="L5015" s="444">
        <f t="shared" ca="1" si="179"/>
        <v>-966240863672567.13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25">
      <c r="G5016" s="459"/>
      <c r="H5016" s="459">
        <v>5009</v>
      </c>
      <c r="I5016" s="444">
        <f t="shared" ca="1" si="180"/>
        <v>-966240863672567.13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-4026003598635.6958</v>
      </c>
      <c r="L5016" s="444">
        <f t="shared" ca="1" si="179"/>
        <v>-970266867271202.88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25">
      <c r="G5017" s="459"/>
      <c r="H5017" s="459">
        <v>5010</v>
      </c>
      <c r="I5017" s="444">
        <f t="shared" ca="1" si="180"/>
        <v>-970266867271202.88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-4042778613630.0117</v>
      </c>
      <c r="L5017" s="444">
        <f t="shared" ca="1" si="179"/>
        <v>-974309645884832.88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25">
      <c r="G5018" s="459"/>
      <c r="H5018" s="459">
        <v>5011</v>
      </c>
      <c r="I5018" s="444">
        <f t="shared" ca="1" si="180"/>
        <v>-974309645884832.88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-4059623524520.1367</v>
      </c>
      <c r="L5018" s="444">
        <f t="shared" ca="1" si="179"/>
        <v>-978369269409353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25">
      <c r="G5019" s="459"/>
      <c r="H5019" s="459">
        <v>5012</v>
      </c>
      <c r="I5019" s="444">
        <f t="shared" ca="1" si="180"/>
        <v>-978369269409353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-4076538622538.9712</v>
      </c>
      <c r="L5019" s="444">
        <f t="shared" ca="1" si="179"/>
        <v>-982445808031892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25">
      <c r="G5020" s="459"/>
      <c r="H5020" s="459">
        <v>5013</v>
      </c>
      <c r="I5020" s="444">
        <f t="shared" ca="1" si="180"/>
        <v>-982445808031892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-4093524200132.8833</v>
      </c>
      <c r="L5020" s="444">
        <f t="shared" ca="1" si="179"/>
        <v>-986539332232024.88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25">
      <c r="G5021" s="459"/>
      <c r="H5021" s="459">
        <v>5014</v>
      </c>
      <c r="I5021" s="444">
        <f t="shared" ca="1" si="180"/>
        <v>-986539332232024.88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-4110580550966.771</v>
      </c>
      <c r="L5021" s="444">
        <f t="shared" ca="1" si="179"/>
        <v>-990649912782991.63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25">
      <c r="G5022" s="459"/>
      <c r="H5022" s="459">
        <v>5015</v>
      </c>
      <c r="I5022" s="444">
        <f t="shared" ca="1" si="180"/>
        <v>-990649912782991.63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-4127707969929.1313</v>
      </c>
      <c r="L5022" s="444">
        <f t="shared" ca="1" si="179"/>
        <v>-994777620752920.75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25">
      <c r="G5023" s="459"/>
      <c r="H5023" s="459">
        <v>5016</v>
      </c>
      <c r="I5023" s="444">
        <f t="shared" ca="1" si="180"/>
        <v>-994777620752920.75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-4144906753137.1694</v>
      </c>
      <c r="L5023" s="444">
        <f t="shared" ca="1" si="179"/>
        <v>-998922527506057.88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25">
      <c r="G5024" s="459"/>
      <c r="H5024" s="459">
        <v>5017</v>
      </c>
      <c r="I5024" s="444">
        <f t="shared" ca="1" si="180"/>
        <v>-998922527506057.88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-4162177197941.9077</v>
      </c>
      <c r="L5024" s="444">
        <f t="shared" ca="1" si="179"/>
        <v>-1003084704703999.8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25">
      <c r="G5025" s="459"/>
      <c r="H5025" s="459">
        <v>5018</v>
      </c>
      <c r="I5025" s="444">
        <f t="shared" ca="1" si="180"/>
        <v>-1003084704703999.8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-4179519602933.332</v>
      </c>
      <c r="L5025" s="444">
        <f t="shared" ca="1" si="179"/>
        <v>-1007264224306933.1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25">
      <c r="G5026" s="459"/>
      <c r="H5026" s="459">
        <v>5019</v>
      </c>
      <c r="I5026" s="444">
        <f t="shared" ca="1" si="180"/>
        <v>-1007264224306933.1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-4196934267945.5547</v>
      </c>
      <c r="L5026" s="444">
        <f t="shared" ca="1" si="179"/>
        <v>-1011461158574878.6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25">
      <c r="G5027" s="459"/>
      <c r="H5027" s="459">
        <v>5020</v>
      </c>
      <c r="I5027" s="444">
        <f t="shared" ca="1" si="180"/>
        <v>-1011461158574878.6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-4214421494061.9941</v>
      </c>
      <c r="L5027" s="444">
        <f t="shared" ca="1" si="179"/>
        <v>-1015675580068940.6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25">
      <c r="G5028" s="459"/>
      <c r="H5028" s="459">
        <v>5021</v>
      </c>
      <c r="I5028" s="444">
        <f t="shared" ca="1" si="180"/>
        <v>-1015675580068940.6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-4231981583620.5854</v>
      </c>
      <c r="L5028" s="444">
        <f t="shared" ca="1" si="179"/>
        <v>-1019907561652561.3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25">
      <c r="G5029" s="459"/>
      <c r="H5029" s="459">
        <v>5022</v>
      </c>
      <c r="I5029" s="444">
        <f t="shared" ca="1" si="180"/>
        <v>-1019907561652561.3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-4249614840219.0054</v>
      </c>
      <c r="L5029" s="444">
        <f t="shared" ca="1" si="179"/>
        <v>-1024157176492780.3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25">
      <c r="G5030" s="459"/>
      <c r="H5030" s="459">
        <v>5023</v>
      </c>
      <c r="I5030" s="444">
        <f t="shared" ca="1" si="180"/>
        <v>-1024157176492780.3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-4267321568719.9175</v>
      </c>
      <c r="L5030" s="444">
        <f t="shared" ca="1" si="179"/>
        <v>-1028424498061500.1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25">
      <c r="G5031" s="459"/>
      <c r="H5031" s="459">
        <v>5024</v>
      </c>
      <c r="I5031" s="444">
        <f t="shared" ca="1" si="180"/>
        <v>-1028424498061500.1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-4285102075256.2505</v>
      </c>
      <c r="L5031" s="444">
        <f t="shared" ca="1" si="179"/>
        <v>-1032709600136756.4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25">
      <c r="G5032" s="459"/>
      <c r="H5032" s="459">
        <v>5025</v>
      </c>
      <c r="I5032" s="444">
        <f t="shared" ca="1" si="180"/>
        <v>-1032709600136756.4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-4302956667236.4854</v>
      </c>
      <c r="L5032" s="444">
        <f t="shared" ca="1" si="179"/>
        <v>-1037012556803992.9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25">
      <c r="G5033" s="459"/>
      <c r="H5033" s="459">
        <v>5026</v>
      </c>
      <c r="I5033" s="444">
        <f t="shared" ca="1" si="180"/>
        <v>-1037012556803992.9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-4320885653349.9702</v>
      </c>
      <c r="L5033" s="444">
        <f t="shared" ca="1" si="179"/>
        <v>-1041333442457342.9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25">
      <c r="G5034" s="459"/>
      <c r="H5034" s="459">
        <v>5027</v>
      </c>
      <c r="I5034" s="444">
        <f t="shared" ca="1" si="180"/>
        <v>-1041333442457342.9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-4338889343572.2617</v>
      </c>
      <c r="L5034" s="444">
        <f t="shared" ca="1" si="179"/>
        <v>-1045672331800915.1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25">
      <c r="G5035" s="459"/>
      <c r="H5035" s="459">
        <v>5028</v>
      </c>
      <c r="I5035" s="444">
        <f t="shared" ca="1" si="180"/>
        <v>-1045672331800915.1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-4356968049170.4795</v>
      </c>
      <c r="L5035" s="444">
        <f t="shared" ca="1" si="179"/>
        <v>-1050029299850085.6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25">
      <c r="G5036" s="459"/>
      <c r="H5036" s="459">
        <v>5029</v>
      </c>
      <c r="I5036" s="444">
        <f t="shared" ca="1" si="180"/>
        <v>-1050029299850085.6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-4375122082708.6899</v>
      </c>
      <c r="L5036" s="444">
        <f t="shared" ca="1" si="179"/>
        <v>-1054404421932794.4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25">
      <c r="G5037" s="459"/>
      <c r="H5037" s="459">
        <v>5030</v>
      </c>
      <c r="I5037" s="444">
        <f t="shared" ca="1" si="180"/>
        <v>-1054404421932794.4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-4393351758053.3091</v>
      </c>
      <c r="L5037" s="444">
        <f t="shared" ca="1" si="179"/>
        <v>-1058797773690847.6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25">
      <c r="G5038" s="459"/>
      <c r="H5038" s="459">
        <v>5031</v>
      </c>
      <c r="I5038" s="444">
        <f t="shared" ca="1" si="180"/>
        <v>-1058797773690847.6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-4411657390378.5313</v>
      </c>
      <c r="L5038" s="444">
        <f t="shared" ca="1" si="179"/>
        <v>-1063209431081226.1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25">
      <c r="G5039" s="459"/>
      <c r="H5039" s="459">
        <v>5032</v>
      </c>
      <c r="I5039" s="444">
        <f t="shared" ca="1" si="180"/>
        <v>-1063209431081226.1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-4430039296171.7754</v>
      </c>
      <c r="L5039" s="444">
        <f t="shared" ca="1" si="179"/>
        <v>-1067639470377397.9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25">
      <c r="G5040" s="459"/>
      <c r="H5040" s="459">
        <v>5033</v>
      </c>
      <c r="I5040" s="444">
        <f t="shared" ca="1" si="180"/>
        <v>-1067639470377397.9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-4448497793239.1582</v>
      </c>
      <c r="L5040" s="444">
        <f t="shared" ca="1" si="179"/>
        <v>-1072087968170637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25">
      <c r="G5041" s="459"/>
      <c r="H5041" s="459">
        <v>5034</v>
      </c>
      <c r="I5041" s="444">
        <f t="shared" ca="1" si="180"/>
        <v>-1072087968170637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-4467033200710.9873</v>
      </c>
      <c r="L5041" s="444">
        <f t="shared" ca="1" si="179"/>
        <v>-1076555001371348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25">
      <c r="G5042" s="459"/>
      <c r="H5042" s="459">
        <v>5035</v>
      </c>
      <c r="I5042" s="444">
        <f t="shared" ca="1" si="180"/>
        <v>-1076555001371348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-4485645839047.2832</v>
      </c>
      <c r="L5042" s="444">
        <f t="shared" ca="1" si="179"/>
        <v>-1081040647210395.3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25">
      <c r="G5043" s="459"/>
      <c r="H5043" s="459">
        <v>5036</v>
      </c>
      <c r="I5043" s="444">
        <f t="shared" ca="1" si="180"/>
        <v>-1081040647210395.3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-4504336030043.3135</v>
      </c>
      <c r="L5043" s="444">
        <f t="shared" ca="1" si="179"/>
        <v>-1085544983240438.6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25">
      <c r="G5044" s="459"/>
      <c r="H5044" s="459">
        <v>5037</v>
      </c>
      <c r="I5044" s="444">
        <f t="shared" ca="1" si="180"/>
        <v>-1085544983240438.6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-4523104096835.1611</v>
      </c>
      <c r="L5044" s="444">
        <f t="shared" ca="1" si="179"/>
        <v>-1090068087337273.8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25">
      <c r="G5045" s="459"/>
      <c r="H5045" s="459">
        <v>5038</v>
      </c>
      <c r="I5045" s="444">
        <f t="shared" ca="1" si="180"/>
        <v>-1090068087337273.8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-4541950363905.3076</v>
      </c>
      <c r="L5045" s="444">
        <f t="shared" ca="1" si="179"/>
        <v>-1094610037701179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25">
      <c r="G5046" s="459"/>
      <c r="H5046" s="459">
        <v>5039</v>
      </c>
      <c r="I5046" s="444">
        <f t="shared" ca="1" si="180"/>
        <v>-1094610037701179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-4560875157088.2461</v>
      </c>
      <c r="L5046" s="444">
        <f t="shared" ca="1" si="179"/>
        <v>-1099170912858267.3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25">
      <c r="G5047" s="459"/>
      <c r="H5047" s="459">
        <v>5040</v>
      </c>
      <c r="I5047" s="444">
        <f t="shared" ca="1" si="180"/>
        <v>-1099170912858267.3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-4579878803576.1133</v>
      </c>
      <c r="L5047" s="444">
        <f t="shared" ca="1" si="179"/>
        <v>-1103750791661843.4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25">
      <c r="G5048" s="459"/>
      <c r="H5048" s="459">
        <v>5041</v>
      </c>
      <c r="I5048" s="444">
        <f t="shared" ca="1" si="180"/>
        <v>-1103750791661843.4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-4598961631924.3477</v>
      </c>
      <c r="L5048" s="444">
        <f t="shared" ca="1" si="179"/>
        <v>-1108349753293767.8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25">
      <c r="G5049" s="459"/>
      <c r="H5049" s="459">
        <v>5042</v>
      </c>
      <c r="I5049" s="444">
        <f t="shared" ca="1" si="180"/>
        <v>-1108349753293767.8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-4618123972057.3662</v>
      </c>
      <c r="L5049" s="444">
        <f t="shared" ca="1" si="179"/>
        <v>-1112967877265825.1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25">
      <c r="G5050" s="459"/>
      <c r="H5050" s="459">
        <v>5043</v>
      </c>
      <c r="I5050" s="444">
        <f t="shared" ca="1" si="180"/>
        <v>-1112967877265825.1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-4637366155274.2715</v>
      </c>
      <c r="L5050" s="444">
        <f t="shared" ca="1" si="179"/>
        <v>-1117605243421099.4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25">
      <c r="G5051" s="459"/>
      <c r="H5051" s="459">
        <v>5044</v>
      </c>
      <c r="I5051" s="444">
        <f t="shared" ca="1" si="180"/>
        <v>-1117605243421099.4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-4656688514254.5811</v>
      </c>
      <c r="L5051" s="444">
        <f t="shared" ca="1" si="179"/>
        <v>-1122261931935354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25">
      <c r="G5052" s="459"/>
      <c r="H5052" s="459">
        <v>5045</v>
      </c>
      <c r="I5052" s="444">
        <f t="shared" ca="1" si="180"/>
        <v>-1122261931935354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-4676091383063.9746</v>
      </c>
      <c r="L5052" s="444">
        <f t="shared" ca="1" si="179"/>
        <v>-1126938023318418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25">
      <c r="G5053" s="459"/>
      <c r="H5053" s="459">
        <v>5046</v>
      </c>
      <c r="I5053" s="444">
        <f t="shared" ca="1" si="180"/>
        <v>-1126938023318418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-4695575097160.0752</v>
      </c>
      <c r="L5053" s="444">
        <f t="shared" ca="1" si="179"/>
        <v>-1131633598415578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25">
      <c r="G5054" s="459"/>
      <c r="H5054" s="459">
        <v>5047</v>
      </c>
      <c r="I5054" s="444">
        <f t="shared" ca="1" si="180"/>
        <v>-1131633598415578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-4715139993398.2412</v>
      </c>
      <c r="L5054" s="444">
        <f t="shared" ca="1" si="179"/>
        <v>-1136348738408976.3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25">
      <c r="G5055" s="459"/>
      <c r="H5055" s="459">
        <v>5048</v>
      </c>
      <c r="I5055" s="444">
        <f t="shared" ca="1" si="180"/>
        <v>-1136348738408976.3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-4734786410037.4014</v>
      </c>
      <c r="L5055" s="444">
        <f t="shared" ca="1" si="179"/>
        <v>-1141083524819013.8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25">
      <c r="G5056" s="459"/>
      <c r="H5056" s="459">
        <v>5049</v>
      </c>
      <c r="I5056" s="444">
        <f t="shared" ca="1" si="180"/>
        <v>-1141083524819013.8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-4754514686745.8906</v>
      </c>
      <c r="L5056" s="444">
        <f t="shared" ca="1" si="179"/>
        <v>-1145838039505759.8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25">
      <c r="G5057" s="459"/>
      <c r="H5057" s="459">
        <v>5050</v>
      </c>
      <c r="I5057" s="444">
        <f t="shared" ca="1" si="180"/>
        <v>-1145838039505759.8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-4774325164607.332</v>
      </c>
      <c r="L5057" s="444">
        <f t="shared" ca="1" si="179"/>
        <v>-1150612364670367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25">
      <c r="G5058" s="459"/>
      <c r="H5058" s="459">
        <v>5051</v>
      </c>
      <c r="I5058" s="444">
        <f t="shared" ca="1" si="180"/>
        <v>-1150612364670367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-4794218186126.5293</v>
      </c>
      <c r="L5058" s="444">
        <f t="shared" ca="1" si="179"/>
        <v>-1155406582856493.5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25">
      <c r="G5059" s="459"/>
      <c r="H5059" s="459">
        <v>5052</v>
      </c>
      <c r="I5059" s="444">
        <f t="shared" ca="1" si="180"/>
        <v>-1155406582856493.5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-4814194095235.3896</v>
      </c>
      <c r="L5059" s="444">
        <f t="shared" ca="1" si="179"/>
        <v>-1160220776951729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25">
      <c r="G5060" s="459"/>
      <c r="H5060" s="459">
        <v>5053</v>
      </c>
      <c r="I5060" s="444">
        <f t="shared" ca="1" si="180"/>
        <v>-1160220776951729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-4834253237298.8711</v>
      </c>
      <c r="L5060" s="444">
        <f t="shared" ca="1" si="179"/>
        <v>-1165055030189027.8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25">
      <c r="G5061" s="459"/>
      <c r="H5061" s="459">
        <v>5054</v>
      </c>
      <c r="I5061" s="444">
        <f t="shared" ca="1" si="180"/>
        <v>-1165055030189027.8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-4854395959120.9492</v>
      </c>
      <c r="L5061" s="444">
        <f t="shared" ca="1" si="179"/>
        <v>-1169909426148148.8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25">
      <c r="G5062" s="459"/>
      <c r="H5062" s="459">
        <v>5055</v>
      </c>
      <c r="I5062" s="444">
        <f t="shared" ca="1" si="180"/>
        <v>-1169909426148148.8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-4874622608950.6201</v>
      </c>
      <c r="L5062" s="444">
        <f t="shared" ca="1" si="179"/>
        <v>-1174784048757099.3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25">
      <c r="G5063" s="459"/>
      <c r="H5063" s="459">
        <v>5056</v>
      </c>
      <c r="I5063" s="444">
        <f t="shared" ca="1" si="180"/>
        <v>-1174784048757099.3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-4894933536487.9131</v>
      </c>
      <c r="L5063" s="444">
        <f t="shared" ca="1" si="179"/>
        <v>-1179678982293587.3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25">
      <c r="G5064" s="459"/>
      <c r="H5064" s="459">
        <v>5057</v>
      </c>
      <c r="I5064" s="444">
        <f t="shared" ca="1" si="180"/>
        <v>-1179678982293587.3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-4915329092889.9473</v>
      </c>
      <c r="L5064" s="444">
        <f t="shared" ca="1" si="179"/>
        <v>-1184594311386477.3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25">
      <c r="G5065" s="459"/>
      <c r="H5065" s="459">
        <v>5058</v>
      </c>
      <c r="I5065" s="444">
        <f t="shared" ca="1" si="180"/>
        <v>-1184594311386477.3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-4935809630776.9883</v>
      </c>
      <c r="L5065" s="444">
        <f t="shared" ca="1" si="179"/>
        <v>-1189530121017254.3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25">
      <c r="G5066" s="459"/>
      <c r="H5066" s="459">
        <v>5059</v>
      </c>
      <c r="I5066" s="444">
        <f t="shared" ca="1" si="180"/>
        <v>-1189530121017254.3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-4956375504238.5596</v>
      </c>
      <c r="L5066" s="444">
        <f t="shared" ca="1" si="179"/>
        <v>-1194486496521492.8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25">
      <c r="G5067" s="459"/>
      <c r="H5067" s="459">
        <v>5060</v>
      </c>
      <c r="I5067" s="444">
        <f t="shared" ca="1" si="180"/>
        <v>-1194486496521492.8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-4977027068839.5527</v>
      </c>
      <c r="L5067" s="444">
        <f t="shared" ca="1" si="179"/>
        <v>-1199463523590332.3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25">
      <c r="G5068" s="459"/>
      <c r="H5068" s="459">
        <v>5061</v>
      </c>
      <c r="I5068" s="444">
        <f t="shared" ca="1" si="180"/>
        <v>-1199463523590332.3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-4997764681626.3848</v>
      </c>
      <c r="L5068" s="444">
        <f t="shared" ca="1" si="179"/>
        <v>-1204461288271958.8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25">
      <c r="G5069" s="459"/>
      <c r="H5069" s="459">
        <v>5062</v>
      </c>
      <c r="I5069" s="444">
        <f t="shared" ca="1" si="180"/>
        <v>-1204461288271958.8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-5018588701133.1611</v>
      </c>
      <c r="L5069" s="444">
        <f t="shared" ca="1" si="179"/>
        <v>-1209479876973092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25">
      <c r="G5070" s="459"/>
      <c r="H5070" s="459">
        <v>5063</v>
      </c>
      <c r="I5070" s="444">
        <f t="shared" ca="1" si="180"/>
        <v>-1209479876973092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-5039499487387.8828</v>
      </c>
      <c r="L5070" s="444">
        <f t="shared" ca="1" si="179"/>
        <v>-1214519376460480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25">
      <c r="G5071" s="459"/>
      <c r="H5071" s="459">
        <v>5064</v>
      </c>
      <c r="I5071" s="444">
        <f t="shared" ca="1" si="180"/>
        <v>-1214519376460480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-5060497401918.667</v>
      </c>
      <c r="L5071" s="444">
        <f t="shared" ca="1" si="179"/>
        <v>-1219579873862398.8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25">
      <c r="G5072" s="459"/>
      <c r="H5072" s="459">
        <v>5065</v>
      </c>
      <c r="I5072" s="444">
        <f t="shared" ca="1" si="180"/>
        <v>-1219579873862398.8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-5081582807759.9951</v>
      </c>
      <c r="L5072" s="444">
        <f t="shared" ca="1" si="179"/>
        <v>-1224661456670158.8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25">
      <c r="G5073" s="459"/>
      <c r="H5073" s="459">
        <v>5066</v>
      </c>
      <c r="I5073" s="444">
        <f t="shared" ca="1" si="180"/>
        <v>-1224661456670158.8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-5102756069458.9951</v>
      </c>
      <c r="L5073" s="444">
        <f t="shared" ca="1" si="179"/>
        <v>-1229764212739617.8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25">
      <c r="G5074" s="459"/>
      <c r="H5074" s="459">
        <v>5067</v>
      </c>
      <c r="I5074" s="444">
        <f t="shared" ca="1" si="180"/>
        <v>-1229764212739617.8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-5124017553081.7402</v>
      </c>
      <c r="L5074" s="444">
        <f t="shared" ca="1" si="179"/>
        <v>-1234888230292699.5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25">
      <c r="G5075" s="459"/>
      <c r="H5075" s="459">
        <v>5068</v>
      </c>
      <c r="I5075" s="444">
        <f t="shared" ca="1" si="180"/>
        <v>-1234888230292699.5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-5145367626219.5811</v>
      </c>
      <c r="L5075" s="444">
        <f t="shared" ca="1" si="179"/>
        <v>-1240033597918919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25">
      <c r="G5076" s="459"/>
      <c r="H5076" s="459">
        <v>5069</v>
      </c>
      <c r="I5076" s="444">
        <f t="shared" ca="1" si="180"/>
        <v>-1240033597918919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-5166806657995.4961</v>
      </c>
      <c r="L5076" s="444">
        <f t="shared" ca="1" si="179"/>
        <v>-1245200404576914.5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25">
      <c r="G5077" s="459"/>
      <c r="H5077" s="459">
        <v>5070</v>
      </c>
      <c r="I5077" s="444">
        <f t="shared" ca="1" si="180"/>
        <v>-1245200404576914.5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-5188335019070.4766</v>
      </c>
      <c r="L5077" s="444">
        <f t="shared" ca="1" si="179"/>
        <v>-1250388739595985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25">
      <c r="G5078" s="459"/>
      <c r="H5078" s="459">
        <v>5071</v>
      </c>
      <c r="I5078" s="444">
        <f t="shared" ca="1" si="180"/>
        <v>-1250388739595985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-5209953081649.9375</v>
      </c>
      <c r="L5078" s="444">
        <f t="shared" ca="1" si="179"/>
        <v>-1255598692677635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25">
      <c r="G5079" s="459"/>
      <c r="H5079" s="459">
        <v>5072</v>
      </c>
      <c r="I5079" s="444">
        <f t="shared" ca="1" si="180"/>
        <v>-1255598692677635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-5231661219490.1455</v>
      </c>
      <c r="L5079" s="444">
        <f t="shared" ca="1" si="179"/>
        <v>-1260830353897125.3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25">
      <c r="G5080" s="459"/>
      <c r="H5080" s="459">
        <v>5073</v>
      </c>
      <c r="I5080" s="444">
        <f t="shared" ca="1" si="180"/>
        <v>-1260830353897125.3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-5253459807904.6885</v>
      </c>
      <c r="L5080" s="444">
        <f t="shared" ca="1" si="179"/>
        <v>-1266083813705030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25">
      <c r="G5081" s="459"/>
      <c r="H5081" s="459">
        <v>5074</v>
      </c>
      <c r="I5081" s="444">
        <f t="shared" ca="1" si="180"/>
        <v>-1266083813705030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-5275349223770.958</v>
      </c>
      <c r="L5081" s="444">
        <f t="shared" ca="1" si="179"/>
        <v>-1271359162928801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25">
      <c r="G5082" s="459"/>
      <c r="H5082" s="459">
        <v>5075</v>
      </c>
      <c r="I5082" s="444">
        <f t="shared" ca="1" si="180"/>
        <v>-1271359162928801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-5297329845536.6709</v>
      </c>
      <c r="L5082" s="444">
        <f t="shared" ca="1" si="179"/>
        <v>-1276656492774337.8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25">
      <c r="G5083" s="459"/>
      <c r="H5083" s="459">
        <v>5076</v>
      </c>
      <c r="I5083" s="444">
        <f t="shared" ca="1" si="180"/>
        <v>-1276656492774337.8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-5319402053226.4072</v>
      </c>
      <c r="L5083" s="444">
        <f t="shared" ca="1" si="179"/>
        <v>-1281975894827564.3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25">
      <c r="G5084" s="459"/>
      <c r="H5084" s="459">
        <v>5077</v>
      </c>
      <c r="I5084" s="444">
        <f t="shared" ca="1" si="180"/>
        <v>-1281975894827564.3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-5341566228448.1846</v>
      </c>
      <c r="L5084" s="444">
        <f t="shared" ca="1" si="179"/>
        <v>-1287317461056012.5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25">
      <c r="G5085" s="459"/>
      <c r="H5085" s="459">
        <v>5078</v>
      </c>
      <c r="I5085" s="444">
        <f t="shared" ca="1" si="180"/>
        <v>-1287317461056012.5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-5363822754400.0518</v>
      </c>
      <c r="L5085" s="444">
        <f t="shared" ca="1" si="179"/>
        <v>-1292681283810412.5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25">
      <c r="G5086" s="459"/>
      <c r="H5086" s="459">
        <v>5079</v>
      </c>
      <c r="I5086" s="444">
        <f t="shared" ca="1" si="180"/>
        <v>-1292681283810412.5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-5386172015876.7188</v>
      </c>
      <c r="L5086" s="444">
        <f t="shared" ca="1" si="179"/>
        <v>-1298067455826289.3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25">
      <c r="G5087" s="459"/>
      <c r="H5087" s="459">
        <v>5080</v>
      </c>
      <c r="I5087" s="444">
        <f t="shared" ca="1" si="180"/>
        <v>-1298067455826289.3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-5408614399276.2051</v>
      </c>
      <c r="L5087" s="444">
        <f t="shared" ca="1" si="179"/>
        <v>-1303476070225565.5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25">
      <c r="G5088" s="459"/>
      <c r="H5088" s="459">
        <v>5081</v>
      </c>
      <c r="I5088" s="444">
        <f t="shared" ca="1" si="180"/>
        <v>-1303476070225565.5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-5431150292606.5225</v>
      </c>
      <c r="L5088" s="444">
        <f t="shared" ca="1" si="179"/>
        <v>-1308907220518172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25">
      <c r="G5089" s="459"/>
      <c r="H5089" s="459">
        <v>5082</v>
      </c>
      <c r="I5089" s="444">
        <f t="shared" ca="1" si="180"/>
        <v>-1308907220518172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-5453780085492.3828</v>
      </c>
      <c r="L5089" s="444">
        <f t="shared" ca="1" si="179"/>
        <v>-1314361000603664.5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25">
      <c r="G5090" s="459"/>
      <c r="H5090" s="459">
        <v>5083</v>
      </c>
      <c r="I5090" s="444">
        <f t="shared" ca="1" si="180"/>
        <v>-1314361000603664.5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-5476504169181.9355</v>
      </c>
      <c r="L5090" s="444">
        <f t="shared" ca="1" si="179"/>
        <v>-1319837504772846.5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25">
      <c r="G5091" s="459"/>
      <c r="H5091" s="459">
        <v>5084</v>
      </c>
      <c r="I5091" s="444">
        <f t="shared" ca="1" si="180"/>
        <v>-1319837504772846.5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-5499322936553.5273</v>
      </c>
      <c r="L5091" s="444">
        <f t="shared" ca="1" si="179"/>
        <v>-1325336827709400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25">
      <c r="G5092" s="459"/>
      <c r="H5092" s="459">
        <v>5085</v>
      </c>
      <c r="I5092" s="444">
        <f t="shared" ca="1" si="180"/>
        <v>-1325336827709400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-5522236782122.5</v>
      </c>
      <c r="L5092" s="444">
        <f t="shared" ca="1" si="179"/>
        <v>-1330859064491522.5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25">
      <c r="G5093" s="459"/>
      <c r="H5093" s="459">
        <v>5086</v>
      </c>
      <c r="I5093" s="444">
        <f t="shared" ca="1" si="180"/>
        <v>-1330859064491522.5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-5545246102048.0107</v>
      </c>
      <c r="L5093" s="444">
        <f t="shared" ca="1" si="179"/>
        <v>-1336404310593570.5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25">
      <c r="G5094" s="459"/>
      <c r="H5094" s="459">
        <v>5087</v>
      </c>
      <c r="I5094" s="444">
        <f t="shared" ca="1" si="180"/>
        <v>-1336404310593570.5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-5568351294139.877</v>
      </c>
      <c r="L5094" s="444">
        <f t="shared" ca="1" si="179"/>
        <v>-1341972661887710.5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25">
      <c r="G5095" s="459"/>
      <c r="H5095" s="459">
        <v>5088</v>
      </c>
      <c r="I5095" s="444">
        <f t="shared" ca="1" si="180"/>
        <v>-1341972661887710.5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-5591552757865.46</v>
      </c>
      <c r="L5095" s="444">
        <f t="shared" ca="1" si="179"/>
        <v>-1347564214645576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25">
      <c r="G5096" s="459"/>
      <c r="H5096" s="459">
        <v>5089</v>
      </c>
      <c r="I5096" s="444">
        <f t="shared" ca="1" si="180"/>
        <v>-1347564214645576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-5614850894356.5664</v>
      </c>
      <c r="L5096" s="444">
        <f t="shared" ca="1" si="179"/>
        <v>-1353179065539932.5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25">
      <c r="G5097" s="459"/>
      <c r="H5097" s="459">
        <v>5090</v>
      </c>
      <c r="I5097" s="444">
        <f t="shared" ca="1" si="180"/>
        <v>-1353179065539932.5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-5638246106416.3857</v>
      </c>
      <c r="L5097" s="444">
        <f t="shared" ca="1" si="179"/>
        <v>-1358817311646349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25">
      <c r="G5098" s="459"/>
      <c r="H5098" s="459">
        <v>5091</v>
      </c>
      <c r="I5098" s="444">
        <f t="shared" ca="1" si="180"/>
        <v>-1358817311646349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-5661738798526.4541</v>
      </c>
      <c r="L5098" s="444">
        <f t="shared" ca="1" si="179"/>
        <v>-1364479050444875.5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25">
      <c r="G5099" s="459"/>
      <c r="H5099" s="459">
        <v>5092</v>
      </c>
      <c r="I5099" s="444">
        <f t="shared" ca="1" si="180"/>
        <v>-1364479050444875.5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-5685329376853.6475</v>
      </c>
      <c r="L5099" s="444">
        <f t="shared" ca="1" si="179"/>
        <v>-1370164379821729.3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25">
      <c r="G5100" s="459"/>
      <c r="H5100" s="459">
        <v>5093</v>
      </c>
      <c r="I5100" s="444">
        <f t="shared" ca="1" si="180"/>
        <v>-1370164379821729.3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-5709018249257.2051</v>
      </c>
      <c r="L5100" s="444">
        <f t="shared" ca="1" si="179"/>
        <v>-1375873398070986.5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25">
      <c r="G5101" s="459"/>
      <c r="H5101" s="459">
        <v>5094</v>
      </c>
      <c r="I5101" s="444">
        <f t="shared" ca="1" si="180"/>
        <v>-1375873398070986.5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-5732805825295.7773</v>
      </c>
      <c r="L5101" s="444">
        <f t="shared" ca="1" si="179"/>
        <v>-1381606203896282.3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25">
      <c r="G5102" s="459"/>
      <c r="H5102" s="459">
        <v>5095</v>
      </c>
      <c r="I5102" s="444">
        <f t="shared" ca="1" si="180"/>
        <v>-1381606203896282.3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-5756692516234.5098</v>
      </c>
      <c r="L5102" s="444">
        <f t="shared" ca="1" si="179"/>
        <v>-1387362896412516.8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25">
      <c r="G5103" s="459"/>
      <c r="H5103" s="459">
        <v>5096</v>
      </c>
      <c r="I5103" s="444">
        <f t="shared" ca="1" si="180"/>
        <v>-1387362896412516.8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-5780678735052.1533</v>
      </c>
      <c r="L5103" s="444">
        <f t="shared" ca="1" si="179"/>
        <v>-1393143575147569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25">
      <c r="G5104" s="459"/>
      <c r="H5104" s="459">
        <v>5097</v>
      </c>
      <c r="I5104" s="444">
        <f t="shared" ca="1" si="180"/>
        <v>-1393143575147569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-5804764896448.2041</v>
      </c>
      <c r="L5104" s="444">
        <f t="shared" ca="1" si="179"/>
        <v>-1398948340044017.3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25">
      <c r="G5105" s="459"/>
      <c r="H5105" s="459">
        <v>5098</v>
      </c>
      <c r="I5105" s="444">
        <f t="shared" ca="1" si="180"/>
        <v>-1398948340044017.3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-5828951416850.0723</v>
      </c>
      <c r="L5105" s="444">
        <f t="shared" ca="1" si="179"/>
        <v>-1404777291460867.3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25">
      <c r="G5106" s="459"/>
      <c r="H5106" s="459">
        <v>5099</v>
      </c>
      <c r="I5106" s="444">
        <f t="shared" ca="1" si="180"/>
        <v>-1404777291460867.3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-5853238714420.2803</v>
      </c>
      <c r="L5106" s="444">
        <f t="shared" ca="1" si="179"/>
        <v>-1410630530175287.5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25">
      <c r="G5107" s="459"/>
      <c r="H5107" s="459">
        <v>5100</v>
      </c>
      <c r="I5107" s="444">
        <f t="shared" ca="1" si="180"/>
        <v>-1410630530175287.5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-5877627209063.6982</v>
      </c>
      <c r="L5107" s="444">
        <f t="shared" ca="1" si="179"/>
        <v>-1416508157384351.3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25">
      <c r="G5108" s="459"/>
      <c r="H5108" s="459">
        <v>5101</v>
      </c>
      <c r="I5108" s="444">
        <f t="shared" ca="1" si="180"/>
        <v>-1416508157384351.3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-5902117322434.7969</v>
      </c>
      <c r="L5108" s="444">
        <f t="shared" ref="L5108:L5362" ca="1" si="184">I5108-J5108+K5108</f>
        <v>-1422410274706786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25">
      <c r="G5109" s="459"/>
      <c r="H5109" s="459">
        <v>5102</v>
      </c>
      <c r="I5109" s="444">
        <f t="shared" ref="I5109:I5363" ca="1" si="185">L5108</f>
        <v>-1422410274706786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-5926709477944.9414</v>
      </c>
      <c r="L5109" s="444">
        <f t="shared" ca="1" si="184"/>
        <v>-1428336984184731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25">
      <c r="G5110" s="459"/>
      <c r="H5110" s="459">
        <v>5103</v>
      </c>
      <c r="I5110" s="444">
        <f t="shared" ca="1" si="185"/>
        <v>-1428336984184731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-5951404100769.7129</v>
      </c>
      <c r="L5110" s="444">
        <f t="shared" ca="1" si="184"/>
        <v>-1434288388285500.8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25">
      <c r="G5111" s="459"/>
      <c r="H5111" s="459">
        <v>5104</v>
      </c>
      <c r="I5111" s="444">
        <f t="shared" ca="1" si="185"/>
        <v>-1434288388285500.8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-5976201617856.2529</v>
      </c>
      <c r="L5111" s="444">
        <f t="shared" ca="1" si="184"/>
        <v>-1440264589903357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25">
      <c r="G5112" s="459"/>
      <c r="H5112" s="459">
        <v>5105</v>
      </c>
      <c r="I5112" s="444">
        <f t="shared" ca="1" si="185"/>
        <v>-1440264589903357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-6001102457930.6543</v>
      </c>
      <c r="L5112" s="444">
        <f t="shared" ca="1" si="184"/>
        <v>-1446265692361287.8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25">
      <c r="G5113" s="459"/>
      <c r="H5113" s="459">
        <v>5106</v>
      </c>
      <c r="I5113" s="444">
        <f t="shared" ca="1" si="185"/>
        <v>-1446265692361287.8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-6026107051505.3652</v>
      </c>
      <c r="L5113" s="444">
        <f t="shared" ca="1" si="184"/>
        <v>-1452291799412793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25">
      <c r="G5114" s="459"/>
      <c r="H5114" s="459">
        <v>5107</v>
      </c>
      <c r="I5114" s="444">
        <f t="shared" ca="1" si="185"/>
        <v>-1452291799412793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-6051215830886.6377</v>
      </c>
      <c r="L5114" s="444">
        <f t="shared" ca="1" si="184"/>
        <v>-1458343015243679.8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25">
      <c r="G5115" s="459"/>
      <c r="H5115" s="459">
        <v>5108</v>
      </c>
      <c r="I5115" s="444">
        <f t="shared" ca="1" si="185"/>
        <v>-1458343015243679.8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-6076429230181.999</v>
      </c>
      <c r="L5115" s="444">
        <f t="shared" ca="1" si="184"/>
        <v>-1464419444473861.8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25">
      <c r="G5116" s="459"/>
      <c r="H5116" s="459">
        <v>5109</v>
      </c>
      <c r="I5116" s="444">
        <f t="shared" ca="1" si="185"/>
        <v>-1464419444473861.8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-6101747685307.7568</v>
      </c>
      <c r="L5116" s="444">
        <f t="shared" ca="1" si="184"/>
        <v>-1470521192159169.5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25">
      <c r="G5117" s="459"/>
      <c r="H5117" s="459">
        <v>5110</v>
      </c>
      <c r="I5117" s="444">
        <f t="shared" ca="1" si="185"/>
        <v>-1470521192159169.5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-6127171633996.5391</v>
      </c>
      <c r="L5117" s="444">
        <f t="shared" ca="1" si="184"/>
        <v>-1476648363793166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25">
      <c r="G5118" s="459"/>
      <c r="H5118" s="459">
        <v>5111</v>
      </c>
      <c r="I5118" s="444">
        <f t="shared" ca="1" si="185"/>
        <v>-1476648363793166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-6152701515804.8584</v>
      </c>
      <c r="L5118" s="444">
        <f t="shared" ca="1" si="184"/>
        <v>-1482801065308970.8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25">
      <c r="G5119" s="459"/>
      <c r="H5119" s="459">
        <v>5112</v>
      </c>
      <c r="I5119" s="444">
        <f t="shared" ca="1" si="185"/>
        <v>-1482801065308970.8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-6178337772120.7109</v>
      </c>
      <c r="L5119" s="444">
        <f t="shared" ca="1" si="184"/>
        <v>-1488979403081091.5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25">
      <c r="G5120" s="459"/>
      <c r="H5120" s="459">
        <v>5113</v>
      </c>
      <c r="I5120" s="444">
        <f t="shared" ca="1" si="185"/>
        <v>-1488979403081091.5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-6204080846171.2148</v>
      </c>
      <c r="L5120" s="444">
        <f t="shared" ca="1" si="184"/>
        <v>-1495183483927262.8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25">
      <c r="G5121" s="459"/>
      <c r="H5121" s="459">
        <v>5114</v>
      </c>
      <c r="I5121" s="444">
        <f t="shared" ca="1" si="185"/>
        <v>-1495183483927262.8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-6229931183030.2617</v>
      </c>
      <c r="L5121" s="444">
        <f t="shared" ca="1" si="184"/>
        <v>-1501413415110293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25">
      <c r="G5122" s="459"/>
      <c r="H5122" s="459">
        <v>5115</v>
      </c>
      <c r="I5122" s="444">
        <f t="shared" ca="1" si="185"/>
        <v>-1501413415110293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-6255889229626.2207</v>
      </c>
      <c r="L5122" s="444">
        <f t="shared" ca="1" si="184"/>
        <v>-1507669304339919.3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25">
      <c r="G5123" s="459"/>
      <c r="H5123" s="459">
        <v>5116</v>
      </c>
      <c r="I5123" s="444">
        <f t="shared" ca="1" si="185"/>
        <v>-1507669304339919.3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-6281955434749.6631</v>
      </c>
      <c r="L5123" s="444">
        <f t="shared" ca="1" si="184"/>
        <v>-1513951259774669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25">
      <c r="G5124" s="459"/>
      <c r="H5124" s="459">
        <v>5117</v>
      </c>
      <c r="I5124" s="444">
        <f t="shared" ca="1" si="185"/>
        <v>-1513951259774669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-6308130249061.1211</v>
      </c>
      <c r="L5124" s="444">
        <f t="shared" ca="1" si="184"/>
        <v>-1520259390023730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25">
      <c r="G5125" s="459"/>
      <c r="H5125" s="459">
        <v>5118</v>
      </c>
      <c r="I5125" s="444">
        <f t="shared" ca="1" si="185"/>
        <v>-1520259390023730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-6334414125098.875</v>
      </c>
      <c r="L5125" s="444">
        <f t="shared" ca="1" si="184"/>
        <v>-1526593804148829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25">
      <c r="G5126" s="459"/>
      <c r="H5126" s="459">
        <v>5119</v>
      </c>
      <c r="I5126" s="444">
        <f t="shared" ca="1" si="185"/>
        <v>-1526593804148829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-6360807517286.7871</v>
      </c>
      <c r="L5126" s="444">
        <f t="shared" ca="1" si="184"/>
        <v>-1532954611666115.8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25">
      <c r="G5127" s="459"/>
      <c r="H5127" s="459">
        <v>5120</v>
      </c>
      <c r="I5127" s="444">
        <f t="shared" ca="1" si="185"/>
        <v>-1532954611666115.8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-6387310881942.1484</v>
      </c>
      <c r="L5127" s="444">
        <f t="shared" ca="1" si="184"/>
        <v>-1539341922548058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25">
      <c r="G5128" s="459"/>
      <c r="H5128" s="459">
        <v>5121</v>
      </c>
      <c r="I5128" s="444">
        <f t="shared" ca="1" si="185"/>
        <v>-1539341922548058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-6413924677283.5752</v>
      </c>
      <c r="L5128" s="444">
        <f t="shared" ca="1" si="184"/>
        <v>-1545755847225341.5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25">
      <c r="G5129" s="459"/>
      <c r="H5129" s="459">
        <v>5122</v>
      </c>
      <c r="I5129" s="444">
        <f t="shared" ca="1" si="185"/>
        <v>-1545755847225341.5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-6440649363438.9229</v>
      </c>
      <c r="L5129" s="444">
        <f t="shared" ca="1" si="184"/>
        <v>-1552196496588780.5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25">
      <c r="G5130" s="459"/>
      <c r="H5130" s="459">
        <v>5123</v>
      </c>
      <c r="I5130" s="444">
        <f t="shared" ca="1" si="185"/>
        <v>-1552196496588780.5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-6467485402453.252</v>
      </c>
      <c r="L5130" s="444">
        <f t="shared" ca="1" si="184"/>
        <v>-1558663981991233.8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25">
      <c r="G5131" s="459"/>
      <c r="H5131" s="459">
        <v>5124</v>
      </c>
      <c r="I5131" s="444">
        <f t="shared" ca="1" si="185"/>
        <v>-1558663981991233.8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-6494433258296.8076</v>
      </c>
      <c r="L5131" s="444">
        <f t="shared" ca="1" si="184"/>
        <v>-1565158415249530.5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25">
      <c r="G5132" s="459"/>
      <c r="H5132" s="459">
        <v>5125</v>
      </c>
      <c r="I5132" s="444">
        <f t="shared" ca="1" si="185"/>
        <v>-1565158415249530.5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-6521493396873.0439</v>
      </c>
      <c r="L5132" s="444">
        <f t="shared" ca="1" si="184"/>
        <v>-1571679908646403.5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25">
      <c r="G5133" s="459"/>
      <c r="H5133" s="459">
        <v>5126</v>
      </c>
      <c r="I5133" s="444">
        <f t="shared" ca="1" si="185"/>
        <v>-1571679908646403.5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-6548666286026.6816</v>
      </c>
      <c r="L5133" s="444">
        <f t="shared" ca="1" si="184"/>
        <v>-1578228574932430.3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25">
      <c r="G5134" s="459"/>
      <c r="H5134" s="459">
        <v>5127</v>
      </c>
      <c r="I5134" s="444">
        <f t="shared" ca="1" si="185"/>
        <v>-1578228574932430.3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-6575952395551.793</v>
      </c>
      <c r="L5134" s="444">
        <f t="shared" ca="1" si="184"/>
        <v>-1584804527327982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25">
      <c r="G5135" s="459"/>
      <c r="H5135" s="459">
        <v>5128</v>
      </c>
      <c r="I5135" s="444">
        <f t="shared" ca="1" si="185"/>
        <v>-1584804527327982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-6603352197199.9248</v>
      </c>
      <c r="L5135" s="444">
        <f t="shared" ca="1" si="184"/>
        <v>-1591407879525182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25">
      <c r="G5136" s="459"/>
      <c r="H5136" s="459">
        <v>5129</v>
      </c>
      <c r="I5136" s="444">
        <f t="shared" ca="1" si="185"/>
        <v>-1591407879525182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-6630866164688.2578</v>
      </c>
      <c r="L5136" s="444">
        <f t="shared" ca="1" si="184"/>
        <v>-1598038745689870.3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25">
      <c r="G5137" s="459"/>
      <c r="H5137" s="459">
        <v>5130</v>
      </c>
      <c r="I5137" s="444">
        <f t="shared" ca="1" si="185"/>
        <v>-1598038745689870.3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-6658494773707.793</v>
      </c>
      <c r="L5137" s="444">
        <f t="shared" ca="1" si="184"/>
        <v>-1604697240463578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25">
      <c r="G5138" s="459"/>
      <c r="H5138" s="459">
        <v>5131</v>
      </c>
      <c r="I5138" s="444">
        <f t="shared" ca="1" si="185"/>
        <v>-1604697240463578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-6686238501931.5752</v>
      </c>
      <c r="L5138" s="444">
        <f t="shared" ca="1" si="184"/>
        <v>-1611383478965509.5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25">
      <c r="G5139" s="459"/>
      <c r="H5139" s="459">
        <v>5132</v>
      </c>
      <c r="I5139" s="444">
        <f t="shared" ca="1" si="185"/>
        <v>-1611383478965509.5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-6714097829022.9561</v>
      </c>
      <c r="L5139" s="444">
        <f t="shared" ca="1" si="184"/>
        <v>-1618097576794532.5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25">
      <c r="G5140" s="459"/>
      <c r="H5140" s="459">
        <v>5133</v>
      </c>
      <c r="I5140" s="444">
        <f t="shared" ca="1" si="185"/>
        <v>-1618097576794532.5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-6742073236643.8857</v>
      </c>
      <c r="L5140" s="444">
        <f t="shared" ca="1" si="184"/>
        <v>-1624839650031176.5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25">
      <c r="G5141" s="459"/>
      <c r="H5141" s="459">
        <v>5134</v>
      </c>
      <c r="I5141" s="444">
        <f t="shared" ca="1" si="185"/>
        <v>-1624839650031176.5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-6770165208463.2354</v>
      </c>
      <c r="L5141" s="444">
        <f t="shared" ca="1" si="184"/>
        <v>-1631609815239639.8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25">
      <c r="G5142" s="459"/>
      <c r="H5142" s="459">
        <v>5135</v>
      </c>
      <c r="I5142" s="444">
        <f t="shared" ca="1" si="185"/>
        <v>-1631609815239639.8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-6798374230165.166</v>
      </c>
      <c r="L5142" s="444">
        <f t="shared" ca="1" si="184"/>
        <v>-1638408189469805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25">
      <c r="G5143" s="459"/>
      <c r="H5143" s="459">
        <v>5136</v>
      </c>
      <c r="I5143" s="444">
        <f t="shared" ca="1" si="185"/>
        <v>-1638408189469805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-6826700789457.5205</v>
      </c>
      <c r="L5143" s="444">
        <f t="shared" ca="1" si="184"/>
        <v>-1645234890259262.5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25">
      <c r="G5144" s="459"/>
      <c r="H5144" s="459">
        <v>5137</v>
      </c>
      <c r="I5144" s="444">
        <f t="shared" ca="1" si="185"/>
        <v>-1645234890259262.5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-6855145376080.2607</v>
      </c>
      <c r="L5144" s="444">
        <f t="shared" ca="1" si="184"/>
        <v>-1652090035635342.8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25">
      <c r="G5145" s="459"/>
      <c r="H5145" s="459">
        <v>5138</v>
      </c>
      <c r="I5145" s="444">
        <f t="shared" ca="1" si="185"/>
        <v>-1652090035635342.8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-6883708481813.9277</v>
      </c>
      <c r="L5145" s="444">
        <f t="shared" ca="1" si="184"/>
        <v>-1658973744117156.8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25">
      <c r="G5146" s="459"/>
      <c r="H5146" s="459">
        <v>5139</v>
      </c>
      <c r="I5146" s="444">
        <f t="shared" ca="1" si="185"/>
        <v>-1658973744117156.8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-6912390600488.1533</v>
      </c>
      <c r="L5146" s="444">
        <f t="shared" ca="1" si="184"/>
        <v>-1665886134717645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25">
      <c r="G5147" s="459"/>
      <c r="H5147" s="459">
        <v>5140</v>
      </c>
      <c r="I5147" s="444">
        <f t="shared" ca="1" si="185"/>
        <v>-1665886134717645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-6941192227990.1875</v>
      </c>
      <c r="L5147" s="444">
        <f t="shared" ca="1" si="184"/>
        <v>-1672827326945635.3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25">
      <c r="G5148" s="459"/>
      <c r="H5148" s="459">
        <v>5141</v>
      </c>
      <c r="I5148" s="444">
        <f t="shared" ca="1" si="185"/>
        <v>-1672827326945635.3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-6970113862273.4805</v>
      </c>
      <c r="L5148" s="444">
        <f t="shared" ca="1" si="184"/>
        <v>-1679797440807908.8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25">
      <c r="G5149" s="459"/>
      <c r="H5149" s="459">
        <v>5142</v>
      </c>
      <c r="I5149" s="444">
        <f t="shared" ca="1" si="185"/>
        <v>-1679797440807908.8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-6999156003366.2861</v>
      </c>
      <c r="L5149" s="444">
        <f t="shared" ca="1" si="184"/>
        <v>-1686796596811275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25">
      <c r="G5150" s="459"/>
      <c r="H5150" s="459">
        <v>5143</v>
      </c>
      <c r="I5150" s="444">
        <f t="shared" ca="1" si="185"/>
        <v>-1686796596811275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-7028319153380.3125</v>
      </c>
      <c r="L5150" s="444">
        <f t="shared" ca="1" si="184"/>
        <v>-1693824915964655.3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25">
      <c r="G5151" s="459"/>
      <c r="H5151" s="459">
        <v>5144</v>
      </c>
      <c r="I5151" s="444">
        <f t="shared" ca="1" si="185"/>
        <v>-1693824915964655.3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-7057603816519.3965</v>
      </c>
      <c r="L5151" s="444">
        <f t="shared" ca="1" si="184"/>
        <v>-1700882519781174.8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25">
      <c r="G5152" s="459"/>
      <c r="H5152" s="459">
        <v>5145</v>
      </c>
      <c r="I5152" s="444">
        <f t="shared" ca="1" si="185"/>
        <v>-1700882519781174.8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-7087010499088.2275</v>
      </c>
      <c r="L5152" s="444">
        <f t="shared" ca="1" si="184"/>
        <v>-1707969530280263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25">
      <c r="G5153" s="459"/>
      <c r="H5153" s="459">
        <v>5146</v>
      </c>
      <c r="I5153" s="444">
        <f t="shared" ca="1" si="185"/>
        <v>-1707969530280263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-7116539709501.0957</v>
      </c>
      <c r="L5153" s="444">
        <f t="shared" ca="1" si="184"/>
        <v>-1715086069989764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25">
      <c r="G5154" s="459"/>
      <c r="H5154" s="459">
        <v>5147</v>
      </c>
      <c r="I5154" s="444">
        <f t="shared" ca="1" si="185"/>
        <v>-1715086069989764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-7146191958290.6836</v>
      </c>
      <c r="L5154" s="444">
        <f t="shared" ca="1" si="184"/>
        <v>-1722232261948054.8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25">
      <c r="G5155" s="459"/>
      <c r="H5155" s="459">
        <v>5148</v>
      </c>
      <c r="I5155" s="444">
        <f t="shared" ca="1" si="185"/>
        <v>-1722232261948054.8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-7175967758116.8945</v>
      </c>
      <c r="L5155" s="444">
        <f t="shared" ca="1" si="184"/>
        <v>-1729408229706171.8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25">
      <c r="G5156" s="459"/>
      <c r="H5156" s="459">
        <v>5149</v>
      </c>
      <c r="I5156" s="444">
        <f t="shared" ca="1" si="185"/>
        <v>-1729408229706171.8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-7205867623775.7158</v>
      </c>
      <c r="L5156" s="444">
        <f t="shared" ca="1" si="184"/>
        <v>-1736614097329947.5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25">
      <c r="G5157" s="459"/>
      <c r="H5157" s="459">
        <v>5150</v>
      </c>
      <c r="I5157" s="444">
        <f t="shared" ca="1" si="185"/>
        <v>-1736614097329947.5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-7235892072208.1143</v>
      </c>
      <c r="L5157" s="444">
        <f t="shared" ca="1" si="184"/>
        <v>-1743849989402155.5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25">
      <c r="G5158" s="459"/>
      <c r="H5158" s="459">
        <v>5151</v>
      </c>
      <c r="I5158" s="444">
        <f t="shared" ca="1" si="185"/>
        <v>-1743849989402155.5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-7266041622508.9814</v>
      </c>
      <c r="L5158" s="444">
        <f t="shared" ca="1" si="184"/>
        <v>-1751116031024664.5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25">
      <c r="G5159" s="459"/>
      <c r="H5159" s="459">
        <v>5152</v>
      </c>
      <c r="I5159" s="444">
        <f t="shared" ca="1" si="185"/>
        <v>-1751116031024664.5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-7296316795936.1016</v>
      </c>
      <c r="L5159" s="444">
        <f t="shared" ca="1" si="184"/>
        <v>-1758412347820600.5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25">
      <c r="G5160" s="459"/>
      <c r="H5160" s="459">
        <v>5153</v>
      </c>
      <c r="I5160" s="444">
        <f t="shared" ca="1" si="185"/>
        <v>-1758412347820600.5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-7326718115919.1699</v>
      </c>
      <c r="L5160" s="444">
        <f t="shared" ca="1" si="184"/>
        <v>-1765739065936519.8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25">
      <c r="G5161" s="459"/>
      <c r="H5161" s="459">
        <v>5154</v>
      </c>
      <c r="I5161" s="444">
        <f t="shared" ca="1" si="185"/>
        <v>-1765739065936519.8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-7357246108068.832</v>
      </c>
      <c r="L5161" s="444">
        <f t="shared" ca="1" si="184"/>
        <v>-1773096312044588.5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25">
      <c r="G5162" s="459"/>
      <c r="H5162" s="459">
        <v>5155</v>
      </c>
      <c r="I5162" s="444">
        <f t="shared" ca="1" si="185"/>
        <v>-1773096312044588.5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-7387901300185.7852</v>
      </c>
      <c r="L5162" s="444">
        <f t="shared" ca="1" si="184"/>
        <v>-1780484213344774.3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25">
      <c r="G5163" s="459"/>
      <c r="H5163" s="459">
        <v>5156</v>
      </c>
      <c r="I5163" s="444">
        <f t="shared" ca="1" si="185"/>
        <v>-1780484213344774.3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-7418684222269.8936</v>
      </c>
      <c r="L5163" s="444">
        <f t="shared" ca="1" si="184"/>
        <v>-1787902897567044.3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25">
      <c r="G5164" s="459"/>
      <c r="H5164" s="459">
        <v>5157</v>
      </c>
      <c r="I5164" s="444">
        <f t="shared" ca="1" si="185"/>
        <v>-1787902897567044.3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-7449595406529.3516</v>
      </c>
      <c r="L5164" s="444">
        <f t="shared" ca="1" si="184"/>
        <v>-1795352492973573.5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25">
      <c r="G5165" s="459"/>
      <c r="H5165" s="459">
        <v>5158</v>
      </c>
      <c r="I5165" s="444">
        <f t="shared" ca="1" si="185"/>
        <v>-1795352492973573.5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-7480635387389.8906</v>
      </c>
      <c r="L5165" s="444">
        <f t="shared" ca="1" si="184"/>
        <v>-1802833128360963.5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25">
      <c r="G5166" s="459"/>
      <c r="H5166" s="459">
        <v>5159</v>
      </c>
      <c r="I5166" s="444">
        <f t="shared" ca="1" si="185"/>
        <v>-1802833128360963.5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-7511804701504.0146</v>
      </c>
      <c r="L5166" s="444">
        <f t="shared" ca="1" si="184"/>
        <v>-1810344933062467.5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25">
      <c r="G5167" s="459"/>
      <c r="H5167" s="459">
        <v>5160</v>
      </c>
      <c r="I5167" s="444">
        <f t="shared" ca="1" si="185"/>
        <v>-1810344933062467.5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-7543103887760.2813</v>
      </c>
      <c r="L5167" s="444">
        <f t="shared" ca="1" si="184"/>
        <v>-1817888036950227.8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25">
      <c r="G5168" s="459"/>
      <c r="H5168" s="459">
        <v>5161</v>
      </c>
      <c r="I5168" s="444">
        <f t="shared" ca="1" si="185"/>
        <v>-1817888036950227.8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-7574533487292.6143</v>
      </c>
      <c r="L5168" s="444">
        <f t="shared" ca="1" si="184"/>
        <v>-1825462570437520.3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25">
      <c r="G5169" s="459"/>
      <c r="H5169" s="459">
        <v>5162</v>
      </c>
      <c r="I5169" s="444">
        <f t="shared" ca="1" si="185"/>
        <v>-1825462570437520.3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-7606094043489.668</v>
      </c>
      <c r="L5169" s="444">
        <f t="shared" ca="1" si="184"/>
        <v>-1833068664481010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25">
      <c r="G5170" s="459"/>
      <c r="H5170" s="459">
        <v>5163</v>
      </c>
      <c r="I5170" s="444">
        <f t="shared" ca="1" si="185"/>
        <v>-1833068664481010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-7637786102004.208</v>
      </c>
      <c r="L5170" s="444">
        <f t="shared" ca="1" si="184"/>
        <v>-1840706450583014.3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25">
      <c r="G5171" s="459"/>
      <c r="H5171" s="459">
        <v>5164</v>
      </c>
      <c r="I5171" s="444">
        <f t="shared" ca="1" si="185"/>
        <v>-1840706450583014.3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-7669610210762.5596</v>
      </c>
      <c r="L5171" s="444">
        <f t="shared" ca="1" si="184"/>
        <v>-1848376060793776.8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25">
      <c r="G5172" s="459"/>
      <c r="H5172" s="459">
        <v>5165</v>
      </c>
      <c r="I5172" s="444">
        <f t="shared" ca="1" si="185"/>
        <v>-1848376060793776.8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-7701566919974.0703</v>
      </c>
      <c r="L5172" s="444">
        <f t="shared" ca="1" si="184"/>
        <v>-1856077627713750.8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25">
      <c r="G5173" s="459"/>
      <c r="H5173" s="459">
        <v>5166</v>
      </c>
      <c r="I5173" s="444">
        <f t="shared" ca="1" si="185"/>
        <v>-1856077627713750.8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-7733656782140.6279</v>
      </c>
      <c r="L5173" s="444">
        <f t="shared" ca="1" si="184"/>
        <v>-1863811284495891.5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25">
      <c r="G5174" s="459"/>
      <c r="H5174" s="459">
        <v>5167</v>
      </c>
      <c r="I5174" s="444">
        <f t="shared" ca="1" si="185"/>
        <v>-1863811284495891.5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-7765880352066.2148</v>
      </c>
      <c r="L5174" s="444">
        <f t="shared" ca="1" si="184"/>
        <v>-1871577164847957.8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25">
      <c r="G5175" s="459"/>
      <c r="H5175" s="459">
        <v>5168</v>
      </c>
      <c r="I5175" s="444">
        <f t="shared" ca="1" si="185"/>
        <v>-1871577164847957.8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-7798238186866.4912</v>
      </c>
      <c r="L5175" s="444">
        <f t="shared" ca="1" si="184"/>
        <v>-1879375403034824.3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25">
      <c r="G5176" s="459"/>
      <c r="H5176" s="459">
        <v>5169</v>
      </c>
      <c r="I5176" s="444">
        <f t="shared" ca="1" si="185"/>
        <v>-1879375403034824.3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-7830730845978.4355</v>
      </c>
      <c r="L5176" s="444">
        <f t="shared" ca="1" si="184"/>
        <v>-1887206133880802.8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25">
      <c r="G5177" s="459"/>
      <c r="H5177" s="459">
        <v>5170</v>
      </c>
      <c r="I5177" s="444">
        <f t="shared" ca="1" si="185"/>
        <v>-1887206133880802.8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-7863358891170.0107</v>
      </c>
      <c r="L5177" s="444">
        <f t="shared" ca="1" si="184"/>
        <v>-1895069492771972.8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25">
      <c r="G5178" s="459"/>
      <c r="H5178" s="459">
        <v>5171</v>
      </c>
      <c r="I5178" s="444">
        <f t="shared" ca="1" si="185"/>
        <v>-1895069492771972.8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-7896122886549.8867</v>
      </c>
      <c r="L5178" s="444">
        <f t="shared" ca="1" si="184"/>
        <v>-1902965615658522.8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25">
      <c r="G5179" s="459"/>
      <c r="H5179" s="459">
        <v>5172</v>
      </c>
      <c r="I5179" s="444">
        <f t="shared" ca="1" si="185"/>
        <v>-1902965615658522.8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-7929023398577.1777</v>
      </c>
      <c r="L5179" s="444">
        <f t="shared" ca="1" si="184"/>
        <v>-1910894639057100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25">
      <c r="G5180" s="459"/>
      <c r="H5180" s="459">
        <v>5173</v>
      </c>
      <c r="I5180" s="444">
        <f t="shared" ca="1" si="185"/>
        <v>-1910894639057100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-7962060996071.25</v>
      </c>
      <c r="L5180" s="444">
        <f t="shared" ca="1" si="184"/>
        <v>-1918856700053171.3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25">
      <c r="G5181" s="459"/>
      <c r="H5181" s="459">
        <v>5174</v>
      </c>
      <c r="I5181" s="444">
        <f t="shared" ca="1" si="185"/>
        <v>-1918856700053171.3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-7995236250221.5469</v>
      </c>
      <c r="L5181" s="444">
        <f t="shared" ca="1" si="184"/>
        <v>-1926851936303392.8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25">
      <c r="G5182" s="459"/>
      <c r="H5182" s="459">
        <v>5175</v>
      </c>
      <c r="I5182" s="444">
        <f t="shared" ca="1" si="185"/>
        <v>-1926851936303392.8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-8028549734597.4707</v>
      </c>
      <c r="L5182" s="444">
        <f t="shared" ca="1" si="184"/>
        <v>-1934880486037990.3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25">
      <c r="G5183" s="459"/>
      <c r="H5183" s="459">
        <v>5176</v>
      </c>
      <c r="I5183" s="444">
        <f t="shared" ca="1" si="185"/>
        <v>-1934880486037990.3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-8062002025158.292</v>
      </c>
      <c r="L5183" s="444">
        <f t="shared" ca="1" si="184"/>
        <v>-1942942488063148.5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25">
      <c r="G5184" s="459"/>
      <c r="H5184" s="459">
        <v>5177</v>
      </c>
      <c r="I5184" s="444">
        <f t="shared" ca="1" si="185"/>
        <v>-1942942488063148.5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-8095593700263.1182</v>
      </c>
      <c r="L5184" s="444">
        <f t="shared" ca="1" si="184"/>
        <v>-1951038081763411.5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25">
      <c r="G5185" s="459"/>
      <c r="H5185" s="459">
        <v>5178</v>
      </c>
      <c r="I5185" s="444">
        <f t="shared" ca="1" si="185"/>
        <v>-1951038081763411.5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-8129325340680.8809</v>
      </c>
      <c r="L5185" s="444">
        <f t="shared" ca="1" si="184"/>
        <v>-1959167407104092.5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25">
      <c r="G5186" s="459"/>
      <c r="H5186" s="459">
        <v>5179</v>
      </c>
      <c r="I5186" s="444">
        <f t="shared" ca="1" si="185"/>
        <v>-1959167407104092.5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-8163197529600.3857</v>
      </c>
      <c r="L5186" s="444">
        <f t="shared" ca="1" si="184"/>
        <v>-1967330604633693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25">
      <c r="G5187" s="459"/>
      <c r="H5187" s="459">
        <v>5180</v>
      </c>
      <c r="I5187" s="444">
        <f t="shared" ca="1" si="185"/>
        <v>-1967330604633693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-8197210852640.3877</v>
      </c>
      <c r="L5187" s="444">
        <f t="shared" ca="1" si="184"/>
        <v>-1975527815486333.5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25">
      <c r="G5188" s="459"/>
      <c r="H5188" s="459">
        <v>5181</v>
      </c>
      <c r="I5188" s="444">
        <f t="shared" ca="1" si="185"/>
        <v>-1975527815486333.5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-8231365897859.7217</v>
      </c>
      <c r="L5188" s="444">
        <f t="shared" ca="1" si="184"/>
        <v>-1983759181384193.3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25">
      <c r="G5189" s="459"/>
      <c r="H5189" s="459">
        <v>5182</v>
      </c>
      <c r="I5189" s="444">
        <f t="shared" ca="1" si="185"/>
        <v>-1983759181384193.3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-8265663255767.4727</v>
      </c>
      <c r="L5189" s="444">
        <f t="shared" ca="1" si="184"/>
        <v>-1992024844639960.8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25">
      <c r="G5190" s="459"/>
      <c r="H5190" s="459">
        <v>5183</v>
      </c>
      <c r="I5190" s="444">
        <f t="shared" ca="1" si="185"/>
        <v>-1992024844639960.8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-8300103519333.1699</v>
      </c>
      <c r="L5190" s="444">
        <f t="shared" ca="1" si="184"/>
        <v>-2000324948159294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25">
      <c r="G5191" s="459"/>
      <c r="H5191" s="459">
        <v>5184</v>
      </c>
      <c r="I5191" s="444">
        <f t="shared" ca="1" si="185"/>
        <v>-2000324948159294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-8334687283997.0576</v>
      </c>
      <c r="L5191" s="444">
        <f t="shared" ca="1" si="184"/>
        <v>-2008659635443291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25">
      <c r="G5192" s="459"/>
      <c r="H5192" s="459">
        <v>5185</v>
      </c>
      <c r="I5192" s="444">
        <f t="shared" ca="1" si="185"/>
        <v>-2008659635443291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-8369415147680.3789</v>
      </c>
      <c r="L5192" s="444">
        <f t="shared" ca="1" si="184"/>
        <v>-2017029050590971.5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25">
      <c r="G5193" s="459"/>
      <c r="H5193" s="459">
        <v>5186</v>
      </c>
      <c r="I5193" s="444">
        <f t="shared" ca="1" si="185"/>
        <v>-2017029050590971.5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-8404287710795.7148</v>
      </c>
      <c r="L5193" s="444">
        <f t="shared" ca="1" si="184"/>
        <v>-2025433338301767.3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25">
      <c r="G5194" s="459"/>
      <c r="H5194" s="459">
        <v>5187</v>
      </c>
      <c r="I5194" s="444">
        <f t="shared" ca="1" si="185"/>
        <v>-2025433338301767.3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-8439305576257.3643</v>
      </c>
      <c r="L5194" s="444">
        <f t="shared" ca="1" si="184"/>
        <v>-2033872643878024.5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25">
      <c r="G5195" s="459"/>
      <c r="H5195" s="459">
        <v>5188</v>
      </c>
      <c r="I5195" s="444">
        <f t="shared" ca="1" si="185"/>
        <v>-2033872643878024.5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-8474469349491.7686</v>
      </c>
      <c r="L5195" s="444">
        <f t="shared" ca="1" si="184"/>
        <v>-2042347113227516.3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25">
      <c r="G5196" s="459"/>
      <c r="H5196" s="459">
        <v>5189</v>
      </c>
      <c r="I5196" s="444">
        <f t="shared" ca="1" si="185"/>
        <v>-2042347113227516.3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-8509779638447.9834</v>
      </c>
      <c r="L5196" s="444">
        <f t="shared" ca="1" si="184"/>
        <v>-2050856892865964.3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25">
      <c r="G5197" s="459"/>
      <c r="H5197" s="459">
        <v>5190</v>
      </c>
      <c r="I5197" s="444">
        <f t="shared" ca="1" si="185"/>
        <v>-2050856892865964.3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-8545237053608.1855</v>
      </c>
      <c r="L5197" s="444">
        <f t="shared" ca="1" si="184"/>
        <v>-2059402129919572.5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25">
      <c r="G5198" s="459"/>
      <c r="H5198" s="459">
        <v>5191</v>
      </c>
      <c r="I5198" s="444">
        <f t="shared" ca="1" si="185"/>
        <v>-2059402129919572.5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-8580842207998.2197</v>
      </c>
      <c r="L5198" s="444">
        <f t="shared" ca="1" si="184"/>
        <v>-2067982972127570.8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25">
      <c r="G5199" s="459"/>
      <c r="H5199" s="459">
        <v>5192</v>
      </c>
      <c r="I5199" s="444">
        <f t="shared" ca="1" si="185"/>
        <v>-2067982972127570.8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-8616595717198.2109</v>
      </c>
      <c r="L5199" s="444">
        <f t="shared" ca="1" si="184"/>
        <v>-2076599567844769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25">
      <c r="G5200" s="459"/>
      <c r="H5200" s="459">
        <v>5193</v>
      </c>
      <c r="I5200" s="444">
        <f t="shared" ca="1" si="185"/>
        <v>-2076599567844769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-8652498199353.2041</v>
      </c>
      <c r="L5200" s="444">
        <f t="shared" ca="1" si="184"/>
        <v>-2085252066044122.3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25">
      <c r="G5201" s="459"/>
      <c r="H5201" s="459">
        <v>5194</v>
      </c>
      <c r="I5201" s="444">
        <f t="shared" ca="1" si="185"/>
        <v>-2085252066044122.3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-8688550275183.8438</v>
      </c>
      <c r="L5201" s="444">
        <f t="shared" ca="1" si="184"/>
        <v>-2093940616319306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25">
      <c r="G5202" s="459"/>
      <c r="H5202" s="459">
        <v>5195</v>
      </c>
      <c r="I5202" s="444">
        <f t="shared" ca="1" si="185"/>
        <v>-2093940616319306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-8724752567997.1084</v>
      </c>
      <c r="L5202" s="444">
        <f t="shared" ca="1" si="184"/>
        <v>-2102665368887303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25">
      <c r="G5203" s="459"/>
      <c r="H5203" s="459">
        <v>5196</v>
      </c>
      <c r="I5203" s="444">
        <f t="shared" ca="1" si="185"/>
        <v>-2102665368887303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-8761105703697.0957</v>
      </c>
      <c r="L5203" s="444">
        <f t="shared" ca="1" si="184"/>
        <v>-2111426474591000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25">
      <c r="G5204" s="459"/>
      <c r="H5204" s="459">
        <v>5197</v>
      </c>
      <c r="I5204" s="444">
        <f t="shared" ca="1" si="185"/>
        <v>-2111426474591000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-8797610310795.834</v>
      </c>
      <c r="L5204" s="444">
        <f t="shared" ca="1" si="184"/>
        <v>-2120224084901795.8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25">
      <c r="G5205" s="459"/>
      <c r="H5205" s="459">
        <v>5198</v>
      </c>
      <c r="I5205" s="444">
        <f t="shared" ca="1" si="185"/>
        <v>-2120224084901795.8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-8834267020424.1484</v>
      </c>
      <c r="L5205" s="444">
        <f t="shared" ca="1" si="184"/>
        <v>-2129058351922220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25">
      <c r="G5206" s="459"/>
      <c r="H5206" s="459">
        <v>5199</v>
      </c>
      <c r="I5206" s="444">
        <f t="shared" ca="1" si="185"/>
        <v>-2129058351922220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-8871076466342.584</v>
      </c>
      <c r="L5206" s="444">
        <f t="shared" ca="1" si="184"/>
        <v>-2137929428388562.5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25">
      <c r="G5207" s="459"/>
      <c r="H5207" s="459">
        <v>5200</v>
      </c>
      <c r="I5207" s="444">
        <f t="shared" ca="1" si="185"/>
        <v>-2137929428388562.5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-8908039284952.3438</v>
      </c>
      <c r="L5207" s="444">
        <f t="shared" ca="1" si="184"/>
        <v>-2146837467673514.8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25">
      <c r="G5208" s="459"/>
      <c r="H5208" s="459">
        <v>5201</v>
      </c>
      <c r="I5208" s="444">
        <f t="shared" ca="1" si="185"/>
        <v>-2146837467673514.8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-8945156115306.3105</v>
      </c>
      <c r="L5208" s="444">
        <f t="shared" ca="1" si="184"/>
        <v>-2155782623788821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25">
      <c r="G5209" s="459"/>
      <c r="H5209" s="459">
        <v>5202</v>
      </c>
      <c r="I5209" s="444">
        <f t="shared" ca="1" si="185"/>
        <v>-2155782623788821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-8982427599120.0859</v>
      </c>
      <c r="L5209" s="444">
        <f t="shared" ca="1" si="184"/>
        <v>-2164765051387941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25">
      <c r="G5210" s="459"/>
      <c r="H5210" s="459">
        <v>5203</v>
      </c>
      <c r="I5210" s="444">
        <f t="shared" ca="1" si="185"/>
        <v>-2164765051387941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-9019854380783.0879</v>
      </c>
      <c r="L5210" s="444">
        <f t="shared" ca="1" si="184"/>
        <v>-2173784905768724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25">
      <c r="G5211" s="459"/>
      <c r="H5211" s="459">
        <v>5204</v>
      </c>
      <c r="I5211" s="444">
        <f t="shared" ca="1" si="185"/>
        <v>-2173784905768724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-9057437107369.6836</v>
      </c>
      <c r="L5211" s="444">
        <f t="shared" ca="1" si="184"/>
        <v>-2182842342876093.8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25">
      <c r="G5212" s="459"/>
      <c r="H5212" s="459">
        <v>5205</v>
      </c>
      <c r="I5212" s="444">
        <f t="shared" ca="1" si="185"/>
        <v>-2182842342876093.8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-9095176428650.3906</v>
      </c>
      <c r="L5212" s="444">
        <f t="shared" ca="1" si="184"/>
        <v>-2191937519304744.3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25">
      <c r="G5213" s="459"/>
      <c r="H5213" s="459">
        <v>5206</v>
      </c>
      <c r="I5213" s="444">
        <f t="shared" ca="1" si="185"/>
        <v>-2191937519304744.3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-9133072997103.1016</v>
      </c>
      <c r="L5213" s="444">
        <f t="shared" ca="1" si="184"/>
        <v>-2201070592301847.3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25">
      <c r="G5214" s="459"/>
      <c r="H5214" s="459">
        <v>5207</v>
      </c>
      <c r="I5214" s="444">
        <f t="shared" ca="1" si="185"/>
        <v>-2201070592301847.3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-9171127467924.3633</v>
      </c>
      <c r="L5214" s="444">
        <f t="shared" ca="1" si="184"/>
        <v>-2210241719769771.5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25">
      <c r="G5215" s="459"/>
      <c r="H5215" s="459">
        <v>5208</v>
      </c>
      <c r="I5215" s="444">
        <f t="shared" ca="1" si="185"/>
        <v>-2210241719769771.5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-9209340499040.7129</v>
      </c>
      <c r="L5215" s="444">
        <f t="shared" ca="1" si="184"/>
        <v>-2219451060268812.3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25">
      <c r="G5216" s="459"/>
      <c r="H5216" s="459">
        <v>5209</v>
      </c>
      <c r="I5216" s="444">
        <f t="shared" ca="1" si="185"/>
        <v>-2219451060268812.3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-9247712751120.0508</v>
      </c>
      <c r="L5216" s="444">
        <f t="shared" ca="1" si="184"/>
        <v>-2228698773019932.3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25">
      <c r="G5217" s="459"/>
      <c r="H5217" s="459">
        <v>5210</v>
      </c>
      <c r="I5217" s="444">
        <f t="shared" ca="1" si="185"/>
        <v>-2228698773019932.3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-9286244887583.0527</v>
      </c>
      <c r="L5217" s="444">
        <f t="shared" ca="1" si="184"/>
        <v>-2237985017907515.3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25">
      <c r="G5218" s="459"/>
      <c r="H5218" s="459">
        <v>5211</v>
      </c>
      <c r="I5218" s="444">
        <f t="shared" ca="1" si="185"/>
        <v>-2237985017907515.3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-9324937574614.6465</v>
      </c>
      <c r="L5218" s="444">
        <f t="shared" ca="1" si="184"/>
        <v>-2247309955482130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25">
      <c r="G5219" s="459"/>
      <c r="H5219" s="459">
        <v>5212</v>
      </c>
      <c r="I5219" s="444">
        <f t="shared" ca="1" si="185"/>
        <v>-2247309955482130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-9363791481175.543</v>
      </c>
      <c r="L5219" s="444">
        <f t="shared" ca="1" si="184"/>
        <v>-2256673746963305.5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25">
      <c r="G5220" s="459"/>
      <c r="H5220" s="459">
        <v>5213</v>
      </c>
      <c r="I5220" s="444">
        <f t="shared" ca="1" si="185"/>
        <v>-2256673746963305.5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-9402807279013.7734</v>
      </c>
      <c r="L5220" s="444">
        <f t="shared" ca="1" si="184"/>
        <v>-2266076554242319.5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25">
      <c r="G5221" s="459"/>
      <c r="H5221" s="459">
        <v>5214</v>
      </c>
      <c r="I5221" s="444">
        <f t="shared" ca="1" si="185"/>
        <v>-2266076554242319.5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-9441985642676.332</v>
      </c>
      <c r="L5221" s="444">
        <f t="shared" ca="1" si="184"/>
        <v>-2275518539884996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25">
      <c r="G5222" s="459"/>
      <c r="H5222" s="459">
        <v>5215</v>
      </c>
      <c r="I5222" s="444">
        <f t="shared" ca="1" si="185"/>
        <v>-2275518539884996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-9481327249520.8164</v>
      </c>
      <c r="L5222" s="444">
        <f t="shared" ca="1" si="184"/>
        <v>-2284999867134517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25">
      <c r="G5223" s="459"/>
      <c r="H5223" s="459">
        <v>5216</v>
      </c>
      <c r="I5223" s="444">
        <f t="shared" ca="1" si="185"/>
        <v>-2284999867134517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-9520832779727.1543</v>
      </c>
      <c r="L5223" s="444">
        <f t="shared" ca="1" si="184"/>
        <v>-2294520699914244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25">
      <c r="G5224" s="459"/>
      <c r="H5224" s="459">
        <v>5217</v>
      </c>
      <c r="I5224" s="444">
        <f t="shared" ca="1" si="185"/>
        <v>-2294520699914244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-9560502916309.3496</v>
      </c>
      <c r="L5224" s="444">
        <f t="shared" ca="1" si="184"/>
        <v>-2304081202830553.5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25">
      <c r="G5225" s="459"/>
      <c r="H5225" s="459">
        <v>5218</v>
      </c>
      <c r="I5225" s="444">
        <f t="shared" ca="1" si="185"/>
        <v>-2304081202830553.5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-9600338345127.3066</v>
      </c>
      <c r="L5225" s="444">
        <f t="shared" ca="1" si="184"/>
        <v>-2313681541175681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25">
      <c r="G5226" s="459"/>
      <c r="H5226" s="459">
        <v>5219</v>
      </c>
      <c r="I5226" s="444">
        <f t="shared" ca="1" si="185"/>
        <v>-2313681541175681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-9640339754898.6699</v>
      </c>
      <c r="L5226" s="444">
        <f t="shared" ca="1" si="184"/>
        <v>-2323321880930579.5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25">
      <c r="G5227" s="459"/>
      <c r="H5227" s="459">
        <v>5220</v>
      </c>
      <c r="I5227" s="444">
        <f t="shared" ca="1" si="185"/>
        <v>-2323321880930579.5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-9680507837210.748</v>
      </c>
      <c r="L5227" s="444">
        <f t="shared" ca="1" si="184"/>
        <v>-2333002388767790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25">
      <c r="G5228" s="459"/>
      <c r="H5228" s="459">
        <v>5221</v>
      </c>
      <c r="I5228" s="444">
        <f t="shared" ca="1" si="185"/>
        <v>-2333002388767790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-9720843286532.459</v>
      </c>
      <c r="L5228" s="444">
        <f t="shared" ca="1" si="184"/>
        <v>-2342723232054322.5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25">
      <c r="G5229" s="459"/>
      <c r="H5229" s="459">
        <v>5222</v>
      </c>
      <c r="I5229" s="444">
        <f t="shared" ca="1" si="185"/>
        <v>-2342723232054322.5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-9761346800226.3438</v>
      </c>
      <c r="L5229" s="444">
        <f t="shared" ca="1" si="184"/>
        <v>-2352484578854549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25">
      <c r="G5230" s="459"/>
      <c r="H5230" s="459">
        <v>5223</v>
      </c>
      <c r="I5230" s="444">
        <f t="shared" ca="1" si="185"/>
        <v>-2352484578854549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-9802019078560.6211</v>
      </c>
      <c r="L5230" s="444">
        <f t="shared" ca="1" si="184"/>
        <v>-2362286597933109.5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25">
      <c r="G5231" s="459"/>
      <c r="H5231" s="459">
        <v>5224</v>
      </c>
      <c r="I5231" s="444">
        <f t="shared" ca="1" si="185"/>
        <v>-2362286597933109.5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-9842860824721.2891</v>
      </c>
      <c r="L5231" s="444">
        <f t="shared" ca="1" si="184"/>
        <v>-2372129458757831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25">
      <c r="G5232" s="459"/>
      <c r="H5232" s="459">
        <v>5225</v>
      </c>
      <c r="I5232" s="444">
        <f t="shared" ca="1" si="185"/>
        <v>-2372129458757831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-9883872744824.2949</v>
      </c>
      <c r="L5232" s="444">
        <f t="shared" ca="1" si="184"/>
        <v>-2382013331502655.5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25">
      <c r="G5233" s="459"/>
      <c r="H5233" s="459">
        <v>5226</v>
      </c>
      <c r="I5233" s="444">
        <f t="shared" ca="1" si="185"/>
        <v>-2382013331502655.5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-9925055547927.7305</v>
      </c>
      <c r="L5233" s="444">
        <f t="shared" ca="1" si="184"/>
        <v>-2391938387050583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25">
      <c r="G5234" s="459"/>
      <c r="H5234" s="459">
        <v>5227</v>
      </c>
      <c r="I5234" s="444">
        <f t="shared" ca="1" si="185"/>
        <v>-2391938387050583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-9966409946044.0957</v>
      </c>
      <c r="L5234" s="444">
        <f t="shared" ca="1" si="184"/>
        <v>-2401904796996627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25">
      <c r="G5235" s="459"/>
      <c r="H5235" s="459">
        <v>5228</v>
      </c>
      <c r="I5235" s="444">
        <f t="shared" ca="1" si="185"/>
        <v>-2401904796996627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-10007936654152.613</v>
      </c>
      <c r="L5235" s="444">
        <f t="shared" ca="1" si="184"/>
        <v>-2411912733650779.5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25">
      <c r="G5236" s="459"/>
      <c r="H5236" s="459">
        <v>5229</v>
      </c>
      <c r="I5236" s="444">
        <f t="shared" ca="1" si="185"/>
        <v>-2411912733650779.5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-10049636390211.582</v>
      </c>
      <c r="L5236" s="444">
        <f t="shared" ca="1" si="184"/>
        <v>-2421962370040991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25">
      <c r="G5237" s="459"/>
      <c r="H5237" s="459">
        <v>5230</v>
      </c>
      <c r="I5237" s="444">
        <f t="shared" ca="1" si="185"/>
        <v>-2421962370040991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-10091509875170.795</v>
      </c>
      <c r="L5237" s="444">
        <f t="shared" ca="1" si="184"/>
        <v>-2432053879916162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25">
      <c r="G5238" s="459"/>
      <c r="H5238" s="459">
        <v>5231</v>
      </c>
      <c r="I5238" s="444">
        <f t="shared" ca="1" si="185"/>
        <v>-2432053879916162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-10133557832984.008</v>
      </c>
      <c r="L5238" s="444">
        <f t="shared" ca="1" si="184"/>
        <v>-2442187437749146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25">
      <c r="G5239" s="459"/>
      <c r="H5239" s="459">
        <v>5232</v>
      </c>
      <c r="I5239" s="444">
        <f t="shared" ca="1" si="185"/>
        <v>-2442187437749146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-10175780990621.441</v>
      </c>
      <c r="L5239" s="444">
        <f t="shared" ca="1" si="184"/>
        <v>-2452363218739767.5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25">
      <c r="G5240" s="459"/>
      <c r="H5240" s="459">
        <v>5233</v>
      </c>
      <c r="I5240" s="444">
        <f t="shared" ca="1" si="185"/>
        <v>-2452363218739767.5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-10218180078082.365</v>
      </c>
      <c r="L5240" s="444">
        <f t="shared" ca="1" si="184"/>
        <v>-2462581398817850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25">
      <c r="G5241" s="459"/>
      <c r="H5241" s="459">
        <v>5234</v>
      </c>
      <c r="I5241" s="444">
        <f t="shared" ca="1" si="185"/>
        <v>-2462581398817850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-10260755828407.709</v>
      </c>
      <c r="L5241" s="444">
        <f t="shared" ca="1" si="184"/>
        <v>-2472842154646257.5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25">
      <c r="G5242" s="459"/>
      <c r="H5242" s="459">
        <v>5235</v>
      </c>
      <c r="I5242" s="444">
        <f t="shared" ca="1" si="185"/>
        <v>-2472842154646257.5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-10303508977692.74</v>
      </c>
      <c r="L5242" s="444">
        <f t="shared" ca="1" si="184"/>
        <v>-2483145663623950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25">
      <c r="G5243" s="459"/>
      <c r="H5243" s="459">
        <v>5236</v>
      </c>
      <c r="I5243" s="444">
        <f t="shared" ca="1" si="185"/>
        <v>-2483145663623950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-10346440265099.791</v>
      </c>
      <c r="L5243" s="444">
        <f t="shared" ca="1" si="184"/>
        <v>-2493492103889050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25">
      <c r="G5244" s="459"/>
      <c r="H5244" s="459">
        <v>5237</v>
      </c>
      <c r="I5244" s="444">
        <f t="shared" ca="1" si="185"/>
        <v>-2493492103889050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-10389550432871.041</v>
      </c>
      <c r="L5244" s="444">
        <f t="shared" ca="1" si="184"/>
        <v>-2503881654321921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25">
      <c r="G5245" s="459"/>
      <c r="H5245" s="459">
        <v>5238</v>
      </c>
      <c r="I5245" s="444">
        <f t="shared" ca="1" si="185"/>
        <v>-2503881654321921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-10432840226341.338</v>
      </c>
      <c r="L5245" s="444">
        <f t="shared" ca="1" si="184"/>
        <v>-2514314494548262.5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25">
      <c r="G5246" s="459"/>
      <c r="H5246" s="459">
        <v>5239</v>
      </c>
      <c r="I5246" s="444">
        <f t="shared" ca="1" si="185"/>
        <v>-2514314494548262.5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-10476310393951.094</v>
      </c>
      <c r="L5246" s="444">
        <f t="shared" ca="1" si="184"/>
        <v>-2524790804942213.5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25">
      <c r="G5247" s="459"/>
      <c r="H5247" s="459">
        <v>5240</v>
      </c>
      <c r="I5247" s="444">
        <f t="shared" ca="1" si="185"/>
        <v>-2524790804942213.5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-10519961687259.223</v>
      </c>
      <c r="L5247" s="444">
        <f t="shared" ca="1" si="184"/>
        <v>-2535310766629472.5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25">
      <c r="G5248" s="459"/>
      <c r="H5248" s="459">
        <v>5241</v>
      </c>
      <c r="I5248" s="444">
        <f t="shared" ca="1" si="185"/>
        <v>-2535310766629472.5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-10563794860956.135</v>
      </c>
      <c r="L5248" s="444">
        <f t="shared" ca="1" si="184"/>
        <v>-2545874561490428.5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25">
      <c r="G5249" s="459"/>
      <c r="H5249" s="459">
        <v>5242</v>
      </c>
      <c r="I5249" s="444">
        <f t="shared" ca="1" si="185"/>
        <v>-2545874561490428.5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-10607810672876.785</v>
      </c>
      <c r="L5249" s="444">
        <f t="shared" ca="1" si="184"/>
        <v>-2556482372163305.5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25">
      <c r="G5250" s="459"/>
      <c r="H5250" s="459">
        <v>5243</v>
      </c>
      <c r="I5250" s="444">
        <f t="shared" ca="1" si="185"/>
        <v>-2556482372163305.5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-10652009884013.773</v>
      </c>
      <c r="L5250" s="444">
        <f t="shared" ca="1" si="184"/>
        <v>-2567134382047319.5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25">
      <c r="G5251" s="459"/>
      <c r="H5251" s="459">
        <v>5244</v>
      </c>
      <c r="I5251" s="444">
        <f t="shared" ca="1" si="185"/>
        <v>-2567134382047319.5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-10696393258530.498</v>
      </c>
      <c r="L5251" s="444">
        <f t="shared" ca="1" si="184"/>
        <v>-2577830775305850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25">
      <c r="G5252" s="459"/>
      <c r="H5252" s="459">
        <v>5245</v>
      </c>
      <c r="I5252" s="444">
        <f t="shared" ca="1" si="185"/>
        <v>-2577830775305850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-10740961563774.375</v>
      </c>
      <c r="L5252" s="444">
        <f t="shared" ca="1" si="184"/>
        <v>-2588571736869624.5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25">
      <c r="G5253" s="459"/>
      <c r="H5253" s="459">
        <v>5246</v>
      </c>
      <c r="I5253" s="444">
        <f t="shared" ca="1" si="185"/>
        <v>-2588571736869624.5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-10785715570290.102</v>
      </c>
      <c r="L5253" s="444">
        <f t="shared" ca="1" si="184"/>
        <v>-2599357452439914.5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25">
      <c r="G5254" s="459"/>
      <c r="H5254" s="459">
        <v>5247</v>
      </c>
      <c r="I5254" s="444">
        <f t="shared" ca="1" si="185"/>
        <v>-2599357452439914.5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-10830656051832.977</v>
      </c>
      <c r="L5254" s="444">
        <f t="shared" ca="1" si="184"/>
        <v>-2610188108491747.5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25">
      <c r="G5255" s="459"/>
      <c r="H5255" s="459">
        <v>5248</v>
      </c>
      <c r="I5255" s="444">
        <f t="shared" ca="1" si="185"/>
        <v>-2610188108491747.5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-10875783785382.281</v>
      </c>
      <c r="L5255" s="444">
        <f t="shared" ca="1" si="184"/>
        <v>-2621063892277130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25">
      <c r="G5256" s="459"/>
      <c r="H5256" s="459">
        <v>5249</v>
      </c>
      <c r="I5256" s="444">
        <f t="shared" ca="1" si="185"/>
        <v>-2621063892277130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-10921099551154.709</v>
      </c>
      <c r="L5256" s="444">
        <f t="shared" ca="1" si="184"/>
        <v>-2631984991828284.5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25">
      <c r="G5257" s="459"/>
      <c r="H5257" s="459">
        <v>5250</v>
      </c>
      <c r="I5257" s="444">
        <f t="shared" ca="1" si="185"/>
        <v>-2631984991828284.5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-10966604132617.852</v>
      </c>
      <c r="L5257" s="444">
        <f t="shared" ca="1" si="184"/>
        <v>-2642951595960902.5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25">
      <c r="G5258" s="459"/>
      <c r="H5258" s="459">
        <v>5251</v>
      </c>
      <c r="I5258" s="444">
        <f t="shared" ca="1" si="185"/>
        <v>-2642951595960902.5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-11012298316503.76</v>
      </c>
      <c r="L5258" s="444">
        <f t="shared" ca="1" si="184"/>
        <v>-2653963894277406.5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25">
      <c r="G5259" s="459"/>
      <c r="H5259" s="459">
        <v>5252</v>
      </c>
      <c r="I5259" s="444">
        <f t="shared" ca="1" si="185"/>
        <v>-2653963894277406.5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-11058182892822.527</v>
      </c>
      <c r="L5259" s="444">
        <f t="shared" ca="1" si="184"/>
        <v>-2665022077170229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25">
      <c r="G5260" s="459"/>
      <c r="H5260" s="459">
        <v>5253</v>
      </c>
      <c r="I5260" s="444">
        <f t="shared" ca="1" si="185"/>
        <v>-2665022077170229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-11104258654875.953</v>
      </c>
      <c r="L5260" s="444">
        <f t="shared" ca="1" si="184"/>
        <v>-2676126335825105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25">
      <c r="G5261" s="459"/>
      <c r="H5261" s="459">
        <v>5254</v>
      </c>
      <c r="I5261" s="444">
        <f t="shared" ca="1" si="185"/>
        <v>-2676126335825105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-11150526399271.271</v>
      </c>
      <c r="L5261" s="444">
        <f t="shared" ca="1" si="184"/>
        <v>-2687276862224376.5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25">
      <c r="G5262" s="459"/>
      <c r="H5262" s="459">
        <v>5255</v>
      </c>
      <c r="I5262" s="444">
        <f t="shared" ca="1" si="185"/>
        <v>-2687276862224376.5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-11196986925934.902</v>
      </c>
      <c r="L5262" s="444">
        <f t="shared" ca="1" si="184"/>
        <v>-2698473849150311.5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25">
      <c r="G5263" s="459"/>
      <c r="H5263" s="459">
        <v>5256</v>
      </c>
      <c r="I5263" s="444">
        <f t="shared" ca="1" si="185"/>
        <v>-2698473849150311.5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-11243641038126.297</v>
      </c>
      <c r="L5263" s="444">
        <f t="shared" ca="1" si="184"/>
        <v>-2709717490188438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25">
      <c r="G5264" s="459"/>
      <c r="H5264" s="459">
        <v>5257</v>
      </c>
      <c r="I5264" s="444">
        <f t="shared" ca="1" si="185"/>
        <v>-2709717490188438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-11290489542451.824</v>
      </c>
      <c r="L5264" s="444">
        <f t="shared" ca="1" si="184"/>
        <v>-2721007979730890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25">
      <c r="G5265" s="459"/>
      <c r="H5265" s="459">
        <v>5258</v>
      </c>
      <c r="I5265" s="444">
        <f t="shared" ca="1" si="185"/>
        <v>-2721007979730890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-11337533248878.709</v>
      </c>
      <c r="L5265" s="444">
        <f t="shared" ca="1" si="184"/>
        <v>-2732345512979768.5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25">
      <c r="G5266" s="459"/>
      <c r="H5266" s="459">
        <v>5259</v>
      </c>
      <c r="I5266" s="444">
        <f t="shared" ca="1" si="185"/>
        <v>-2732345512979768.5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-11384772970749.035</v>
      </c>
      <c r="L5266" s="444">
        <f t="shared" ca="1" si="184"/>
        <v>-2743730285950517.5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25">
      <c r="G5267" s="459"/>
      <c r="H5267" s="459">
        <v>5260</v>
      </c>
      <c r="I5267" s="444">
        <f t="shared" ca="1" si="185"/>
        <v>-2743730285950517.5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-11432209524793.822</v>
      </c>
      <c r="L5267" s="444">
        <f t="shared" ca="1" si="184"/>
        <v>-2755162495475311.5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25">
      <c r="G5268" s="459"/>
      <c r="H5268" s="459">
        <v>5261</v>
      </c>
      <c r="I5268" s="444">
        <f t="shared" ca="1" si="185"/>
        <v>-2755162495475311.5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-11479843731147.131</v>
      </c>
      <c r="L5268" s="444">
        <f t="shared" ca="1" si="184"/>
        <v>-2766642339206458.5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25">
      <c r="G5269" s="459"/>
      <c r="H5269" s="459">
        <v>5262</v>
      </c>
      <c r="I5269" s="444">
        <f t="shared" ca="1" si="185"/>
        <v>-2766642339206458.5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-11527676413360.244</v>
      </c>
      <c r="L5269" s="444">
        <f t="shared" ca="1" si="184"/>
        <v>-2778170015619818.5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25">
      <c r="G5270" s="459"/>
      <c r="H5270" s="459">
        <v>5263</v>
      </c>
      <c r="I5270" s="444">
        <f t="shared" ca="1" si="185"/>
        <v>-2778170015619818.5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-11575708398415.91</v>
      </c>
      <c r="L5270" s="444">
        <f t="shared" ca="1" si="184"/>
        <v>-2789745724018234.5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25">
      <c r="G5271" s="459"/>
      <c r="H5271" s="459">
        <v>5264</v>
      </c>
      <c r="I5271" s="444">
        <f t="shared" ca="1" si="185"/>
        <v>-2789745724018234.5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-11623940516742.645</v>
      </c>
      <c r="L5271" s="444">
        <f t="shared" ca="1" si="184"/>
        <v>-2801369664534977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25">
      <c r="G5272" s="459"/>
      <c r="H5272" s="459">
        <v>5265</v>
      </c>
      <c r="I5272" s="444">
        <f t="shared" ca="1" si="185"/>
        <v>-2801369664534977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-11672373602229.07</v>
      </c>
      <c r="L5272" s="444">
        <f t="shared" ca="1" si="184"/>
        <v>-2813042038137206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25">
      <c r="G5273" s="459"/>
      <c r="H5273" s="459">
        <v>5266</v>
      </c>
      <c r="I5273" s="444">
        <f t="shared" ca="1" si="185"/>
        <v>-2813042038137206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-11721008492238.357</v>
      </c>
      <c r="L5273" s="444">
        <f t="shared" ca="1" si="184"/>
        <v>-2824763046629444.5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25">
      <c r="G5274" s="459"/>
      <c r="H5274" s="459">
        <v>5267</v>
      </c>
      <c r="I5274" s="444">
        <f t="shared" ca="1" si="185"/>
        <v>-2824763046629444.5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-11769846027622.686</v>
      </c>
      <c r="L5274" s="444">
        <f t="shared" ca="1" si="184"/>
        <v>-2836532892657067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25">
      <c r="G5275" s="459"/>
      <c r="H5275" s="459">
        <v>5268</v>
      </c>
      <c r="I5275" s="444">
        <f t="shared" ca="1" si="185"/>
        <v>-2836532892657067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-11818887052737.779</v>
      </c>
      <c r="L5275" s="444">
        <f t="shared" ca="1" si="184"/>
        <v>-2848351779709805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25">
      <c r="G5276" s="459"/>
      <c r="H5276" s="459">
        <v>5269</v>
      </c>
      <c r="I5276" s="444">
        <f t="shared" ca="1" si="185"/>
        <v>-2848351779709805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-11868132415457.521</v>
      </c>
      <c r="L5276" s="444">
        <f t="shared" ca="1" si="184"/>
        <v>-2860219912125262.5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25">
      <c r="G5277" s="459"/>
      <c r="H5277" s="459">
        <v>5270</v>
      </c>
      <c r="I5277" s="444">
        <f t="shared" ca="1" si="185"/>
        <v>-2860219912125262.5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-11917582967188.594</v>
      </c>
      <c r="L5277" s="444">
        <f t="shared" ca="1" si="184"/>
        <v>-2872137495092451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25">
      <c r="G5278" s="459"/>
      <c r="H5278" s="459">
        <v>5271</v>
      </c>
      <c r="I5278" s="444">
        <f t="shared" ca="1" si="185"/>
        <v>-2872137495092451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-11967239562885.213</v>
      </c>
      <c r="L5278" s="444">
        <f t="shared" ca="1" si="184"/>
        <v>-2884104734655336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25">
      <c r="G5279" s="459"/>
      <c r="H5279" s="459">
        <v>5272</v>
      </c>
      <c r="I5279" s="444">
        <f t="shared" ca="1" si="185"/>
        <v>-2884104734655336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-12017103061063.9</v>
      </c>
      <c r="L5279" s="444">
        <f t="shared" ca="1" si="184"/>
        <v>-2896121837716400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25">
      <c r="G5280" s="459"/>
      <c r="H5280" s="459">
        <v>5273</v>
      </c>
      <c r="I5280" s="444">
        <f t="shared" ca="1" si="185"/>
        <v>-2896121837716400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-12067174323818.334</v>
      </c>
      <c r="L5280" s="444">
        <f t="shared" ca="1" si="184"/>
        <v>-2908189012040218.5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25">
      <c r="G5281" s="459"/>
      <c r="H5281" s="459">
        <v>5274</v>
      </c>
      <c r="I5281" s="444">
        <f t="shared" ca="1" si="185"/>
        <v>-2908189012040218.5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-12117454216834.244</v>
      </c>
      <c r="L5281" s="444">
        <f t="shared" ca="1" si="184"/>
        <v>-2920306466257052.5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25">
      <c r="G5282" s="459"/>
      <c r="H5282" s="459">
        <v>5275</v>
      </c>
      <c r="I5282" s="444">
        <f t="shared" ca="1" si="185"/>
        <v>-2920306466257052.5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-12167943609404.385</v>
      </c>
      <c r="L5282" s="444">
        <f t="shared" ca="1" si="184"/>
        <v>-2932474409866457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25">
      <c r="G5283" s="459"/>
      <c r="H5283" s="459">
        <v>5276</v>
      </c>
      <c r="I5283" s="444">
        <f t="shared" ca="1" si="185"/>
        <v>-2932474409866457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-12218643374443.57</v>
      </c>
      <c r="L5283" s="444">
        <f t="shared" ca="1" si="184"/>
        <v>-2944693053240900.5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25">
      <c r="G5284" s="459"/>
      <c r="H5284" s="459">
        <v>5277</v>
      </c>
      <c r="I5284" s="444">
        <f t="shared" ca="1" si="185"/>
        <v>-2944693053240900.5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-12269554388503.752</v>
      </c>
      <c r="L5284" s="444">
        <f t="shared" ca="1" si="184"/>
        <v>-2956962607629404.5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25">
      <c r="G5285" s="459"/>
      <c r="H5285" s="459">
        <v>5278</v>
      </c>
      <c r="I5285" s="444">
        <f t="shared" ca="1" si="185"/>
        <v>-2956962607629404.5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-12320677531789.186</v>
      </c>
      <c r="L5285" s="444">
        <f t="shared" ca="1" si="184"/>
        <v>-2969283285161193.5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25">
      <c r="G5286" s="459"/>
      <c r="H5286" s="459">
        <v>5279</v>
      </c>
      <c r="I5286" s="444">
        <f t="shared" ca="1" si="185"/>
        <v>-2969283285161193.5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-12372013688171.639</v>
      </c>
      <c r="L5286" s="444">
        <f t="shared" ca="1" si="184"/>
        <v>-2981655298849365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25">
      <c r="G5287" s="459"/>
      <c r="H5287" s="459">
        <v>5280</v>
      </c>
      <c r="I5287" s="444">
        <f t="shared" ca="1" si="185"/>
        <v>-2981655298849365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-12423563745205.688</v>
      </c>
      <c r="L5287" s="444">
        <f t="shared" ca="1" si="184"/>
        <v>-2994078862594570.5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25">
      <c r="G5288" s="459"/>
      <c r="H5288" s="459">
        <v>5281</v>
      </c>
      <c r="I5288" s="444">
        <f t="shared" ca="1" si="185"/>
        <v>-2994078862594570.5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-12475328594144.043</v>
      </c>
      <c r="L5288" s="444">
        <f t="shared" ca="1" si="184"/>
        <v>-3006554191188714.5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25">
      <c r="G5289" s="459"/>
      <c r="H5289" s="459">
        <v>5282</v>
      </c>
      <c r="I5289" s="444">
        <f t="shared" ca="1" si="185"/>
        <v>-3006554191188714.5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-12527309129952.977</v>
      </c>
      <c r="L5289" s="444">
        <f t="shared" ca="1" si="184"/>
        <v>-3019081500318667.5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25">
      <c r="G5290" s="459"/>
      <c r="H5290" s="459">
        <v>5283</v>
      </c>
      <c r="I5290" s="444">
        <f t="shared" ca="1" si="185"/>
        <v>-3019081500318667.5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-12579506251327.781</v>
      </c>
      <c r="L5290" s="444">
        <f t="shared" ca="1" si="184"/>
        <v>-3031661006569995.5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25">
      <c r="G5291" s="459"/>
      <c r="H5291" s="459">
        <v>5284</v>
      </c>
      <c r="I5291" s="444">
        <f t="shared" ca="1" si="185"/>
        <v>-3031661006569995.5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-12631920860708.314</v>
      </c>
      <c r="L5291" s="444">
        <f t="shared" ca="1" si="184"/>
        <v>-3044292927430704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25">
      <c r="G5292" s="459"/>
      <c r="H5292" s="459">
        <v>5285</v>
      </c>
      <c r="I5292" s="444">
        <f t="shared" ca="1" si="185"/>
        <v>-3044292927430704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-12684553864294.6</v>
      </c>
      <c r="L5292" s="444">
        <f t="shared" ca="1" si="184"/>
        <v>-3056977481294998.5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25">
      <c r="G5293" s="459"/>
      <c r="H5293" s="459">
        <v>5286</v>
      </c>
      <c r="I5293" s="444">
        <f t="shared" ca="1" si="185"/>
        <v>-3056977481294998.5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-12737406172062.494</v>
      </c>
      <c r="L5293" s="444">
        <f t="shared" ca="1" si="184"/>
        <v>-3069714887467061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25">
      <c r="G5294" s="459"/>
      <c r="H5294" s="459">
        <v>5287</v>
      </c>
      <c r="I5294" s="444">
        <f t="shared" ca="1" si="185"/>
        <v>-3069714887467061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-12790478697779.42</v>
      </c>
      <c r="L5294" s="444">
        <f t="shared" ca="1" si="184"/>
        <v>-3082505366164840.5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25">
      <c r="G5295" s="459"/>
      <c r="H5295" s="459">
        <v>5288</v>
      </c>
      <c r="I5295" s="444">
        <f t="shared" ca="1" si="185"/>
        <v>-3082505366164840.5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-12843772359020.168</v>
      </c>
      <c r="L5295" s="444">
        <f t="shared" ca="1" si="184"/>
        <v>-3095349138523860.5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25">
      <c r="G5296" s="459"/>
      <c r="H5296" s="459">
        <v>5289</v>
      </c>
      <c r="I5296" s="444">
        <f t="shared" ca="1" si="185"/>
        <v>-3095349138523860.5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-12897288077182.752</v>
      </c>
      <c r="L5296" s="444">
        <f t="shared" ca="1" si="184"/>
        <v>-3108246426601043.5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25">
      <c r="G5297" s="459"/>
      <c r="H5297" s="459">
        <v>5290</v>
      </c>
      <c r="I5297" s="444">
        <f t="shared" ca="1" si="185"/>
        <v>-3108246426601043.5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-12951026777504.348</v>
      </c>
      <c r="L5297" s="444">
        <f t="shared" ca="1" si="184"/>
        <v>-3121197453378548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25">
      <c r="G5298" s="459"/>
      <c r="H5298" s="459">
        <v>5291</v>
      </c>
      <c r="I5298" s="444">
        <f t="shared" ca="1" si="185"/>
        <v>-3121197453378548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-13004989389077.283</v>
      </c>
      <c r="L5298" s="444">
        <f t="shared" ca="1" si="184"/>
        <v>-3134202442767625.5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25">
      <c r="G5299" s="459"/>
      <c r="H5299" s="459">
        <v>5292</v>
      </c>
      <c r="I5299" s="444">
        <f t="shared" ca="1" si="185"/>
        <v>-3134202442767625.5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-13059176844865.105</v>
      </c>
      <c r="L5299" s="444">
        <f t="shared" ca="1" si="184"/>
        <v>-3147261619612490.5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25">
      <c r="G5300" s="459"/>
      <c r="H5300" s="459">
        <v>5293</v>
      </c>
      <c r="I5300" s="444">
        <f t="shared" ca="1" si="185"/>
        <v>-3147261619612490.5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-13113590081718.711</v>
      </c>
      <c r="L5300" s="444">
        <f t="shared" ca="1" si="184"/>
        <v>-3160375209694209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25">
      <c r="G5301" s="459"/>
      <c r="H5301" s="459">
        <v>5294</v>
      </c>
      <c r="I5301" s="444">
        <f t="shared" ca="1" si="185"/>
        <v>-3160375209694209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-13168230040392.537</v>
      </c>
      <c r="L5301" s="444">
        <f t="shared" ca="1" si="184"/>
        <v>-3173543439734601.5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25">
      <c r="G5302" s="459"/>
      <c r="H5302" s="459">
        <v>5295</v>
      </c>
      <c r="I5302" s="444">
        <f t="shared" ca="1" si="185"/>
        <v>-3173543439734601.5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-13223097665560.84</v>
      </c>
      <c r="L5302" s="444">
        <f t="shared" ca="1" si="184"/>
        <v>-3186766537400162.5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25">
      <c r="G5303" s="459"/>
      <c r="H5303" s="459">
        <v>5296</v>
      </c>
      <c r="I5303" s="444">
        <f t="shared" ca="1" si="185"/>
        <v>-3186766537400162.5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-13278193905834.01</v>
      </c>
      <c r="L5303" s="444">
        <f t="shared" ca="1" si="184"/>
        <v>-3200044731305996.5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25">
      <c r="G5304" s="459"/>
      <c r="H5304" s="459">
        <v>5297</v>
      </c>
      <c r="I5304" s="444">
        <f t="shared" ca="1" si="185"/>
        <v>-3200044731305996.5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-13333519713774.984</v>
      </c>
      <c r="L5304" s="444">
        <f t="shared" ca="1" si="184"/>
        <v>-3213378251019771.5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25">
      <c r="G5305" s="459"/>
      <c r="H5305" s="459">
        <v>5298</v>
      </c>
      <c r="I5305" s="444">
        <f t="shared" ca="1" si="185"/>
        <v>-3213378251019771.5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-13389076045915.715</v>
      </c>
      <c r="L5305" s="444">
        <f t="shared" ca="1" si="184"/>
        <v>-3226767327065687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25">
      <c r="G5306" s="459"/>
      <c r="H5306" s="459">
        <v>5299</v>
      </c>
      <c r="I5306" s="444">
        <f t="shared" ca="1" si="185"/>
        <v>-3226767327065687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-13444863862773.695</v>
      </c>
      <c r="L5306" s="444">
        <f t="shared" ca="1" si="184"/>
        <v>-3240212190928460.5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25">
      <c r="G5307" s="459"/>
      <c r="H5307" s="459">
        <v>5300</v>
      </c>
      <c r="I5307" s="444">
        <f t="shared" ca="1" si="185"/>
        <v>-3240212190928460.5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-13500884128868.586</v>
      </c>
      <c r="L5307" s="444">
        <f t="shared" ca="1" si="184"/>
        <v>-3253713075057329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25">
      <c r="G5308" s="459"/>
      <c r="H5308" s="459">
        <v>5301</v>
      </c>
      <c r="I5308" s="444">
        <f t="shared" ca="1" si="185"/>
        <v>-3253713075057329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-13557137812738.871</v>
      </c>
      <c r="L5308" s="444">
        <f t="shared" ca="1" si="184"/>
        <v>-3267270212870068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25">
      <c r="G5309" s="459"/>
      <c r="H5309" s="459">
        <v>5302</v>
      </c>
      <c r="I5309" s="444">
        <f t="shared" ca="1" si="185"/>
        <v>-3267270212870068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-13613625886958.617</v>
      </c>
      <c r="L5309" s="444">
        <f t="shared" ca="1" si="184"/>
        <v>-3280883838757026.5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25">
      <c r="G5310" s="459"/>
      <c r="H5310" s="459">
        <v>5303</v>
      </c>
      <c r="I5310" s="444">
        <f t="shared" ca="1" si="185"/>
        <v>-3280883838757026.5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-13670349328154.277</v>
      </c>
      <c r="L5310" s="444">
        <f t="shared" ca="1" si="184"/>
        <v>-3294554188085181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25">
      <c r="G5311" s="459"/>
      <c r="H5311" s="459">
        <v>5304</v>
      </c>
      <c r="I5311" s="444">
        <f t="shared" ca="1" si="185"/>
        <v>-3294554188085181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-13727309117021.588</v>
      </c>
      <c r="L5311" s="444">
        <f t="shared" ca="1" si="184"/>
        <v>-3308281497202202.5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25">
      <c r="G5312" s="459"/>
      <c r="H5312" s="459">
        <v>5305</v>
      </c>
      <c r="I5312" s="444">
        <f t="shared" ca="1" si="185"/>
        <v>-3308281497202202.5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-13784506238342.51</v>
      </c>
      <c r="L5312" s="444">
        <f t="shared" ca="1" si="184"/>
        <v>-3322066003440545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25">
      <c r="G5313" s="459"/>
      <c r="H5313" s="459">
        <v>5306</v>
      </c>
      <c r="I5313" s="444">
        <f t="shared" ca="1" si="185"/>
        <v>-3322066003440545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-13841941681002.271</v>
      </c>
      <c r="L5313" s="444">
        <f t="shared" ca="1" si="184"/>
        <v>-3335907945121547.5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25">
      <c r="G5314" s="459"/>
      <c r="H5314" s="459">
        <v>5307</v>
      </c>
      <c r="I5314" s="444">
        <f t="shared" ca="1" si="185"/>
        <v>-3335907945121547.5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-13899616438006.447</v>
      </c>
      <c r="L5314" s="444">
        <f t="shared" ca="1" si="184"/>
        <v>-3349807561559554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25">
      <c r="G5315" s="459"/>
      <c r="H5315" s="459">
        <v>5308</v>
      </c>
      <c r="I5315" s="444">
        <f t="shared" ca="1" si="185"/>
        <v>-3349807561559554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-13957531506498.141</v>
      </c>
      <c r="L5315" s="444">
        <f t="shared" ca="1" si="184"/>
        <v>-3363765093066052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25">
      <c r="G5316" s="459"/>
      <c r="H5316" s="459">
        <v>5309</v>
      </c>
      <c r="I5316" s="444">
        <f t="shared" ca="1" si="185"/>
        <v>-3363765093066052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-14015687887775.217</v>
      </c>
      <c r="L5316" s="444">
        <f t="shared" ca="1" si="184"/>
        <v>-3377780780953827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25">
      <c r="G5317" s="459"/>
      <c r="H5317" s="459">
        <v>5310</v>
      </c>
      <c r="I5317" s="444">
        <f t="shared" ca="1" si="185"/>
        <v>-3377780780953827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-14074086587307.613</v>
      </c>
      <c r="L5317" s="444">
        <f t="shared" ca="1" si="184"/>
        <v>-3391854867541134.5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25">
      <c r="G5318" s="459"/>
      <c r="H5318" s="459">
        <v>5311</v>
      </c>
      <c r="I5318" s="444">
        <f t="shared" ca="1" si="185"/>
        <v>-3391854867541134.5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-14132728614754.727</v>
      </c>
      <c r="L5318" s="444">
        <f t="shared" ca="1" si="184"/>
        <v>-3405987596155889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25">
      <c r="G5319" s="459"/>
      <c r="H5319" s="459">
        <v>5312</v>
      </c>
      <c r="I5319" s="444">
        <f t="shared" ca="1" si="185"/>
        <v>-3405987596155889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-14191614983982.871</v>
      </c>
      <c r="L5319" s="444">
        <f t="shared" ca="1" si="184"/>
        <v>-3420179211139872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25">
      <c r="G5320" s="459"/>
      <c r="H5320" s="459">
        <v>5313</v>
      </c>
      <c r="I5320" s="444">
        <f t="shared" ca="1" si="185"/>
        <v>-3420179211139872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-14250746713082.799</v>
      </c>
      <c r="L5320" s="444">
        <f t="shared" ca="1" si="184"/>
        <v>-3434429957852955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25">
      <c r="G5321" s="459"/>
      <c r="H5321" s="459">
        <v>5314</v>
      </c>
      <c r="I5321" s="444">
        <f t="shared" ca="1" si="185"/>
        <v>-3434429957852955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-14310124824387.313</v>
      </c>
      <c r="L5321" s="444">
        <f t="shared" ca="1" si="184"/>
        <v>-3448740082677342.5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25">
      <c r="G5322" s="459"/>
      <c r="H5322" s="459">
        <v>5315</v>
      </c>
      <c r="I5322" s="444">
        <f t="shared" ca="1" si="185"/>
        <v>-3448740082677342.5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-14369750344488.928</v>
      </c>
      <c r="L5322" s="444">
        <f t="shared" ca="1" si="184"/>
        <v>-3463109833021831.5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25">
      <c r="G5323" s="459"/>
      <c r="H5323" s="459">
        <v>5316</v>
      </c>
      <c r="I5323" s="444">
        <f t="shared" ca="1" si="185"/>
        <v>-3463109833021831.5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-14429624304257.631</v>
      </c>
      <c r="L5323" s="444">
        <f t="shared" ca="1" si="184"/>
        <v>-3477539457326089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25">
      <c r="G5324" s="459"/>
      <c r="H5324" s="459">
        <v>5317</v>
      </c>
      <c r="I5324" s="444">
        <f t="shared" ca="1" si="185"/>
        <v>-3477539457326089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-14489747738858.703</v>
      </c>
      <c r="L5324" s="444">
        <f t="shared" ca="1" si="184"/>
        <v>-3492029205064947.5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25">
      <c r="G5325" s="459"/>
      <c r="H5325" s="459">
        <v>5318</v>
      </c>
      <c r="I5325" s="444">
        <f t="shared" ca="1" si="185"/>
        <v>-3492029205064947.5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-14550121687770.615</v>
      </c>
      <c r="L5325" s="444">
        <f t="shared" ca="1" si="184"/>
        <v>-3506579326752718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25">
      <c r="G5326" s="459"/>
      <c r="H5326" s="459">
        <v>5319</v>
      </c>
      <c r="I5326" s="444">
        <f t="shared" ca="1" si="185"/>
        <v>-3506579326752718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-14610747194802.992</v>
      </c>
      <c r="L5326" s="444">
        <f t="shared" ca="1" si="184"/>
        <v>-3521190073947521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25">
      <c r="G5327" s="459"/>
      <c r="H5327" s="459">
        <v>5320</v>
      </c>
      <c r="I5327" s="444">
        <f t="shared" ca="1" si="185"/>
        <v>-3521190073947521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-14671625308114.668</v>
      </c>
      <c r="L5327" s="444">
        <f t="shared" ca="1" si="184"/>
        <v>-3535861699255635.5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25">
      <c r="G5328" s="459"/>
      <c r="H5328" s="459">
        <v>5321</v>
      </c>
      <c r="I5328" s="444">
        <f t="shared" ca="1" si="185"/>
        <v>-3535861699255635.5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-14732757080231.814</v>
      </c>
      <c r="L5328" s="444">
        <f t="shared" ca="1" si="184"/>
        <v>-3550594456335867.5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25">
      <c r="G5329" s="459"/>
      <c r="H5329" s="459">
        <v>5322</v>
      </c>
      <c r="I5329" s="444">
        <f t="shared" ca="1" si="185"/>
        <v>-3550594456335867.5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-14794143568066.115</v>
      </c>
      <c r="L5329" s="444">
        <f t="shared" ca="1" si="184"/>
        <v>-3565388599903933.5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25">
      <c r="G5330" s="459"/>
      <c r="H5330" s="459">
        <v>5323</v>
      </c>
      <c r="I5330" s="444">
        <f t="shared" ca="1" si="185"/>
        <v>-3565388599903933.5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-14855785832933.059</v>
      </c>
      <c r="L5330" s="444">
        <f t="shared" ca="1" si="184"/>
        <v>-3580244385736866.5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25">
      <c r="G5331" s="459"/>
      <c r="H5331" s="459">
        <v>5324</v>
      </c>
      <c r="I5331" s="444">
        <f t="shared" ca="1" si="185"/>
        <v>-3580244385736866.5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-14917684940570.277</v>
      </c>
      <c r="L5331" s="444">
        <f t="shared" ca="1" si="184"/>
        <v>-3595162070677437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25">
      <c r="G5332" s="459"/>
      <c r="H5332" s="459">
        <v>5325</v>
      </c>
      <c r="I5332" s="444">
        <f t="shared" ca="1" si="185"/>
        <v>-3595162070677437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-14979841961155.986</v>
      </c>
      <c r="L5332" s="444">
        <f t="shared" ca="1" si="184"/>
        <v>-3610141912638593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25">
      <c r="G5333" s="459"/>
      <c r="H5333" s="459">
        <v>5326</v>
      </c>
      <c r="I5333" s="444">
        <f t="shared" ca="1" si="185"/>
        <v>-3610141912638593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-15042257969327.473</v>
      </c>
      <c r="L5333" s="444">
        <f t="shared" ca="1" si="184"/>
        <v>-3625184170607920.5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25">
      <c r="G5334" s="459"/>
      <c r="H5334" s="459">
        <v>5327</v>
      </c>
      <c r="I5334" s="444">
        <f t="shared" ca="1" si="185"/>
        <v>-3625184170607920.5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-15104934044199.668</v>
      </c>
      <c r="L5334" s="444">
        <f t="shared" ca="1" si="184"/>
        <v>-3640289104652120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25">
      <c r="G5335" s="459"/>
      <c r="H5335" s="459">
        <v>5328</v>
      </c>
      <c r="I5335" s="444">
        <f t="shared" ca="1" si="185"/>
        <v>-3640289104652120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-15167871269383.834</v>
      </c>
      <c r="L5335" s="444">
        <f t="shared" ca="1" si="184"/>
        <v>-3655456975921504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25">
      <c r="G5336" s="459"/>
      <c r="H5336" s="459">
        <v>5329</v>
      </c>
      <c r="I5336" s="444">
        <f t="shared" ca="1" si="185"/>
        <v>-3655456975921504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-15231070733006.266</v>
      </c>
      <c r="L5336" s="444">
        <f t="shared" ca="1" si="184"/>
        <v>-3670688046654510.5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25">
      <c r="G5337" s="459"/>
      <c r="H5337" s="459">
        <v>5330</v>
      </c>
      <c r="I5337" s="444">
        <f t="shared" ca="1" si="185"/>
        <v>-3670688046654510.5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-15294533527727.127</v>
      </c>
      <c r="L5337" s="444">
        <f t="shared" ca="1" si="184"/>
        <v>-3685982580182237.5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25">
      <c r="G5338" s="459"/>
      <c r="H5338" s="459">
        <v>5331</v>
      </c>
      <c r="I5338" s="444">
        <f t="shared" ca="1" si="185"/>
        <v>-3685982580182237.5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-15358260750759.324</v>
      </c>
      <c r="L5338" s="444">
        <f t="shared" ca="1" si="184"/>
        <v>-3701340840932997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25">
      <c r="G5339" s="459"/>
      <c r="H5339" s="459">
        <v>5332</v>
      </c>
      <c r="I5339" s="444">
        <f t="shared" ca="1" si="185"/>
        <v>-3701340840932997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-15422253503887.486</v>
      </c>
      <c r="L5339" s="444">
        <f t="shared" ca="1" si="184"/>
        <v>-3716763094436884.5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25">
      <c r="G5340" s="459"/>
      <c r="H5340" s="459">
        <v>5333</v>
      </c>
      <c r="I5340" s="444">
        <f t="shared" ca="1" si="185"/>
        <v>-3716763094436884.5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-15486512893487.018</v>
      </c>
      <c r="L5340" s="444">
        <f t="shared" ca="1" si="184"/>
        <v>-3732249607330371.5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25">
      <c r="G5341" s="459"/>
      <c r="H5341" s="459">
        <v>5334</v>
      </c>
      <c r="I5341" s="444">
        <f t="shared" ca="1" si="185"/>
        <v>-3732249607330371.5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-15551040030543.217</v>
      </c>
      <c r="L5341" s="444">
        <f t="shared" ca="1" si="184"/>
        <v>-3747800647360914.5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25">
      <c r="G5342" s="459"/>
      <c r="H5342" s="459">
        <v>5335</v>
      </c>
      <c r="I5342" s="444">
        <f t="shared" ca="1" si="185"/>
        <v>-3747800647360914.5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-15615836030670.477</v>
      </c>
      <c r="L5342" s="444">
        <f t="shared" ca="1" si="184"/>
        <v>-3763416483391585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25">
      <c r="G5343" s="459"/>
      <c r="H5343" s="459">
        <v>5336</v>
      </c>
      <c r="I5343" s="444">
        <f t="shared" ca="1" si="185"/>
        <v>-3763416483391585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-15680902014131.604</v>
      </c>
      <c r="L5343" s="444">
        <f t="shared" ca="1" si="184"/>
        <v>-3779097385405716.5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25">
      <c r="G5344" s="459"/>
      <c r="H5344" s="459">
        <v>5337</v>
      </c>
      <c r="I5344" s="444">
        <f t="shared" ca="1" si="185"/>
        <v>-3779097385405716.5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-15746239105857.152</v>
      </c>
      <c r="L5344" s="444">
        <f t="shared" ca="1" si="184"/>
        <v>-3794843624511573.5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25">
      <c r="G5345" s="459"/>
      <c r="H5345" s="459">
        <v>5338</v>
      </c>
      <c r="I5345" s="444">
        <f t="shared" ca="1" si="185"/>
        <v>-3794843624511573.5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-15811848435464.889</v>
      </c>
      <c r="L5345" s="444">
        <f t="shared" ca="1" si="184"/>
        <v>-3810655472947038.5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25">
      <c r="G5346" s="459"/>
      <c r="H5346" s="459">
        <v>5339</v>
      </c>
      <c r="I5346" s="444">
        <f t="shared" ca="1" si="185"/>
        <v>-3810655472947038.5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-15877731137279.326</v>
      </c>
      <c r="L5346" s="444">
        <f t="shared" ca="1" si="184"/>
        <v>-3826533204084318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25">
      <c r="G5347" s="459"/>
      <c r="H5347" s="459">
        <v>5340</v>
      </c>
      <c r="I5347" s="444">
        <f t="shared" ca="1" si="185"/>
        <v>-3826533204084318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-15943888350351.322</v>
      </c>
      <c r="L5347" s="444">
        <f t="shared" ca="1" si="184"/>
        <v>-3842477092434669.5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25">
      <c r="G5348" s="459"/>
      <c r="H5348" s="459">
        <v>5341</v>
      </c>
      <c r="I5348" s="444">
        <f t="shared" ca="1" si="185"/>
        <v>-3842477092434669.5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-16010321218477.787</v>
      </c>
      <c r="L5348" s="444">
        <f t="shared" ca="1" si="184"/>
        <v>-3858487413653147.5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25">
      <c r="G5349" s="459"/>
      <c r="H5349" s="459">
        <v>5342</v>
      </c>
      <c r="I5349" s="444">
        <f t="shared" ca="1" si="185"/>
        <v>-3858487413653147.5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-16077030890221.447</v>
      </c>
      <c r="L5349" s="444">
        <f t="shared" ca="1" si="184"/>
        <v>-3874564444543369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25">
      <c r="G5350" s="459"/>
      <c r="H5350" s="459">
        <v>5343</v>
      </c>
      <c r="I5350" s="444">
        <f t="shared" ca="1" si="185"/>
        <v>-3874564444543369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-16144018518930.703</v>
      </c>
      <c r="L5350" s="444">
        <f t="shared" ca="1" si="184"/>
        <v>-3890708463062299.5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25">
      <c r="G5351" s="459"/>
      <c r="H5351" s="459">
        <v>5344</v>
      </c>
      <c r="I5351" s="444">
        <f t="shared" ca="1" si="185"/>
        <v>-3890708463062299.5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-16211285262759.58</v>
      </c>
      <c r="L5351" s="444">
        <f t="shared" ca="1" si="184"/>
        <v>-3906919748325059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25">
      <c r="G5352" s="459"/>
      <c r="H5352" s="459">
        <v>5345</v>
      </c>
      <c r="I5352" s="444">
        <f t="shared" ca="1" si="185"/>
        <v>-3906919748325059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-16278832284687.746</v>
      </c>
      <c r="L5352" s="444">
        <f t="shared" ca="1" si="184"/>
        <v>-3923198580609746.5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25">
      <c r="G5353" s="459"/>
      <c r="H5353" s="459">
        <v>5346</v>
      </c>
      <c r="I5353" s="444">
        <f t="shared" ca="1" si="185"/>
        <v>-3923198580609746.5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-16346660752540.607</v>
      </c>
      <c r="L5353" s="444">
        <f t="shared" ca="1" si="184"/>
        <v>-3939545241362287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25">
      <c r="G5354" s="459"/>
      <c r="H5354" s="459">
        <v>5347</v>
      </c>
      <c r="I5354" s="444">
        <f t="shared" ca="1" si="185"/>
        <v>-3939545241362287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-16414771839009.529</v>
      </c>
      <c r="L5354" s="444">
        <f t="shared" ca="1" si="184"/>
        <v>-3955960013201296.5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25">
      <c r="G5355" s="459"/>
      <c r="H5355" s="459">
        <v>5348</v>
      </c>
      <c r="I5355" s="444">
        <f t="shared" ca="1" si="185"/>
        <v>-3955960013201296.5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-16483166721672.07</v>
      </c>
      <c r="L5355" s="444">
        <f t="shared" ca="1" si="184"/>
        <v>-3972443179922968.5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25">
      <c r="G5356" s="459"/>
      <c r="H5356" s="459">
        <v>5349</v>
      </c>
      <c r="I5356" s="444">
        <f t="shared" ca="1" si="185"/>
        <v>-3972443179922968.5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-16551846583012.371</v>
      </c>
      <c r="L5356" s="444">
        <f t="shared" ca="1" si="184"/>
        <v>-3988995026505981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25">
      <c r="G5357" s="459"/>
      <c r="H5357" s="459">
        <v>5350</v>
      </c>
      <c r="I5357" s="444">
        <f t="shared" ca="1" si="185"/>
        <v>-3988995026505981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-16620812610441.588</v>
      </c>
      <c r="L5357" s="444">
        <f t="shared" ca="1" si="184"/>
        <v>-4005615839116422.5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25">
      <c r="G5358" s="459"/>
      <c r="H5358" s="459">
        <v>5351</v>
      </c>
      <c r="I5358" s="444">
        <f t="shared" ca="1" si="185"/>
        <v>-4005615839116422.5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-16690065996318.428</v>
      </c>
      <c r="L5358" s="444">
        <f t="shared" ca="1" si="184"/>
        <v>-4022305905112741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25">
      <c r="G5359" s="459"/>
      <c r="H5359" s="459">
        <v>5352</v>
      </c>
      <c r="I5359" s="444">
        <f t="shared" ca="1" si="185"/>
        <v>-4022305905112741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-16759607937969.756</v>
      </c>
      <c r="L5359" s="444">
        <f t="shared" ca="1" si="184"/>
        <v>-4039065513050711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25">
      <c r="G5360" s="459"/>
      <c r="H5360" s="459">
        <v>5353</v>
      </c>
      <c r="I5360" s="444">
        <f t="shared" ca="1" si="185"/>
        <v>-4039065513050711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-16829439637711.295</v>
      </c>
      <c r="L5360" s="444">
        <f t="shared" ca="1" si="184"/>
        <v>-4055894952688422.5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25">
      <c r="G5361" s="459"/>
      <c r="H5361" s="459">
        <v>5354</v>
      </c>
      <c r="I5361" s="444">
        <f t="shared" ca="1" si="185"/>
        <v>-4055894952688422.5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-16899562302868.428</v>
      </c>
      <c r="L5361" s="444">
        <f t="shared" ca="1" si="184"/>
        <v>-4072794514991291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25">
      <c r="G5362" s="459"/>
      <c r="H5362" s="459">
        <v>5355</v>
      </c>
      <c r="I5362" s="444">
        <f t="shared" ca="1" si="185"/>
        <v>-4072794514991291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-16969977145797.043</v>
      </c>
      <c r="L5362" s="444">
        <f t="shared" ca="1" si="184"/>
        <v>-4089764492137088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25">
      <c r="G5363" s="459"/>
      <c r="H5363" s="459">
        <v>5356</v>
      </c>
      <c r="I5363" s="444">
        <f t="shared" ca="1" si="185"/>
        <v>-4089764492137088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-17040685383904.533</v>
      </c>
      <c r="L5363" s="444">
        <f t="shared" ref="L5363:L5617" ca="1" si="189">I5363-J5363+K5363</f>
        <v>-4106805177520992.5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25">
      <c r="G5364" s="459"/>
      <c r="H5364" s="459">
        <v>5357</v>
      </c>
      <c r="I5364" s="444">
        <f t="shared" ref="I5364:I5618" ca="1" si="190">L5363</f>
        <v>-4106805177520992.5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-17111688239670.803</v>
      </c>
      <c r="L5364" s="444">
        <f t="shared" ca="1" si="189"/>
        <v>-4123916865760663.5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25">
      <c r="G5365" s="459"/>
      <c r="H5365" s="459">
        <v>5358</v>
      </c>
      <c r="I5365" s="444">
        <f t="shared" ca="1" si="190"/>
        <v>-4123916865760663.5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-17182986940669.434</v>
      </c>
      <c r="L5365" s="444">
        <f t="shared" ca="1" si="189"/>
        <v>-4141099852701333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25">
      <c r="G5366" s="459"/>
      <c r="H5366" s="459">
        <v>5359</v>
      </c>
      <c r="I5366" s="444">
        <f t="shared" ca="1" si="190"/>
        <v>-4141099852701333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-17254582719588.887</v>
      </c>
      <c r="L5366" s="444">
        <f t="shared" ca="1" si="189"/>
        <v>-4158354435420922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25">
      <c r="G5367" s="459"/>
      <c r="H5367" s="459">
        <v>5360</v>
      </c>
      <c r="I5367" s="444">
        <f t="shared" ca="1" si="190"/>
        <v>-4158354435420922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-17326476814253.84</v>
      </c>
      <c r="L5367" s="444">
        <f t="shared" ca="1" si="189"/>
        <v>-4175680912235176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25">
      <c r="G5368" s="459"/>
      <c r="H5368" s="459">
        <v>5361</v>
      </c>
      <c r="I5368" s="444">
        <f t="shared" ca="1" si="190"/>
        <v>-4175680912235176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-17398670467646.568</v>
      </c>
      <c r="L5368" s="444">
        <f t="shared" ca="1" si="189"/>
        <v>-4193079582702822.5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25">
      <c r="G5369" s="459"/>
      <c r="H5369" s="459">
        <v>5362</v>
      </c>
      <c r="I5369" s="444">
        <f t="shared" ca="1" si="190"/>
        <v>-4193079582702822.5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-17471164927928.424</v>
      </c>
      <c r="L5369" s="444">
        <f t="shared" ca="1" si="189"/>
        <v>-4210550747630751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25">
      <c r="G5370" s="459"/>
      <c r="H5370" s="459">
        <v>5363</v>
      </c>
      <c r="I5370" s="444">
        <f t="shared" ca="1" si="190"/>
        <v>-4210550747630751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-17543961448461.465</v>
      </c>
      <c r="L5370" s="444">
        <f t="shared" ca="1" si="189"/>
        <v>-4228094709079212.5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25">
      <c r="G5371" s="459"/>
      <c r="H5371" s="459">
        <v>5364</v>
      </c>
      <c r="I5371" s="444">
        <f t="shared" ca="1" si="190"/>
        <v>-4228094709079212.5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-17617061287830.055</v>
      </c>
      <c r="L5371" s="444">
        <f t="shared" ca="1" si="189"/>
        <v>-4245711770367042.5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25">
      <c r="G5372" s="459"/>
      <c r="H5372" s="459">
        <v>5365</v>
      </c>
      <c r="I5372" s="444">
        <f t="shared" ca="1" si="190"/>
        <v>-4245711770367042.5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-17690465709862.676</v>
      </c>
      <c r="L5372" s="444">
        <f t="shared" ca="1" si="189"/>
        <v>-4263402236076905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25">
      <c r="G5373" s="459"/>
      <c r="H5373" s="459">
        <v>5366</v>
      </c>
      <c r="I5373" s="444">
        <f t="shared" ca="1" si="190"/>
        <v>-4263402236076905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-17764175983653.77</v>
      </c>
      <c r="L5373" s="444">
        <f t="shared" ca="1" si="189"/>
        <v>-4281166412060559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25">
      <c r="G5374" s="459"/>
      <c r="H5374" s="459">
        <v>5367</v>
      </c>
      <c r="I5374" s="444">
        <f t="shared" ca="1" si="190"/>
        <v>-4281166412060559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-17838193383585.664</v>
      </c>
      <c r="L5374" s="444">
        <f t="shared" ca="1" si="189"/>
        <v>-4299004605444144.5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25">
      <c r="G5375" s="459"/>
      <c r="H5375" s="459">
        <v>5368</v>
      </c>
      <c r="I5375" s="444">
        <f t="shared" ca="1" si="190"/>
        <v>-4299004605444144.5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-17912519189350.602</v>
      </c>
      <c r="L5375" s="444">
        <f t="shared" ca="1" si="189"/>
        <v>-4316917124633495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25">
      <c r="G5376" s="459"/>
      <c r="H5376" s="459">
        <v>5369</v>
      </c>
      <c r="I5376" s="444">
        <f t="shared" ca="1" si="190"/>
        <v>-4316917124633495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-17987154685972.895</v>
      </c>
      <c r="L5376" s="444">
        <f t="shared" ca="1" si="189"/>
        <v>-4334904279319468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25">
      <c r="G5377" s="459"/>
      <c r="H5377" s="459">
        <v>5370</v>
      </c>
      <c r="I5377" s="444">
        <f t="shared" ca="1" si="190"/>
        <v>-4334904279319468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-18062101163831.117</v>
      </c>
      <c r="L5377" s="444">
        <f t="shared" ca="1" si="189"/>
        <v>-4352966380483299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25">
      <c r="G5378" s="459"/>
      <c r="H5378" s="459">
        <v>5371</v>
      </c>
      <c r="I5378" s="444">
        <f t="shared" ca="1" si="190"/>
        <v>-4352966380483299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-18137359918680.41</v>
      </c>
      <c r="L5378" s="444">
        <f t="shared" ca="1" si="189"/>
        <v>-4371103740401979.5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25">
      <c r="G5379" s="459"/>
      <c r="H5379" s="459">
        <v>5372</v>
      </c>
      <c r="I5379" s="444">
        <f t="shared" ca="1" si="190"/>
        <v>-4371103740401979.5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-18212932251674.914</v>
      </c>
      <c r="L5379" s="444">
        <f t="shared" ca="1" si="189"/>
        <v>-4389316672653654.5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25">
      <c r="G5380" s="459"/>
      <c r="H5380" s="459">
        <v>5373</v>
      </c>
      <c r="I5380" s="444">
        <f t="shared" ca="1" si="190"/>
        <v>-4389316672653654.5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-18288819469390.227</v>
      </c>
      <c r="L5380" s="444">
        <f t="shared" ca="1" si="189"/>
        <v>-4407605492123044.5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25">
      <c r="G5381" s="459"/>
      <c r="H5381" s="459">
        <v>5374</v>
      </c>
      <c r="I5381" s="444">
        <f t="shared" ca="1" si="190"/>
        <v>-4407605492123044.5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-18365022883846.016</v>
      </c>
      <c r="L5381" s="444">
        <f t="shared" ca="1" si="189"/>
        <v>-4425970515006890.5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25">
      <c r="G5382" s="459"/>
      <c r="H5382" s="459">
        <v>5375</v>
      </c>
      <c r="I5382" s="444">
        <f t="shared" ca="1" si="190"/>
        <v>-4425970515006890.5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-18441543812528.711</v>
      </c>
      <c r="L5382" s="444">
        <f t="shared" ca="1" si="189"/>
        <v>-4444412058819419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25">
      <c r="G5383" s="459"/>
      <c r="H5383" s="459">
        <v>5376</v>
      </c>
      <c r="I5383" s="444">
        <f t="shared" ca="1" si="190"/>
        <v>-4444412058819419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-18518383578414.246</v>
      </c>
      <c r="L5383" s="444">
        <f t="shared" ca="1" si="189"/>
        <v>-4462930442397833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25">
      <c r="G5384" s="459"/>
      <c r="H5384" s="459">
        <v>5377</v>
      </c>
      <c r="I5384" s="444">
        <f t="shared" ca="1" si="190"/>
        <v>-4462930442397833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-18595543509990.973</v>
      </c>
      <c r="L5384" s="444">
        <f t="shared" ca="1" si="189"/>
        <v>-4481525985907824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25">
      <c r="G5385" s="459"/>
      <c r="H5385" s="459">
        <v>5378</v>
      </c>
      <c r="I5385" s="444">
        <f t="shared" ca="1" si="190"/>
        <v>-4481525985907824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-18673024941282.602</v>
      </c>
      <c r="L5385" s="444">
        <f t="shared" ca="1" si="189"/>
        <v>-4500199010849106.5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25">
      <c r="G5386" s="459"/>
      <c r="H5386" s="459">
        <v>5379</v>
      </c>
      <c r="I5386" s="444">
        <f t="shared" ca="1" si="190"/>
        <v>-4500199010849106.5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-18750829211871.277</v>
      </c>
      <c r="L5386" s="444">
        <f t="shared" ca="1" si="189"/>
        <v>-4518949840060978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25">
      <c r="G5387" s="459"/>
      <c r="H5387" s="459">
        <v>5380</v>
      </c>
      <c r="I5387" s="444">
        <f t="shared" ca="1" si="190"/>
        <v>-4518949840060978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-18828957666920.742</v>
      </c>
      <c r="L5387" s="444">
        <f t="shared" ca="1" si="189"/>
        <v>-4537778797727899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25">
      <c r="G5388" s="459"/>
      <c r="H5388" s="459">
        <v>5381</v>
      </c>
      <c r="I5388" s="444">
        <f t="shared" ca="1" si="190"/>
        <v>-4537778797727899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-18907411657199.578</v>
      </c>
      <c r="L5388" s="444">
        <f t="shared" ca="1" si="189"/>
        <v>-4556686209385099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25">
      <c r="G5389" s="459"/>
      <c r="H5389" s="459">
        <v>5382</v>
      </c>
      <c r="I5389" s="444">
        <f t="shared" ca="1" si="190"/>
        <v>-4556686209385099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-18986192539104.578</v>
      </c>
      <c r="L5389" s="444">
        <f t="shared" ca="1" si="189"/>
        <v>-4575672401924204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25">
      <c r="G5390" s="459"/>
      <c r="H5390" s="459">
        <v>5383</v>
      </c>
      <c r="I5390" s="444">
        <f t="shared" ca="1" si="190"/>
        <v>-4575672401924204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-19065301674684.184</v>
      </c>
      <c r="L5390" s="444">
        <f t="shared" ca="1" si="189"/>
        <v>-4594737703598888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25">
      <c r="G5391" s="459"/>
      <c r="H5391" s="459">
        <v>5384</v>
      </c>
      <c r="I5391" s="444">
        <f t="shared" ca="1" si="190"/>
        <v>-4594737703598888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-19144740431662.031</v>
      </c>
      <c r="L5391" s="444">
        <f t="shared" ca="1" si="189"/>
        <v>-4613882444030550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25">
      <c r="G5392" s="459"/>
      <c r="H5392" s="459">
        <v>5385</v>
      </c>
      <c r="I5392" s="444">
        <f t="shared" ca="1" si="190"/>
        <v>-4613882444030550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-19224510183460.625</v>
      </c>
      <c r="L5392" s="444">
        <f t="shared" ca="1" si="189"/>
        <v>-4633106954214011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25">
      <c r="G5393" s="459"/>
      <c r="H5393" s="459">
        <v>5386</v>
      </c>
      <c r="I5393" s="444">
        <f t="shared" ca="1" si="190"/>
        <v>-4633106954214011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-19304612309225.047</v>
      </c>
      <c r="L5393" s="444">
        <f t="shared" ca="1" si="189"/>
        <v>-4652411566523236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25">
      <c r="G5394" s="459"/>
      <c r="H5394" s="459">
        <v>5387</v>
      </c>
      <c r="I5394" s="444">
        <f t="shared" ca="1" si="190"/>
        <v>-4652411566523236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-19385048193846.816</v>
      </c>
      <c r="L5394" s="444">
        <f t="shared" ca="1" si="189"/>
        <v>-4671796614717083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25">
      <c r="G5395" s="459"/>
      <c r="H5395" s="459">
        <v>5388</v>
      </c>
      <c r="I5395" s="444">
        <f t="shared" ca="1" si="190"/>
        <v>-4671796614717083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-19465819227987.844</v>
      </c>
      <c r="L5395" s="444">
        <f t="shared" ca="1" si="189"/>
        <v>-4691262433945071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25">
      <c r="G5396" s="459"/>
      <c r="H5396" s="459">
        <v>5389</v>
      </c>
      <c r="I5396" s="444">
        <f t="shared" ca="1" si="190"/>
        <v>-4691262433945071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-19546926808104.461</v>
      </c>
      <c r="L5396" s="444">
        <f t="shared" ca="1" si="189"/>
        <v>-4710809360753175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25">
      <c r="G5397" s="459"/>
      <c r="H5397" s="459">
        <v>5390</v>
      </c>
      <c r="I5397" s="444">
        <f t="shared" ca="1" si="190"/>
        <v>-4710809360753175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-19628372336471.563</v>
      </c>
      <c r="L5397" s="444">
        <f t="shared" ca="1" si="189"/>
        <v>-4730437733089647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25">
      <c r="G5398" s="459"/>
      <c r="H5398" s="459">
        <v>5391</v>
      </c>
      <c r="I5398" s="444">
        <f t="shared" ca="1" si="190"/>
        <v>-4730437733089647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-19710157221206.863</v>
      </c>
      <c r="L5398" s="444">
        <f t="shared" ca="1" si="189"/>
        <v>-4750147890310854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25">
      <c r="G5399" s="459"/>
      <c r="H5399" s="459">
        <v>5392</v>
      </c>
      <c r="I5399" s="444">
        <f t="shared" ca="1" si="190"/>
        <v>-4750147890310854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-19792282876295.227</v>
      </c>
      <c r="L5399" s="444">
        <f t="shared" ca="1" si="189"/>
        <v>-4769940173187149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25">
      <c r="G5400" s="459"/>
      <c r="H5400" s="459">
        <v>5393</v>
      </c>
      <c r="I5400" s="444">
        <f t="shared" ca="1" si="190"/>
        <v>-4769940173187149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-19874750721613.121</v>
      </c>
      <c r="L5400" s="444">
        <f t="shared" ca="1" si="189"/>
        <v>-4789814923908762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25">
      <c r="G5401" s="459"/>
      <c r="H5401" s="459">
        <v>5394</v>
      </c>
      <c r="I5401" s="444">
        <f t="shared" ca="1" si="190"/>
        <v>-4789814923908762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-19957562182953.176</v>
      </c>
      <c r="L5401" s="444">
        <f t="shared" ca="1" si="189"/>
        <v>-4809772486091715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25">
      <c r="G5402" s="459"/>
      <c r="H5402" s="459">
        <v>5395</v>
      </c>
      <c r="I5402" s="444">
        <f t="shared" ca="1" si="190"/>
        <v>-4809772486091715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-20040718692048.813</v>
      </c>
      <c r="L5402" s="444">
        <f t="shared" ca="1" si="189"/>
        <v>-4829813204783764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25">
      <c r="G5403" s="459"/>
      <c r="H5403" s="459">
        <v>5396</v>
      </c>
      <c r="I5403" s="444">
        <f t="shared" ca="1" si="190"/>
        <v>-4829813204783764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-20124221686599.016</v>
      </c>
      <c r="L5403" s="444">
        <f t="shared" ca="1" si="189"/>
        <v>-4849937426470363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25">
      <c r="G5404" s="459"/>
      <c r="H5404" s="459">
        <v>5397</v>
      </c>
      <c r="I5404" s="444">
        <f t="shared" ca="1" si="190"/>
        <v>-4849937426470363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-20208072610293.18</v>
      </c>
      <c r="L5404" s="444">
        <f t="shared" ca="1" si="189"/>
        <v>-4870145499080656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25">
      <c r="G5405" s="459"/>
      <c r="H5405" s="459">
        <v>5398</v>
      </c>
      <c r="I5405" s="444">
        <f t="shared" ca="1" si="190"/>
        <v>-4870145499080656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-20292272912836.066</v>
      </c>
      <c r="L5405" s="444">
        <f t="shared" ca="1" si="189"/>
        <v>-4890437771993492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25">
      <c r="G5406" s="459"/>
      <c r="H5406" s="459">
        <v>5399</v>
      </c>
      <c r="I5406" s="444">
        <f t="shared" ca="1" si="190"/>
        <v>-4890437771993492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-20376824049972.883</v>
      </c>
      <c r="L5406" s="444">
        <f t="shared" ca="1" si="189"/>
        <v>-4910814596043465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25">
      <c r="G5407" s="459"/>
      <c r="H5407" s="459">
        <v>5400</v>
      </c>
      <c r="I5407" s="444">
        <f t="shared" ca="1" si="190"/>
        <v>-4910814596043465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-20461727483514.438</v>
      </c>
      <c r="L5407" s="444">
        <f t="shared" ca="1" si="189"/>
        <v>-4931276323526979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25">
      <c r="G5408" s="459"/>
      <c r="H5408" s="459">
        <v>5401</v>
      </c>
      <c r="I5408" s="444">
        <f t="shared" ca="1" si="190"/>
        <v>-4931276323526979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-20546984681362.414</v>
      </c>
      <c r="L5408" s="444">
        <f t="shared" ca="1" si="189"/>
        <v>-4951823308208341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25">
      <c r="G5409" s="459"/>
      <c r="H5409" s="459">
        <v>5402</v>
      </c>
      <c r="I5409" s="444">
        <f t="shared" ca="1" si="190"/>
        <v>-4951823308208341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-20632597117534.754</v>
      </c>
      <c r="L5409" s="444">
        <f t="shared" ca="1" si="189"/>
        <v>-4972455905325876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25">
      <c r="G5410" s="459"/>
      <c r="H5410" s="459">
        <v>5403</v>
      </c>
      <c r="I5410" s="444">
        <f t="shared" ca="1" si="190"/>
        <v>-4972455905325876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-20718566272191.148</v>
      </c>
      <c r="L5410" s="444">
        <f t="shared" ca="1" si="189"/>
        <v>-4993174471598067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25">
      <c r="G5411" s="459"/>
      <c r="H5411" s="459">
        <v>5404</v>
      </c>
      <c r="I5411" s="444">
        <f t="shared" ca="1" si="190"/>
        <v>-4993174471598067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-20804893631658.613</v>
      </c>
      <c r="L5411" s="444">
        <f t="shared" ca="1" si="189"/>
        <v>-5013979365229726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25">
      <c r="G5412" s="459"/>
      <c r="H5412" s="459">
        <v>5405</v>
      </c>
      <c r="I5412" s="444">
        <f t="shared" ca="1" si="190"/>
        <v>-5013979365229726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-20891580688457.191</v>
      </c>
      <c r="L5412" s="444">
        <f t="shared" ca="1" si="189"/>
        <v>-5034870945918183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25">
      <c r="G5413" s="459"/>
      <c r="H5413" s="459">
        <v>5406</v>
      </c>
      <c r="I5413" s="444">
        <f t="shared" ca="1" si="190"/>
        <v>-5034870945918183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-20978628941325.762</v>
      </c>
      <c r="L5413" s="444">
        <f t="shared" ca="1" si="189"/>
        <v>-5055849574859509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25">
      <c r="G5414" s="459"/>
      <c r="H5414" s="459">
        <v>5407</v>
      </c>
      <c r="I5414" s="444">
        <f t="shared" ca="1" si="190"/>
        <v>-5055849574859509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-21066039895247.953</v>
      </c>
      <c r="L5414" s="444">
        <f t="shared" ca="1" si="189"/>
        <v>-5076915614754757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25">
      <c r="G5415" s="459"/>
      <c r="H5415" s="459">
        <v>5408</v>
      </c>
      <c r="I5415" s="444">
        <f t="shared" ca="1" si="190"/>
        <v>-5076915614754757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-21153815061478.152</v>
      </c>
      <c r="L5415" s="444">
        <f t="shared" ca="1" si="189"/>
        <v>-5098069429816235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25">
      <c r="G5416" s="459"/>
      <c r="H5416" s="459">
        <v>5409</v>
      </c>
      <c r="I5416" s="444">
        <f t="shared" ca="1" si="190"/>
        <v>-5098069429816235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-21241955957567.645</v>
      </c>
      <c r="L5416" s="444">
        <f t="shared" ca="1" si="189"/>
        <v>-5119311385773803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25">
      <c r="G5417" s="459"/>
      <c r="H5417" s="459">
        <v>5410</v>
      </c>
      <c r="I5417" s="444">
        <f t="shared" ca="1" si="190"/>
        <v>-5119311385773803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-21330464107390.844</v>
      </c>
      <c r="L5417" s="444">
        <f t="shared" ca="1" si="189"/>
        <v>-5140641849881194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25">
      <c r="G5418" s="459"/>
      <c r="H5418" s="459">
        <v>5411</v>
      </c>
      <c r="I5418" s="444">
        <f t="shared" ca="1" si="190"/>
        <v>-5140641849881194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-21419341041171.641</v>
      </c>
      <c r="L5418" s="444">
        <f t="shared" ca="1" si="189"/>
        <v>-5162061190922366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25">
      <c r="G5419" s="459"/>
      <c r="H5419" s="459">
        <v>5412</v>
      </c>
      <c r="I5419" s="444">
        <f t="shared" ca="1" si="190"/>
        <v>-5162061190922366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-21508588295509.859</v>
      </c>
      <c r="L5419" s="444">
        <f t="shared" ca="1" si="189"/>
        <v>-5183569779217876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25">
      <c r="G5420" s="459"/>
      <c r="H5420" s="459">
        <v>5413</v>
      </c>
      <c r="I5420" s="444">
        <f t="shared" ca="1" si="190"/>
        <v>-5183569779217876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-21598207413407.816</v>
      </c>
      <c r="L5420" s="444">
        <f t="shared" ca="1" si="189"/>
        <v>-5205167986631284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25">
      <c r="G5421" s="459"/>
      <c r="H5421" s="459">
        <v>5414</v>
      </c>
      <c r="I5421" s="444">
        <f t="shared" ca="1" si="190"/>
        <v>-5205167986631284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-21688199944297.016</v>
      </c>
      <c r="L5421" s="444">
        <f t="shared" ca="1" si="189"/>
        <v>-5226856186575581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25">
      <c r="G5422" s="459"/>
      <c r="H5422" s="459">
        <v>5415</v>
      </c>
      <c r="I5422" s="444">
        <f t="shared" ca="1" si="190"/>
        <v>-5226856186575581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-21778567444064.922</v>
      </c>
      <c r="L5422" s="444">
        <f t="shared" ca="1" si="189"/>
        <v>-5248634754019646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25">
      <c r="G5423" s="459"/>
      <c r="H5423" s="459">
        <v>5416</v>
      </c>
      <c r="I5423" s="444">
        <f t="shared" ca="1" si="190"/>
        <v>-5248634754019646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-21869311475081.859</v>
      </c>
      <c r="L5423" s="444">
        <f t="shared" ca="1" si="189"/>
        <v>-5270504065494728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25">
      <c r="G5424" s="459"/>
      <c r="H5424" s="459">
        <v>5417</v>
      </c>
      <c r="I5424" s="444">
        <f t="shared" ca="1" si="190"/>
        <v>-5270504065494728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-21960433606228.031</v>
      </c>
      <c r="L5424" s="444">
        <f t="shared" ca="1" si="189"/>
        <v>-5292464499100956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25">
      <c r="G5425" s="459"/>
      <c r="H5425" s="459">
        <v>5418</v>
      </c>
      <c r="I5425" s="444">
        <f t="shared" ca="1" si="190"/>
        <v>-5292464499100956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-22051935412920.648</v>
      </c>
      <c r="L5425" s="444">
        <f t="shared" ca="1" si="189"/>
        <v>-5314516434513877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25">
      <c r="G5426" s="459"/>
      <c r="H5426" s="459">
        <v>5419</v>
      </c>
      <c r="I5426" s="444">
        <f t="shared" ca="1" si="190"/>
        <v>-5314516434513877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-22143818477141.152</v>
      </c>
      <c r="L5426" s="444">
        <f t="shared" ca="1" si="189"/>
        <v>-5336660252991018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25">
      <c r="G5427" s="459"/>
      <c r="H5427" s="459">
        <v>5420</v>
      </c>
      <c r="I5427" s="444">
        <f t="shared" ca="1" si="190"/>
        <v>-5336660252991018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-22236084387462.574</v>
      </c>
      <c r="L5427" s="444">
        <f t="shared" ca="1" si="189"/>
        <v>-5358896337378481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25">
      <c r="G5428" s="459"/>
      <c r="H5428" s="459">
        <v>5421</v>
      </c>
      <c r="I5428" s="444">
        <f t="shared" ca="1" si="190"/>
        <v>-5358896337378481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-22328734739077.004</v>
      </c>
      <c r="L5428" s="444">
        <f t="shared" ca="1" si="189"/>
        <v>-5381225072117558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25">
      <c r="G5429" s="459"/>
      <c r="H5429" s="459">
        <v>5422</v>
      </c>
      <c r="I5429" s="444">
        <f t="shared" ca="1" si="190"/>
        <v>-5381225072117558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-22421771133823.156</v>
      </c>
      <c r="L5429" s="444">
        <f t="shared" ca="1" si="189"/>
        <v>-5403646843251381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25">
      <c r="G5430" s="459"/>
      <c r="H5430" s="459">
        <v>5423</v>
      </c>
      <c r="I5430" s="444">
        <f t="shared" ca="1" si="190"/>
        <v>-5403646843251381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-22515195180214.086</v>
      </c>
      <c r="L5430" s="444">
        <f t="shared" ca="1" si="189"/>
        <v>-5426162038431595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25">
      <c r="G5431" s="459"/>
      <c r="H5431" s="459">
        <v>5424</v>
      </c>
      <c r="I5431" s="444">
        <f t="shared" ca="1" si="190"/>
        <v>-5426162038431595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-22609008493464.98</v>
      </c>
      <c r="L5431" s="444">
        <f t="shared" ca="1" si="189"/>
        <v>-5448771046925060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25">
      <c r="G5432" s="459"/>
      <c r="H5432" s="459">
        <v>5425</v>
      </c>
      <c r="I5432" s="444">
        <f t="shared" ca="1" si="190"/>
        <v>-5448771046925060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-22703212695521.082</v>
      </c>
      <c r="L5432" s="444">
        <f t="shared" ca="1" si="189"/>
        <v>-5471474259620581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25">
      <c r="G5433" s="459"/>
      <c r="H5433" s="459">
        <v>5426</v>
      </c>
      <c r="I5433" s="444">
        <f t="shared" ca="1" si="190"/>
        <v>-5471474259620581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-22797809415085.754</v>
      </c>
      <c r="L5433" s="444">
        <f t="shared" ca="1" si="189"/>
        <v>-5494272069035667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25">
      <c r="G5434" s="459"/>
      <c r="H5434" s="459">
        <v>5427</v>
      </c>
      <c r="I5434" s="444">
        <f t="shared" ca="1" si="190"/>
        <v>-5494272069035667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-22892800287648.613</v>
      </c>
      <c r="L5434" s="444">
        <f t="shared" ca="1" si="189"/>
        <v>-5517164869323316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25">
      <c r="G5435" s="459"/>
      <c r="H5435" s="459">
        <v>5428</v>
      </c>
      <c r="I5435" s="444">
        <f t="shared" ca="1" si="190"/>
        <v>-5517164869323316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-22988186955513.816</v>
      </c>
      <c r="L5435" s="444">
        <f t="shared" ca="1" si="189"/>
        <v>-5540153056278830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25">
      <c r="G5436" s="459"/>
      <c r="H5436" s="459">
        <v>5429</v>
      </c>
      <c r="I5436" s="444">
        <f t="shared" ca="1" si="190"/>
        <v>-5540153056278830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-23083971067828.457</v>
      </c>
      <c r="L5436" s="444">
        <f t="shared" ca="1" si="189"/>
        <v>-5563237027346658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25">
      <c r="G5437" s="459"/>
      <c r="H5437" s="459">
        <v>5430</v>
      </c>
      <c r="I5437" s="444">
        <f t="shared" ca="1" si="190"/>
        <v>-5563237027346658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-23180154280611.074</v>
      </c>
      <c r="L5437" s="444">
        <f t="shared" ca="1" si="189"/>
        <v>-5586417181627269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25">
      <c r="G5438" s="459"/>
      <c r="H5438" s="459">
        <v>5431</v>
      </c>
      <c r="I5438" s="444">
        <f t="shared" ca="1" si="190"/>
        <v>-5586417181627269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-23276738256780.289</v>
      </c>
      <c r="L5438" s="444">
        <f t="shared" ca="1" si="189"/>
        <v>-5609693919884049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25">
      <c r="G5439" s="459"/>
      <c r="H5439" s="459">
        <v>5432</v>
      </c>
      <c r="I5439" s="444">
        <f t="shared" ca="1" si="190"/>
        <v>-5609693919884049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-23373724666183.539</v>
      </c>
      <c r="L5439" s="444">
        <f t="shared" ca="1" si="189"/>
        <v>-5633067644550233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25">
      <c r="G5440" s="459"/>
      <c r="H5440" s="459">
        <v>5433</v>
      </c>
      <c r="I5440" s="444">
        <f t="shared" ca="1" si="190"/>
        <v>-5633067644550233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-23471115185625.969</v>
      </c>
      <c r="L5440" s="444">
        <f t="shared" ca="1" si="189"/>
        <v>-5656538759735859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25">
      <c r="G5441" s="459"/>
      <c r="H5441" s="459">
        <v>5434</v>
      </c>
      <c r="I5441" s="444">
        <f t="shared" ca="1" si="190"/>
        <v>-5656538759735859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-23568911498899.414</v>
      </c>
      <c r="L5441" s="444">
        <f t="shared" ca="1" si="189"/>
        <v>-5680107671234758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25">
      <c r="G5442" s="459"/>
      <c r="H5442" s="459">
        <v>5435</v>
      </c>
      <c r="I5442" s="444">
        <f t="shared" ca="1" si="190"/>
        <v>-5680107671234758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-23667115296811.492</v>
      </c>
      <c r="L5442" s="444">
        <f t="shared" ca="1" si="189"/>
        <v>-5703774786531569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25">
      <c r="G5443" s="459"/>
      <c r="H5443" s="459">
        <v>5436</v>
      </c>
      <c r="I5443" s="444">
        <f t="shared" ca="1" si="190"/>
        <v>-5703774786531569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-23765728277214.871</v>
      </c>
      <c r="L5443" s="444">
        <f t="shared" ca="1" si="189"/>
        <v>-5727540514808784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25">
      <c r="G5444" s="459"/>
      <c r="H5444" s="459">
        <v>5437</v>
      </c>
      <c r="I5444" s="444">
        <f t="shared" ca="1" si="190"/>
        <v>-5727540514808784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-23864752145036.602</v>
      </c>
      <c r="L5444" s="444">
        <f t="shared" ca="1" si="189"/>
        <v>-5751405266953821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25">
      <c r="G5445" s="459"/>
      <c r="H5445" s="459">
        <v>5438</v>
      </c>
      <c r="I5445" s="444">
        <f t="shared" ca="1" si="190"/>
        <v>-5751405266953821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-23964188612307.586</v>
      </c>
      <c r="L5445" s="444">
        <f t="shared" ca="1" si="189"/>
        <v>-5775369455566129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25">
      <c r="G5446" s="459"/>
      <c r="H5446" s="459">
        <v>5439</v>
      </c>
      <c r="I5446" s="444">
        <f t="shared" ca="1" si="190"/>
        <v>-5775369455566129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-24064039398192.203</v>
      </c>
      <c r="L5446" s="444">
        <f t="shared" ca="1" si="189"/>
        <v>-5799433494964321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25">
      <c r="G5447" s="459"/>
      <c r="H5447" s="459">
        <v>5440</v>
      </c>
      <c r="I5447" s="444">
        <f t="shared" ca="1" si="190"/>
        <v>-5799433494964321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-24164306229018.004</v>
      </c>
      <c r="L5447" s="444">
        <f t="shared" ca="1" si="189"/>
        <v>-5823597801193339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25">
      <c r="G5448" s="459"/>
      <c r="H5448" s="459">
        <v>5441</v>
      </c>
      <c r="I5448" s="444">
        <f t="shared" ca="1" si="190"/>
        <v>-5823597801193339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-24264990838305.578</v>
      </c>
      <c r="L5448" s="444">
        <f t="shared" ca="1" si="189"/>
        <v>-5847862792031645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25">
      <c r="G5449" s="459"/>
      <c r="H5449" s="459">
        <v>5442</v>
      </c>
      <c r="I5449" s="444">
        <f t="shared" ca="1" si="190"/>
        <v>-5847862792031645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-24366094966798.52</v>
      </c>
      <c r="L5449" s="444">
        <f t="shared" ca="1" si="189"/>
        <v>-5872228886998444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25">
      <c r="G5450" s="459"/>
      <c r="H5450" s="459">
        <v>5443</v>
      </c>
      <c r="I5450" s="444">
        <f t="shared" ca="1" si="190"/>
        <v>-5872228886998444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-24467620362493.516</v>
      </c>
      <c r="L5450" s="444">
        <f t="shared" ca="1" si="189"/>
        <v>-5896696507360938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25">
      <c r="G5451" s="459"/>
      <c r="H5451" s="459">
        <v>5444</v>
      </c>
      <c r="I5451" s="444">
        <f t="shared" ca="1" si="190"/>
        <v>-5896696507360938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-24569568780670.574</v>
      </c>
      <c r="L5451" s="444">
        <f t="shared" ca="1" si="189"/>
        <v>-5921266076141609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25">
      <c r="G5452" s="459"/>
      <c r="H5452" s="459">
        <v>5445</v>
      </c>
      <c r="I5452" s="444">
        <f t="shared" ca="1" si="190"/>
        <v>-5921266076141609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-24671941983923.371</v>
      </c>
      <c r="L5452" s="444">
        <f t="shared" ca="1" si="189"/>
        <v>-5945938018125532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25">
      <c r="G5453" s="459"/>
      <c r="H5453" s="459">
        <v>5446</v>
      </c>
      <c r="I5453" s="444">
        <f t="shared" ca="1" si="190"/>
        <v>-5945938018125532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-24774741742189.715</v>
      </c>
      <c r="L5453" s="444">
        <f t="shared" ca="1" si="189"/>
        <v>-5970712759867722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25">
      <c r="G5454" s="459"/>
      <c r="H5454" s="459">
        <v>5447</v>
      </c>
      <c r="I5454" s="444">
        <f t="shared" ca="1" si="190"/>
        <v>-5970712759867722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-24877969832782.176</v>
      </c>
      <c r="L5454" s="444">
        <f t="shared" ca="1" si="189"/>
        <v>-5995590729700504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25">
      <c r="G5455" s="459"/>
      <c r="H5455" s="459">
        <v>5448</v>
      </c>
      <c r="I5455" s="444">
        <f t="shared" ca="1" si="190"/>
        <v>-5995590729700504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-24981628040418.766</v>
      </c>
      <c r="L5455" s="444">
        <f t="shared" ca="1" si="189"/>
        <v>-6020572357740923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25">
      <c r="G5456" s="459"/>
      <c r="H5456" s="459">
        <v>5449</v>
      </c>
      <c r="I5456" s="444">
        <f t="shared" ca="1" si="190"/>
        <v>-6020572357740923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-25085718157253.844</v>
      </c>
      <c r="L5456" s="444">
        <f t="shared" ca="1" si="189"/>
        <v>-6045658075898177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25">
      <c r="G5457" s="459"/>
      <c r="H5457" s="459">
        <v>5450</v>
      </c>
      <c r="I5457" s="444">
        <f t="shared" ca="1" si="190"/>
        <v>-6045658075898177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-25190241982909.07</v>
      </c>
      <c r="L5457" s="444">
        <f t="shared" ca="1" si="189"/>
        <v>-6070848317881086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25">
      <c r="G5458" s="459"/>
      <c r="H5458" s="459">
        <v>5451</v>
      </c>
      <c r="I5458" s="444">
        <f t="shared" ca="1" si="190"/>
        <v>-6070848317881086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-25295201324504.523</v>
      </c>
      <c r="L5458" s="444">
        <f t="shared" ca="1" si="189"/>
        <v>-6096143519205591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25">
      <c r="G5459" s="459"/>
      <c r="H5459" s="459">
        <v>5452</v>
      </c>
      <c r="I5459" s="444">
        <f t="shared" ca="1" si="190"/>
        <v>-6096143519205591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-25400597996689.961</v>
      </c>
      <c r="L5459" s="444">
        <f t="shared" ca="1" si="189"/>
        <v>-6121544117202281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25">
      <c r="G5460" s="459"/>
      <c r="H5460" s="459">
        <v>5453</v>
      </c>
      <c r="I5460" s="444">
        <f t="shared" ca="1" si="190"/>
        <v>-6121544117202281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-25506433821676.172</v>
      </c>
      <c r="L5460" s="444">
        <f t="shared" ca="1" si="189"/>
        <v>-6147050551023957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25">
      <c r="G5461" s="459"/>
      <c r="H5461" s="459">
        <v>5454</v>
      </c>
      <c r="I5461" s="444">
        <f t="shared" ca="1" si="190"/>
        <v>-6147050551023957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-25612710629266.488</v>
      </c>
      <c r="L5461" s="444">
        <f t="shared" ca="1" si="189"/>
        <v>-6172663261653223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25">
      <c r="G5462" s="459"/>
      <c r="H5462" s="459">
        <v>5455</v>
      </c>
      <c r="I5462" s="444">
        <f t="shared" ca="1" si="190"/>
        <v>-6172663261653223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-25719430256888.43</v>
      </c>
      <c r="L5462" s="444">
        <f t="shared" ca="1" si="189"/>
        <v>-6198382691910111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25">
      <c r="G5463" s="459"/>
      <c r="H5463" s="459">
        <v>5456</v>
      </c>
      <c r="I5463" s="444">
        <f t="shared" ca="1" si="190"/>
        <v>-6198382691910111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-25826594549625.461</v>
      </c>
      <c r="L5463" s="444">
        <f t="shared" ca="1" si="189"/>
        <v>-6224209286459736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25">
      <c r="G5464" s="459"/>
      <c r="H5464" s="459">
        <v>5457</v>
      </c>
      <c r="I5464" s="444">
        <f t="shared" ca="1" si="190"/>
        <v>-6224209286459736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-25934205360248.898</v>
      </c>
      <c r="L5464" s="444">
        <f t="shared" ca="1" si="189"/>
        <v>-6250143491819985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25">
      <c r="G5465" s="459"/>
      <c r="H5465" s="459">
        <v>5458</v>
      </c>
      <c r="I5465" s="444">
        <f t="shared" ca="1" si="190"/>
        <v>-6250143491819985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-26042264549249.938</v>
      </c>
      <c r="L5465" s="444">
        <f t="shared" ca="1" si="189"/>
        <v>-6276185756369235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25">
      <c r="G5466" s="459"/>
      <c r="H5466" s="459">
        <v>5459</v>
      </c>
      <c r="I5466" s="444">
        <f t="shared" ca="1" si="190"/>
        <v>-6276185756369235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-26150773984871.813</v>
      </c>
      <c r="L5466" s="444">
        <f t="shared" ca="1" si="189"/>
        <v>-6302336530354107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25">
      <c r="G5467" s="459"/>
      <c r="H5467" s="459">
        <v>5460</v>
      </c>
      <c r="I5467" s="444">
        <f t="shared" ca="1" si="190"/>
        <v>-6302336530354107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-26259735543142.113</v>
      </c>
      <c r="L5467" s="444">
        <f t="shared" ca="1" si="189"/>
        <v>-6328596265897249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25">
      <c r="G5468" s="459"/>
      <c r="H5468" s="459">
        <v>5461</v>
      </c>
      <c r="I5468" s="444">
        <f t="shared" ca="1" si="190"/>
        <v>-6328596265897249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-26369151107905.203</v>
      </c>
      <c r="L5468" s="444">
        <f t="shared" ca="1" si="189"/>
        <v>-6354965417005154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25">
      <c r="G5469" s="459"/>
      <c r="H5469" s="459">
        <v>5462</v>
      </c>
      <c r="I5469" s="444">
        <f t="shared" ca="1" si="190"/>
        <v>-6354965417005154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-26479022570854.809</v>
      </c>
      <c r="L5469" s="444">
        <f t="shared" ca="1" si="189"/>
        <v>-6381444439576009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25">
      <c r="G5470" s="459"/>
      <c r="H5470" s="459">
        <v>5463</v>
      </c>
      <c r="I5470" s="444">
        <f t="shared" ca="1" si="190"/>
        <v>-6381444439576009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-26589351831566.703</v>
      </c>
      <c r="L5470" s="444">
        <f t="shared" ca="1" si="189"/>
        <v>-6408033791407576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25">
      <c r="G5471" s="459"/>
      <c r="H5471" s="459">
        <v>5464</v>
      </c>
      <c r="I5471" s="444">
        <f t="shared" ca="1" si="190"/>
        <v>-6408033791407576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-26700140797531.566</v>
      </c>
      <c r="L5471" s="444">
        <f t="shared" ca="1" si="189"/>
        <v>-6434733932205108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25">
      <c r="G5472" s="459"/>
      <c r="H5472" s="459">
        <v>5465</v>
      </c>
      <c r="I5472" s="444">
        <f t="shared" ca="1" si="190"/>
        <v>-6434733932205108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-26811391384187.949</v>
      </c>
      <c r="L5472" s="444">
        <f t="shared" ca="1" si="189"/>
        <v>-6461545323589296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25">
      <c r="G5473" s="459"/>
      <c r="H5473" s="459">
        <v>5466</v>
      </c>
      <c r="I5473" s="444">
        <f t="shared" ca="1" si="190"/>
        <v>-6461545323589296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-26923105514955.398</v>
      </c>
      <c r="L5473" s="444">
        <f t="shared" ca="1" si="189"/>
        <v>-6488468429104251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25">
      <c r="G5474" s="459"/>
      <c r="H5474" s="459">
        <v>5467</v>
      </c>
      <c r="I5474" s="444">
        <f t="shared" ca="1" si="190"/>
        <v>-6488468429104251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-27035285121267.711</v>
      </c>
      <c r="L5474" s="444">
        <f t="shared" ca="1" si="189"/>
        <v>-6515503714225519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25">
      <c r="G5475" s="459"/>
      <c r="H5475" s="459">
        <v>5468</v>
      </c>
      <c r="I5475" s="444">
        <f t="shared" ca="1" si="190"/>
        <v>-6515503714225519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-27147932142606.328</v>
      </c>
      <c r="L5475" s="444">
        <f t="shared" ca="1" si="189"/>
        <v>-6542651646368125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25">
      <c r="G5476" s="459"/>
      <c r="H5476" s="459">
        <v>5469</v>
      </c>
      <c r="I5476" s="444">
        <f t="shared" ca="1" si="190"/>
        <v>-6542651646368125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-27261048526533.855</v>
      </c>
      <c r="L5476" s="444">
        <f t="shared" ca="1" si="189"/>
        <v>-6569912694894659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25">
      <c r="G5477" s="459"/>
      <c r="H5477" s="459">
        <v>5470</v>
      </c>
      <c r="I5477" s="444">
        <f t="shared" ca="1" si="190"/>
        <v>-6569912694894659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-27374636228727.746</v>
      </c>
      <c r="L5477" s="444">
        <f t="shared" ca="1" si="189"/>
        <v>-6597287331123387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25">
      <c r="G5478" s="459"/>
      <c r="H5478" s="459">
        <v>5471</v>
      </c>
      <c r="I5478" s="444">
        <f t="shared" ca="1" si="190"/>
        <v>-6597287331123387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-27488697213014.113</v>
      </c>
      <c r="L5478" s="444">
        <f t="shared" ca="1" si="189"/>
        <v>-6624776028336401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25">
      <c r="G5479" s="459"/>
      <c r="H5479" s="459">
        <v>5472</v>
      </c>
      <c r="I5479" s="444">
        <f t="shared" ca="1" si="190"/>
        <v>-6624776028336401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-27603233451401.672</v>
      </c>
      <c r="L5479" s="444">
        <f t="shared" ca="1" si="189"/>
        <v>-6652379261787803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25">
      <c r="G5480" s="459"/>
      <c r="H5480" s="459">
        <v>5473</v>
      </c>
      <c r="I5480" s="444">
        <f t="shared" ca="1" si="190"/>
        <v>-6652379261787803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-27718246924115.844</v>
      </c>
      <c r="L5480" s="444">
        <f t="shared" ca="1" si="189"/>
        <v>-6680097508711919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25">
      <c r="G5481" s="459"/>
      <c r="H5481" s="459">
        <v>5474</v>
      </c>
      <c r="I5481" s="444">
        <f t="shared" ca="1" si="190"/>
        <v>-6680097508711919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-27833739619632.996</v>
      </c>
      <c r="L5481" s="444">
        <f t="shared" ca="1" si="189"/>
        <v>-6707931248331552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25">
      <c r="G5482" s="459"/>
      <c r="H5482" s="459">
        <v>5475</v>
      </c>
      <c r="I5482" s="444">
        <f t="shared" ca="1" si="190"/>
        <v>-6707931248331552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-27949713534714.801</v>
      </c>
      <c r="L5482" s="444">
        <f t="shared" ca="1" si="189"/>
        <v>-6735880961866267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25">
      <c r="G5483" s="459"/>
      <c r="H5483" s="459">
        <v>5476</v>
      </c>
      <c r="I5483" s="444">
        <f t="shared" ca="1" si="190"/>
        <v>-6735880961866267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-28066170674442.777</v>
      </c>
      <c r="L5483" s="444">
        <f t="shared" ca="1" si="189"/>
        <v>-6763947132540710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25">
      <c r="G5484" s="459"/>
      <c r="H5484" s="459">
        <v>5477</v>
      </c>
      <c r="I5484" s="444">
        <f t="shared" ca="1" si="190"/>
        <v>-6763947132540710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-28183113052252.957</v>
      </c>
      <c r="L5484" s="444">
        <f t="shared" ca="1" si="189"/>
        <v>-6792130245592963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25">
      <c r="G5485" s="459"/>
      <c r="H5485" s="459">
        <v>5478</v>
      </c>
      <c r="I5485" s="444">
        <f t="shared" ca="1" si="190"/>
        <v>-6792130245592963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-28300542689970.68</v>
      </c>
      <c r="L5485" s="444">
        <f t="shared" ca="1" si="189"/>
        <v>-6820430788282934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25">
      <c r="G5486" s="459"/>
      <c r="H5486" s="459">
        <v>5479</v>
      </c>
      <c r="I5486" s="444">
        <f t="shared" ca="1" si="190"/>
        <v>-6820430788282934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-28418461617845.559</v>
      </c>
      <c r="L5486" s="444">
        <f t="shared" ca="1" si="189"/>
        <v>-6848849249900780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25">
      <c r="G5487" s="459"/>
      <c r="H5487" s="459">
        <v>5480</v>
      </c>
      <c r="I5487" s="444">
        <f t="shared" ca="1" si="190"/>
        <v>-6848849249900780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-28536871874586.582</v>
      </c>
      <c r="L5487" s="444">
        <f t="shared" ca="1" si="189"/>
        <v>-6877386121775367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25">
      <c r="G5488" s="459"/>
      <c r="H5488" s="459">
        <v>5481</v>
      </c>
      <c r="I5488" s="444">
        <f t="shared" ca="1" si="190"/>
        <v>-6877386121775367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-28655775507397.363</v>
      </c>
      <c r="L5488" s="444">
        <f t="shared" ca="1" si="189"/>
        <v>-6906041897282764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25">
      <c r="G5489" s="459"/>
      <c r="H5489" s="459">
        <v>5482</v>
      </c>
      <c r="I5489" s="444">
        <f t="shared" ca="1" si="190"/>
        <v>-6906041897282764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-28775174572011.516</v>
      </c>
      <c r="L5489" s="444">
        <f t="shared" ca="1" si="189"/>
        <v>-6934817071854776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25">
      <c r="G5490" s="459"/>
      <c r="H5490" s="459">
        <v>5483</v>
      </c>
      <c r="I5490" s="444">
        <f t="shared" ca="1" si="190"/>
        <v>-6934817071854776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-28895071132728.234</v>
      </c>
      <c r="L5490" s="444">
        <f t="shared" ca="1" si="189"/>
        <v>-6963712142987504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25">
      <c r="G5491" s="459"/>
      <c r="H5491" s="459">
        <v>5484</v>
      </c>
      <c r="I5491" s="444">
        <f t="shared" ca="1" si="190"/>
        <v>-6963712142987504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-29015467262447.934</v>
      </c>
      <c r="L5491" s="444">
        <f t="shared" ca="1" si="189"/>
        <v>-6992727610249952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25">
      <c r="G5492" s="459"/>
      <c r="H5492" s="459">
        <v>5485</v>
      </c>
      <c r="I5492" s="444">
        <f t="shared" ca="1" si="190"/>
        <v>-6992727610249952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-29136365042708.133</v>
      </c>
      <c r="L5492" s="444">
        <f t="shared" ca="1" si="189"/>
        <v>-7021863975292660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25">
      <c r="G5493" s="459"/>
      <c r="H5493" s="459">
        <v>5486</v>
      </c>
      <c r="I5493" s="444">
        <f t="shared" ca="1" si="190"/>
        <v>-7021863975292660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-29257766563719.41</v>
      </c>
      <c r="L5493" s="444">
        <f t="shared" ca="1" si="189"/>
        <v>-7051121741856379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25">
      <c r="G5494" s="459"/>
      <c r="H5494" s="459">
        <v>5487</v>
      </c>
      <c r="I5494" s="444">
        <f t="shared" ca="1" si="190"/>
        <v>-7051121741856379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-29379673924401.574</v>
      </c>
      <c r="L5494" s="444">
        <f t="shared" ca="1" si="189"/>
        <v>-7080501415780781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25">
      <c r="G5495" s="459"/>
      <c r="H5495" s="459">
        <v>5488</v>
      </c>
      <c r="I5495" s="444">
        <f t="shared" ca="1" si="190"/>
        <v>-7080501415780781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-29502089232419.922</v>
      </c>
      <c r="L5495" s="444">
        <f t="shared" ca="1" si="189"/>
        <v>-7110003505013201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25">
      <c r="G5496" s="459"/>
      <c r="H5496" s="459">
        <v>5489</v>
      </c>
      <c r="I5496" s="444">
        <f t="shared" ca="1" si="190"/>
        <v>-7110003505013201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-29625014604221.672</v>
      </c>
      <c r="L5496" s="444">
        <f t="shared" ca="1" si="189"/>
        <v>-7139628519617423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25">
      <c r="G5497" s="459"/>
      <c r="H5497" s="459">
        <v>5490</v>
      </c>
      <c r="I5497" s="444">
        <f t="shared" ca="1" si="190"/>
        <v>-7139628519617423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-29748452165072.594</v>
      </c>
      <c r="L5497" s="444">
        <f t="shared" ca="1" si="189"/>
        <v>-7169376971782496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25">
      <c r="G5498" s="459"/>
      <c r="H5498" s="459">
        <v>5491</v>
      </c>
      <c r="I5498" s="444">
        <f t="shared" ca="1" si="190"/>
        <v>-7169376971782496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-29872404049093.73</v>
      </c>
      <c r="L5498" s="444">
        <f t="shared" ca="1" si="189"/>
        <v>-7199249375831590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25">
      <c r="G5499" s="459"/>
      <c r="H5499" s="459">
        <v>5492</v>
      </c>
      <c r="I5499" s="444">
        <f t="shared" ca="1" si="190"/>
        <v>-7199249375831590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-29996872399298.285</v>
      </c>
      <c r="L5499" s="444">
        <f t="shared" ca="1" si="189"/>
        <v>-7229246248230888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25">
      <c r="G5500" s="459"/>
      <c r="H5500" s="459">
        <v>5493</v>
      </c>
      <c r="I5500" s="444">
        <f t="shared" ca="1" si="190"/>
        <v>-7229246248230888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-30121859367628.695</v>
      </c>
      <c r="L5500" s="444">
        <f t="shared" ca="1" si="189"/>
        <v>-7259368107598517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25">
      <c r="G5501" s="459"/>
      <c r="H5501" s="459">
        <v>5494</v>
      </c>
      <c r="I5501" s="444">
        <f t="shared" ca="1" si="190"/>
        <v>-7259368107598517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-30247367114993.816</v>
      </c>
      <c r="L5501" s="444">
        <f t="shared" ca="1" si="189"/>
        <v>-7289615474713511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25">
      <c r="G5502" s="459"/>
      <c r="H5502" s="459">
        <v>5495</v>
      </c>
      <c r="I5502" s="444">
        <f t="shared" ca="1" si="190"/>
        <v>-7289615474713511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-30373397811306.297</v>
      </c>
      <c r="L5502" s="444">
        <f t="shared" ca="1" si="189"/>
        <v>-7319988872524817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25">
      <c r="G5503" s="459"/>
      <c r="H5503" s="459">
        <v>5496</v>
      </c>
      <c r="I5503" s="444">
        <f t="shared" ca="1" si="190"/>
        <v>-7319988872524817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-30499953635520.07</v>
      </c>
      <c r="L5503" s="444">
        <f t="shared" ca="1" si="189"/>
        <v>-7350488826160337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25">
      <c r="G5504" s="459"/>
      <c r="H5504" s="459">
        <v>5497</v>
      </c>
      <c r="I5504" s="444">
        <f t="shared" ca="1" si="190"/>
        <v>-7350488826160337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-30627036775668.066</v>
      </c>
      <c r="L5504" s="444">
        <f t="shared" ca="1" si="189"/>
        <v>-7381115862936005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25">
      <c r="G5505" s="459"/>
      <c r="H5505" s="459">
        <v>5498</v>
      </c>
      <c r="I5505" s="444">
        <f t="shared" ca="1" si="190"/>
        <v>-7381115862936005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-30754649428900.02</v>
      </c>
      <c r="L5505" s="444">
        <f t="shared" ca="1" si="189"/>
        <v>-7411870512364905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25">
      <c r="G5506" s="459"/>
      <c r="H5506" s="459">
        <v>5499</v>
      </c>
      <c r="I5506" s="444">
        <f t="shared" ca="1" si="190"/>
        <v>-7411870512364905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-30882793801520.441</v>
      </c>
      <c r="L5506" s="444">
        <f t="shared" ca="1" si="189"/>
        <v>-7442753306166425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25">
      <c r="G5507" s="459"/>
      <c r="H5507" s="459">
        <v>5500</v>
      </c>
      <c r="I5507" s="444">
        <f t="shared" ca="1" si="190"/>
        <v>-7442753306166425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-31011472109026.77</v>
      </c>
      <c r="L5507" s="444">
        <f t="shared" ca="1" si="189"/>
        <v>-7473764778275452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25">
      <c r="G5508" s="459"/>
      <c r="H5508" s="459">
        <v>5501</v>
      </c>
      <c r="I5508" s="444">
        <f t="shared" ca="1" si="190"/>
        <v>-7473764778275452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-31140686576147.715</v>
      </c>
      <c r="L5508" s="444">
        <f t="shared" ca="1" si="189"/>
        <v>-7504905464851600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25">
      <c r="G5509" s="459"/>
      <c r="H5509" s="459">
        <v>5502</v>
      </c>
      <c r="I5509" s="444">
        <f t="shared" ca="1" si="190"/>
        <v>-7504905464851600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-31270439436881.668</v>
      </c>
      <c r="L5509" s="444">
        <f t="shared" ca="1" si="189"/>
        <v>-7536175904288482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25">
      <c r="G5510" s="459"/>
      <c r="H5510" s="459">
        <v>5503</v>
      </c>
      <c r="I5510" s="444">
        <f t="shared" ca="1" si="190"/>
        <v>-7536175904288482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-31400732934535.344</v>
      </c>
      <c r="L5510" s="444">
        <f t="shared" ca="1" si="189"/>
        <v>-7567576637223017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25">
      <c r="G5511" s="459"/>
      <c r="H5511" s="459">
        <v>5504</v>
      </c>
      <c r="I5511" s="444">
        <f t="shared" ca="1" si="190"/>
        <v>-7567576637223017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-31531569321762.574</v>
      </c>
      <c r="L5511" s="444">
        <f t="shared" ca="1" si="189"/>
        <v>-7599108206544780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25">
      <c r="G5512" s="459"/>
      <c r="H5512" s="459">
        <v>5505</v>
      </c>
      <c r="I5512" s="444">
        <f t="shared" ca="1" si="190"/>
        <v>-7599108206544780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-31662950860603.25</v>
      </c>
      <c r="L5512" s="444">
        <f t="shared" ca="1" si="189"/>
        <v>-7630771157405383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25">
      <c r="G5513" s="459"/>
      <c r="H5513" s="459">
        <v>5506</v>
      </c>
      <c r="I5513" s="444">
        <f t="shared" ca="1" si="190"/>
        <v>-7630771157405383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-31794879822522.43</v>
      </c>
      <c r="L5513" s="444">
        <f t="shared" ca="1" si="189"/>
        <v>-7662566037227905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25">
      <c r="G5514" s="459"/>
      <c r="H5514" s="459">
        <v>5507</v>
      </c>
      <c r="I5514" s="444">
        <f t="shared" ca="1" si="190"/>
        <v>-7662566037227905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-31927358488449.609</v>
      </c>
      <c r="L5514" s="444">
        <f t="shared" ca="1" si="189"/>
        <v>-7694493395716355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25">
      <c r="G5515" s="459"/>
      <c r="H5515" s="459">
        <v>5508</v>
      </c>
      <c r="I5515" s="444">
        <f t="shared" ca="1" si="190"/>
        <v>-7694493395716355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-32060389148818.141</v>
      </c>
      <c r="L5515" s="444">
        <f t="shared" ca="1" si="189"/>
        <v>-7726553784865173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25">
      <c r="G5516" s="459"/>
      <c r="H5516" s="459">
        <v>5509</v>
      </c>
      <c r="I5516" s="444">
        <f t="shared" ca="1" si="190"/>
        <v>-7726553784865173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-32193974103604.887</v>
      </c>
      <c r="L5516" s="444">
        <f t="shared" ca="1" si="189"/>
        <v>-7758747758968778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25">
      <c r="G5517" s="459"/>
      <c r="H5517" s="459">
        <v>5510</v>
      </c>
      <c r="I5517" s="444">
        <f t="shared" ca="1" si="190"/>
        <v>-7758747758968778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-32328115662369.91</v>
      </c>
      <c r="L5517" s="444">
        <f t="shared" ca="1" si="189"/>
        <v>-7791075874631148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25">
      <c r="G5518" s="459"/>
      <c r="H5518" s="459">
        <v>5511</v>
      </c>
      <c r="I5518" s="444">
        <f t="shared" ca="1" si="190"/>
        <v>-7791075874631148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-32462816144296.449</v>
      </c>
      <c r="L5518" s="444">
        <f t="shared" ca="1" si="189"/>
        <v>-7823538690775444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25">
      <c r="G5519" s="459"/>
      <c r="H5519" s="459">
        <v>5512</v>
      </c>
      <c r="I5519" s="444">
        <f t="shared" ca="1" si="190"/>
        <v>-7823538690775444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-32598077878231.016</v>
      </c>
      <c r="L5519" s="444">
        <f t="shared" ca="1" si="189"/>
        <v>-7856136768653675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25">
      <c r="G5520" s="459"/>
      <c r="H5520" s="459">
        <v>5513</v>
      </c>
      <c r="I5520" s="444">
        <f t="shared" ca="1" si="190"/>
        <v>-7856136768653675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-32733903202723.648</v>
      </c>
      <c r="L5520" s="444">
        <f t="shared" ca="1" si="189"/>
        <v>-7888870671856399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25">
      <c r="G5521" s="459"/>
      <c r="H5521" s="459">
        <v>5514</v>
      </c>
      <c r="I5521" s="444">
        <f t="shared" ca="1" si="190"/>
        <v>-7888870671856399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-32870294466068.324</v>
      </c>
      <c r="L5521" s="444">
        <f t="shared" ca="1" si="189"/>
        <v>-7921740966322467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25">
      <c r="G5522" s="459"/>
      <c r="H5522" s="459">
        <v>5515</v>
      </c>
      <c r="I5522" s="444">
        <f t="shared" ca="1" si="190"/>
        <v>-7921740966322467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-33007254026343.609</v>
      </c>
      <c r="L5522" s="444">
        <f t="shared" ca="1" si="189"/>
        <v>-7954748220348811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25">
      <c r="G5523" s="459"/>
      <c r="H5523" s="459">
        <v>5516</v>
      </c>
      <c r="I5523" s="444">
        <f t="shared" ca="1" si="190"/>
        <v>-7954748220348811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-33144784251453.379</v>
      </c>
      <c r="L5523" s="444">
        <f t="shared" ca="1" si="189"/>
        <v>-7987893004600264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25">
      <c r="G5524" s="459"/>
      <c r="H5524" s="459">
        <v>5517</v>
      </c>
      <c r="I5524" s="444">
        <f t="shared" ca="1" si="190"/>
        <v>-7987893004600264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-33282887519167.766</v>
      </c>
      <c r="L5524" s="444">
        <f t="shared" ca="1" si="189"/>
        <v>-8021175892119432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25">
      <c r="G5525" s="459"/>
      <c r="H5525" s="459">
        <v>5518</v>
      </c>
      <c r="I5525" s="444">
        <f t="shared" ca="1" si="190"/>
        <v>-8021175892119432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-33421566217164.301</v>
      </c>
      <c r="L5525" s="444">
        <f t="shared" ca="1" si="189"/>
        <v>-8054597458336596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25">
      <c r="G5526" s="459"/>
      <c r="H5526" s="459">
        <v>5519</v>
      </c>
      <c r="I5526" s="444">
        <f t="shared" ca="1" si="190"/>
        <v>-8054597458336596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-33560822743069.148</v>
      </c>
      <c r="L5526" s="444">
        <f t="shared" ca="1" si="189"/>
        <v>-8088158281079665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25">
      <c r="G5527" s="459"/>
      <c r="H5527" s="459">
        <v>5520</v>
      </c>
      <c r="I5527" s="444">
        <f t="shared" ca="1" si="190"/>
        <v>-8088158281079665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-33700659504498.609</v>
      </c>
      <c r="L5527" s="444">
        <f t="shared" ca="1" si="189"/>
        <v>-8121858940584164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25">
      <c r="G5528" s="459"/>
      <c r="H5528" s="459">
        <v>5521</v>
      </c>
      <c r="I5528" s="444">
        <f t="shared" ca="1" si="190"/>
        <v>-8121858940584164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-33841078919100.684</v>
      </c>
      <c r="L5528" s="444">
        <f t="shared" ca="1" si="189"/>
        <v>-8155700019503265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25">
      <c r="G5529" s="459"/>
      <c r="H5529" s="459">
        <v>5522</v>
      </c>
      <c r="I5529" s="444">
        <f t="shared" ca="1" si="190"/>
        <v>-8155700019503265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-33982083414596.938</v>
      </c>
      <c r="L5529" s="444">
        <f t="shared" ca="1" si="189"/>
        <v>-8189682102917862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25">
      <c r="G5530" s="459"/>
      <c r="H5530" s="459">
        <v>5523</v>
      </c>
      <c r="I5530" s="444">
        <f t="shared" ca="1" si="190"/>
        <v>-8189682102917862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-34123675428824.422</v>
      </c>
      <c r="L5530" s="444">
        <f t="shared" ca="1" si="189"/>
        <v>-8223805778346686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25">
      <c r="G5531" s="459"/>
      <c r="H5531" s="459">
        <v>5524</v>
      </c>
      <c r="I5531" s="444">
        <f t="shared" ca="1" si="190"/>
        <v>-8223805778346686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-34265857409777.859</v>
      </c>
      <c r="L5531" s="444">
        <f t="shared" ca="1" si="189"/>
        <v>-8258071635756464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25">
      <c r="G5532" s="459"/>
      <c r="H5532" s="459">
        <v>5525</v>
      </c>
      <c r="I5532" s="444">
        <f t="shared" ca="1" si="190"/>
        <v>-8258071635756464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-34408631815651.93</v>
      </c>
      <c r="L5532" s="444">
        <f t="shared" ca="1" si="189"/>
        <v>-8292480267572116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25">
      <c r="G5533" s="459"/>
      <c r="H5533" s="459">
        <v>5526</v>
      </c>
      <c r="I5533" s="444">
        <f t="shared" ca="1" si="190"/>
        <v>-8292480267572116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-34552001114883.816</v>
      </c>
      <c r="L5533" s="444">
        <f t="shared" ca="1" si="189"/>
        <v>-8327032268687000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25">
      <c r="G5534" s="459"/>
      <c r="H5534" s="459">
        <v>5527</v>
      </c>
      <c r="I5534" s="444">
        <f t="shared" ca="1" si="190"/>
        <v>-8327032268687000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-34695967786195.836</v>
      </c>
      <c r="L5534" s="444">
        <f t="shared" ca="1" si="189"/>
        <v>-8361728236473196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25">
      <c r="G5535" s="459"/>
      <c r="H5535" s="459">
        <v>5528</v>
      </c>
      <c r="I5535" s="444">
        <f t="shared" ca="1" si="190"/>
        <v>-8361728236473196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-34840534318638.316</v>
      </c>
      <c r="L5535" s="444">
        <f t="shared" ca="1" si="189"/>
        <v>-8396568770791834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25">
      <c r="G5536" s="459"/>
      <c r="H5536" s="459">
        <v>5529</v>
      </c>
      <c r="I5536" s="444">
        <f t="shared" ca="1" si="190"/>
        <v>-8396568770791834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-34985703211632.641</v>
      </c>
      <c r="L5536" s="444">
        <f t="shared" ca="1" si="189"/>
        <v>-8431554474003467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25">
      <c r="G5537" s="459"/>
      <c r="H5537" s="459">
        <v>5530</v>
      </c>
      <c r="I5537" s="444">
        <f t="shared" ca="1" si="190"/>
        <v>-8431554474003467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-35131476975014.449</v>
      </c>
      <c r="L5537" s="444">
        <f t="shared" ca="1" si="189"/>
        <v>-8466685950978481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25">
      <c r="G5538" s="459"/>
      <c r="H5538" s="459">
        <v>5531</v>
      </c>
      <c r="I5538" s="444">
        <f t="shared" ca="1" si="190"/>
        <v>-8466685950978481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-35277858129077</v>
      </c>
      <c r="L5538" s="444">
        <f t="shared" ca="1" si="189"/>
        <v>-8501963809107558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25">
      <c r="G5539" s="459"/>
      <c r="H5539" s="459">
        <v>5532</v>
      </c>
      <c r="I5539" s="444">
        <f t="shared" ca="1" si="190"/>
        <v>-8501963809107558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-35424849204614.828</v>
      </c>
      <c r="L5539" s="444">
        <f t="shared" ca="1" si="189"/>
        <v>-8537388658312173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25">
      <c r="G5540" s="459"/>
      <c r="H5540" s="459">
        <v>5533</v>
      </c>
      <c r="I5540" s="444">
        <f t="shared" ca="1" si="190"/>
        <v>-8537388658312173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-35572452742967.391</v>
      </c>
      <c r="L5540" s="444">
        <f t="shared" ca="1" si="189"/>
        <v>-8572961111055140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25">
      <c r="G5541" s="459"/>
      <c r="H5541" s="459">
        <v>5534</v>
      </c>
      <c r="I5541" s="444">
        <f t="shared" ca="1" si="190"/>
        <v>-8572961111055140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-35720671296063.086</v>
      </c>
      <c r="L5541" s="444">
        <f t="shared" ca="1" si="189"/>
        <v>-8608681782351203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25">
      <c r="G5542" s="459"/>
      <c r="H5542" s="459">
        <v>5535</v>
      </c>
      <c r="I5542" s="444">
        <f t="shared" ca="1" si="190"/>
        <v>-8608681782351203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-35869507426463.344</v>
      </c>
      <c r="L5542" s="444">
        <f t="shared" ca="1" si="189"/>
        <v>-8644551289777666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25">
      <c r="G5543" s="459"/>
      <c r="H5543" s="459">
        <v>5536</v>
      </c>
      <c r="I5543" s="444">
        <f t="shared" ca="1" si="190"/>
        <v>-8644551289777666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-36018963707406.938</v>
      </c>
      <c r="L5543" s="444">
        <f t="shared" ca="1" si="189"/>
        <v>-8680570253485073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25">
      <c r="G5544" s="459"/>
      <c r="H5544" s="459">
        <v>5537</v>
      </c>
      <c r="I5544" s="444">
        <f t="shared" ca="1" si="190"/>
        <v>-8680570253485073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-36169042722854.477</v>
      </c>
      <c r="L5544" s="444">
        <f t="shared" ca="1" si="189"/>
        <v>-8716739296207927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25">
      <c r="G5545" s="459"/>
      <c r="H5545" s="459">
        <v>5538</v>
      </c>
      <c r="I5545" s="444">
        <f t="shared" ca="1" si="190"/>
        <v>-8716739296207927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-36319747067533.031</v>
      </c>
      <c r="L5545" s="444">
        <f t="shared" ca="1" si="189"/>
        <v>-8753059043275460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25">
      <c r="G5546" s="459"/>
      <c r="H5546" s="459">
        <v>5539</v>
      </c>
      <c r="I5546" s="444">
        <f t="shared" ca="1" si="190"/>
        <v>-8753059043275460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-36471079346981.086</v>
      </c>
      <c r="L5546" s="444">
        <f t="shared" ca="1" si="189"/>
        <v>-8789530122622441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25">
      <c r="G5547" s="459"/>
      <c r="H5547" s="459">
        <v>5540</v>
      </c>
      <c r="I5547" s="444">
        <f t="shared" ca="1" si="190"/>
        <v>-8789530122622441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-36623042177593.5</v>
      </c>
      <c r="L5547" s="444">
        <f t="shared" ca="1" si="189"/>
        <v>-8826153164800034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25">
      <c r="G5548" s="459"/>
      <c r="H5548" s="459">
        <v>5541</v>
      </c>
      <c r="I5548" s="444">
        <f t="shared" ca="1" si="190"/>
        <v>-8826153164800034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-36775638186666.805</v>
      </c>
      <c r="L5548" s="444">
        <f t="shared" ca="1" si="189"/>
        <v>-8862928802986701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25">
      <c r="G5549" s="459"/>
      <c r="H5549" s="459">
        <v>5542</v>
      </c>
      <c r="I5549" s="444">
        <f t="shared" ca="1" si="190"/>
        <v>-8862928802986701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-36928870012444.586</v>
      </c>
      <c r="L5549" s="444">
        <f t="shared" ca="1" si="189"/>
        <v>-8899857672999146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25">
      <c r="G5550" s="459"/>
      <c r="H5550" s="459">
        <v>5543</v>
      </c>
      <c r="I5550" s="444">
        <f t="shared" ca="1" si="190"/>
        <v>-8899857672999146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-37082740304163.109</v>
      </c>
      <c r="L5550" s="444">
        <f t="shared" ca="1" si="189"/>
        <v>-8936940413303309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25">
      <c r="G5551" s="459"/>
      <c r="H5551" s="459">
        <v>5544</v>
      </c>
      <c r="I5551" s="444">
        <f t="shared" ca="1" si="190"/>
        <v>-8936940413303309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-37237251722097.117</v>
      </c>
      <c r="L5551" s="444">
        <f t="shared" ca="1" si="189"/>
        <v>-8974177665025406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25">
      <c r="G5552" s="459"/>
      <c r="H5552" s="459">
        <v>5545</v>
      </c>
      <c r="I5552" s="444">
        <f t="shared" ca="1" si="190"/>
        <v>-8974177665025406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-37392406937605.859</v>
      </c>
      <c r="L5552" s="444">
        <f t="shared" ca="1" si="189"/>
        <v>-9011570071963012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25">
      <c r="G5553" s="459"/>
      <c r="H5553" s="459">
        <v>5546</v>
      </c>
      <c r="I5553" s="444">
        <f t="shared" ca="1" si="190"/>
        <v>-9011570071963012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-37548208633179.219</v>
      </c>
      <c r="L5553" s="444">
        <f t="shared" ca="1" si="189"/>
        <v>-9049118280596192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25">
      <c r="G5554" s="459"/>
      <c r="H5554" s="459">
        <v>5547</v>
      </c>
      <c r="I5554" s="444">
        <f t="shared" ca="1" si="190"/>
        <v>-9049118280596192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-37704659502484.133</v>
      </c>
      <c r="L5554" s="444">
        <f t="shared" ca="1" si="189"/>
        <v>-9086822940098676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25">
      <c r="G5555" s="459"/>
      <c r="H5555" s="459">
        <v>5548</v>
      </c>
      <c r="I5555" s="444">
        <f t="shared" ca="1" si="190"/>
        <v>-9086822940098676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-37861762250411.148</v>
      </c>
      <c r="L5555" s="444">
        <f t="shared" ca="1" si="189"/>
        <v>-9124684702349088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25">
      <c r="G5556" s="459"/>
      <c r="H5556" s="459">
        <v>5549</v>
      </c>
      <c r="I5556" s="444">
        <f t="shared" ca="1" si="190"/>
        <v>-9124684702349088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-38019519593121.203</v>
      </c>
      <c r="L5556" s="444">
        <f t="shared" ca="1" si="189"/>
        <v>-9162704221942210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25">
      <c r="G5557" s="459"/>
      <c r="H5557" s="459">
        <v>5550</v>
      </c>
      <c r="I5557" s="444">
        <f t="shared" ca="1" si="190"/>
        <v>-9162704221942210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-38177934258092.539</v>
      </c>
      <c r="L5557" s="444">
        <f t="shared" ca="1" si="189"/>
        <v>-9200882156200302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25">
      <c r="G5558" s="459"/>
      <c r="H5558" s="459">
        <v>5551</v>
      </c>
      <c r="I5558" s="444">
        <f t="shared" ca="1" si="190"/>
        <v>-9200882156200302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-38337008984167.922</v>
      </c>
      <c r="L5558" s="444">
        <f t="shared" ca="1" si="189"/>
        <v>-9239219165184470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25">
      <c r="G5559" s="459"/>
      <c r="H5559" s="459">
        <v>5552</v>
      </c>
      <c r="I5559" s="444">
        <f t="shared" ca="1" si="190"/>
        <v>-9239219165184470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-38496746521601.961</v>
      </c>
      <c r="L5559" s="444">
        <f t="shared" ca="1" si="189"/>
        <v>-9277715911706072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25">
      <c r="G5560" s="459"/>
      <c r="H5560" s="459">
        <v>5553</v>
      </c>
      <c r="I5560" s="444">
        <f t="shared" ca="1" si="190"/>
        <v>-9277715911706072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-38657149632108.633</v>
      </c>
      <c r="L5560" s="444">
        <f t="shared" ca="1" si="189"/>
        <v>-9316373061338180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25">
      <c r="G5561" s="459"/>
      <c r="H5561" s="459">
        <v>5554</v>
      </c>
      <c r="I5561" s="444">
        <f t="shared" ca="1" si="190"/>
        <v>-9316373061338180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-38818221088909.086</v>
      </c>
      <c r="L5561" s="444">
        <f t="shared" ca="1" si="189"/>
        <v>-9355191282427090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25">
      <c r="G5562" s="459"/>
      <c r="H5562" s="459">
        <v>5555</v>
      </c>
      <c r="I5562" s="444">
        <f t="shared" ca="1" si="190"/>
        <v>-9355191282427090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-38979963676779.539</v>
      </c>
      <c r="L5562" s="444">
        <f t="shared" ca="1" si="189"/>
        <v>-9394171246103870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25">
      <c r="G5563" s="459"/>
      <c r="H5563" s="459">
        <v>5556</v>
      </c>
      <c r="I5563" s="444">
        <f t="shared" ca="1" si="190"/>
        <v>-9394171246103870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-39142380192099.461</v>
      </c>
      <c r="L5563" s="444">
        <f t="shared" ca="1" si="189"/>
        <v>-9433313626295970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25">
      <c r="G5564" s="459"/>
      <c r="H5564" s="459">
        <v>5557</v>
      </c>
      <c r="I5564" s="444">
        <f t="shared" ca="1" si="190"/>
        <v>-9433313626295970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-39305473442899.875</v>
      </c>
      <c r="L5564" s="444">
        <f t="shared" ca="1" si="189"/>
        <v>-9472619099738870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25">
      <c r="G5565" s="459"/>
      <c r="H5565" s="459">
        <v>5558</v>
      </c>
      <c r="I5565" s="444">
        <f t="shared" ca="1" si="190"/>
        <v>-9472619099738870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-39469246248911.961</v>
      </c>
      <c r="L5565" s="444">
        <f t="shared" ca="1" si="189"/>
        <v>-9512088345987782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25">
      <c r="G5566" s="459"/>
      <c r="H5566" s="459">
        <v>5559</v>
      </c>
      <c r="I5566" s="444">
        <f t="shared" ca="1" si="190"/>
        <v>-9512088345987782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-39633701441615.758</v>
      </c>
      <c r="L5566" s="444">
        <f t="shared" ca="1" si="189"/>
        <v>-9551722047429398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25">
      <c r="G5567" s="459"/>
      <c r="H5567" s="459">
        <v>5560</v>
      </c>
      <c r="I5567" s="444">
        <f t="shared" ca="1" si="190"/>
        <v>-9551722047429398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-39798841864289.156</v>
      </c>
      <c r="L5567" s="444">
        <f t="shared" ca="1" si="189"/>
        <v>-9591520889293688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25">
      <c r="G5568" s="459"/>
      <c r="H5568" s="459">
        <v>5561</v>
      </c>
      <c r="I5568" s="444">
        <f t="shared" ca="1" si="190"/>
        <v>-9591520889293688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-39964670372057.031</v>
      </c>
      <c r="L5568" s="444">
        <f t="shared" ca="1" si="189"/>
        <v>-9631485559665746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25">
      <c r="G5569" s="459"/>
      <c r="H5569" s="459">
        <v>5562</v>
      </c>
      <c r="I5569" s="444">
        <f t="shared" ca="1" si="190"/>
        <v>-9631485559665746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-40131189831940.609</v>
      </c>
      <c r="L5569" s="444">
        <f t="shared" ca="1" si="189"/>
        <v>-9671616749497686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25">
      <c r="G5570" s="459"/>
      <c r="H5570" s="459">
        <v>5563</v>
      </c>
      <c r="I5570" s="444">
        <f t="shared" ca="1" si="190"/>
        <v>-9671616749497686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-40298403122907.023</v>
      </c>
      <c r="L5570" s="444">
        <f t="shared" ca="1" si="189"/>
        <v>-9711915152620594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25">
      <c r="G5571" s="459"/>
      <c r="H5571" s="459">
        <v>5564</v>
      </c>
      <c r="I5571" s="444">
        <f t="shared" ca="1" si="190"/>
        <v>-9711915152620594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-40466313135919.141</v>
      </c>
      <c r="L5571" s="444">
        <f t="shared" ca="1" si="189"/>
        <v>-9752381465756514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25">
      <c r="G5572" s="459"/>
      <c r="H5572" s="459">
        <v>5565</v>
      </c>
      <c r="I5572" s="444">
        <f t="shared" ca="1" si="190"/>
        <v>-9752381465756514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-40634922773985.477</v>
      </c>
      <c r="L5572" s="444">
        <f t="shared" ca="1" si="189"/>
        <v>-9793016388530500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25">
      <c r="G5573" s="459"/>
      <c r="H5573" s="459">
        <v>5566</v>
      </c>
      <c r="I5573" s="444">
        <f t="shared" ca="1" si="190"/>
        <v>-9793016388530500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-40804234952210.414</v>
      </c>
      <c r="L5573" s="444">
        <f t="shared" ca="1" si="189"/>
        <v>-9833820623482710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25">
      <c r="G5574" s="459"/>
      <c r="H5574" s="459">
        <v>5567</v>
      </c>
      <c r="I5574" s="444">
        <f t="shared" ca="1" si="190"/>
        <v>-9833820623482710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-40974252597844.625</v>
      </c>
      <c r="L5574" s="444">
        <f t="shared" ca="1" si="189"/>
        <v>-9874794876080554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25">
      <c r="G5575" s="459"/>
      <c r="H5575" s="459">
        <v>5568</v>
      </c>
      <c r="I5575" s="444">
        <f t="shared" ca="1" si="190"/>
        <v>-9874794876080554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-41144978650335.641</v>
      </c>
      <c r="L5575" s="444">
        <f t="shared" ca="1" si="189"/>
        <v>-9915939854730890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25">
      <c r="G5576" s="459"/>
      <c r="H5576" s="459">
        <v>5569</v>
      </c>
      <c r="I5576" s="444">
        <f t="shared" ca="1" si="190"/>
        <v>-9915939854730890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-41316416061378.711</v>
      </c>
      <c r="L5576" s="444">
        <f t="shared" ca="1" si="189"/>
        <v>-9957256270792268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25">
      <c r="G5577" s="459"/>
      <c r="H5577" s="459">
        <v>5570</v>
      </c>
      <c r="I5577" s="444">
        <f t="shared" ca="1" si="190"/>
        <v>-9957256270792268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-41488567794967.781</v>
      </c>
      <c r="L5577" s="444">
        <f t="shared" ca="1" si="189"/>
        <v>-9998744838587236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25">
      <c r="G5578" s="459"/>
      <c r="H5578" s="459">
        <v>5571</v>
      </c>
      <c r="I5578" s="444">
        <f t="shared" ca="1" si="190"/>
        <v>-9998744838587236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-41661436827446.813</v>
      </c>
      <c r="L5578" s="444">
        <f t="shared" ca="1" si="189"/>
        <v>-1.0040406275414682E+16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25">
      <c r="G5579" s="459"/>
      <c r="H5579" s="459">
        <v>5572</v>
      </c>
      <c r="I5579" s="444">
        <f t="shared" ca="1" si="190"/>
        <v>-1.0040406275414682E+16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-41835026147561.172</v>
      </c>
      <c r="L5579" s="444">
        <f t="shared" ca="1" si="189"/>
        <v>-1.0082241301562244E+16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25">
      <c r="G5580" s="459"/>
      <c r="H5580" s="459">
        <v>5573</v>
      </c>
      <c r="I5580" s="444">
        <f t="shared" ca="1" si="190"/>
        <v>-1.0082241301562244E+16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-42009338756509.352</v>
      </c>
      <c r="L5580" s="444">
        <f t="shared" ca="1" si="189"/>
        <v>-1.0124250640318754E+16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25">
      <c r="G5581" s="459"/>
      <c r="H5581" s="459">
        <v>5574</v>
      </c>
      <c r="I5581" s="444">
        <f t="shared" ca="1" si="190"/>
        <v>-1.0124250640318754E+16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-42184377667994.805</v>
      </c>
      <c r="L5581" s="444">
        <f t="shared" ca="1" si="189"/>
        <v>-1.0166435017986748E+16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25">
      <c r="G5582" s="459"/>
      <c r="H5582" s="459">
        <v>5575</v>
      </c>
      <c r="I5582" s="444">
        <f t="shared" ca="1" si="190"/>
        <v>-1.0166435017986748E+16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-42360145908278.117</v>
      </c>
      <c r="L5582" s="444">
        <f t="shared" ca="1" si="189"/>
        <v>-1.0208795163895026E+16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25">
      <c r="G5583" s="459"/>
      <c r="H5583" s="459">
        <v>5576</v>
      </c>
      <c r="I5583" s="444">
        <f t="shared" ca="1" si="190"/>
        <v>-1.0208795163895026E+16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-42536646516229.273</v>
      </c>
      <c r="L5583" s="444">
        <f t="shared" ca="1" si="189"/>
        <v>-1.0251331810411256E+16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25">
      <c r="G5584" s="459"/>
      <c r="H5584" s="459">
        <v>5577</v>
      </c>
      <c r="I5584" s="444">
        <f t="shared" ca="1" si="190"/>
        <v>-1.0251331810411256E+16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-42713882543380.234</v>
      </c>
      <c r="L5584" s="444">
        <f t="shared" ca="1" si="189"/>
        <v>-1.0294045692954636E+16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25">
      <c r="G5585" s="459"/>
      <c r="H5585" s="459">
        <v>5578</v>
      </c>
      <c r="I5585" s="444">
        <f t="shared" ca="1" si="190"/>
        <v>-1.0294045692954636E+16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-42891857053977.648</v>
      </c>
      <c r="L5585" s="444">
        <f t="shared" ca="1" si="189"/>
        <v>-1.0336937550008614E+16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25">
      <c r="G5586" s="459"/>
      <c r="H5586" s="459">
        <v>5579</v>
      </c>
      <c r="I5586" s="444">
        <f t="shared" ca="1" si="190"/>
        <v>-1.0336937550008614E+16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-43070573125035.891</v>
      </c>
      <c r="L5586" s="444">
        <f t="shared" ca="1" si="189"/>
        <v>-1.038000812313365E+16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25">
      <c r="G5587" s="459"/>
      <c r="H5587" s="459">
        <v>5580</v>
      </c>
      <c r="I5587" s="444">
        <f t="shared" ca="1" si="190"/>
        <v>-1.038000812313365E+16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-43250033846390.211</v>
      </c>
      <c r="L5587" s="444">
        <f t="shared" ca="1" si="189"/>
        <v>-1.042325815698004E+16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25">
      <c r="G5588" s="459"/>
      <c r="H5588" s="459">
        <v>5581</v>
      </c>
      <c r="I5588" s="444">
        <f t="shared" ca="1" si="190"/>
        <v>-1.042325815698004E+16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-43430242320750.164</v>
      </c>
      <c r="L5588" s="444">
        <f t="shared" ca="1" si="189"/>
        <v>-1.046668839930079E+16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25">
      <c r="G5589" s="459"/>
      <c r="H5589" s="459">
        <v>5582</v>
      </c>
      <c r="I5589" s="444">
        <f t="shared" ca="1" si="190"/>
        <v>-1.046668839930079E+16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-43611201663753.289</v>
      </c>
      <c r="L5589" s="444">
        <f t="shared" ca="1" si="189"/>
        <v>-1.0510299600964544E+16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25">
      <c r="G5590" s="459"/>
      <c r="H5590" s="459">
        <v>5583</v>
      </c>
      <c r="I5590" s="444">
        <f t="shared" ca="1" si="190"/>
        <v>-1.0510299600964544E+16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-43792915004018.93</v>
      </c>
      <c r="L5590" s="444">
        <f t="shared" ca="1" si="189"/>
        <v>-1.0554092515968562E+16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25">
      <c r="G5591" s="459"/>
      <c r="H5591" s="459">
        <v>5584</v>
      </c>
      <c r="I5591" s="444">
        <f t="shared" ca="1" si="190"/>
        <v>-1.0554092515968562E+16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-43975385483202.344</v>
      </c>
      <c r="L5591" s="444">
        <f t="shared" ca="1" si="189"/>
        <v>-1.0598067901451764E+16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25">
      <c r="G5592" s="459"/>
      <c r="H5592" s="459">
        <v>5585</v>
      </c>
      <c r="I5592" s="444">
        <f t="shared" ca="1" si="190"/>
        <v>-1.0598067901451764E+16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-44158616256049.016</v>
      </c>
      <c r="L5592" s="444">
        <f t="shared" ca="1" si="189"/>
        <v>-1.0642226517707814E+16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25">
      <c r="G5593" s="459"/>
      <c r="H5593" s="459">
        <v>5586</v>
      </c>
      <c r="I5593" s="444">
        <f t="shared" ca="1" si="190"/>
        <v>-1.0642226517707814E+16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-44342610490449.227</v>
      </c>
      <c r="L5593" s="444">
        <f t="shared" ca="1" si="189"/>
        <v>-1.0686569128198264E+16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25">
      <c r="G5594" s="459"/>
      <c r="H5594" s="459">
        <v>5587</v>
      </c>
      <c r="I5594" s="444">
        <f t="shared" ca="1" si="190"/>
        <v>-1.0686569128198264E+16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-44527371367492.766</v>
      </c>
      <c r="L5594" s="444">
        <f t="shared" ca="1" si="189"/>
        <v>-1.0731096499565756E+16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25">
      <c r="G5595" s="459"/>
      <c r="H5595" s="459">
        <v>5588</v>
      </c>
      <c r="I5595" s="444">
        <f t="shared" ca="1" si="190"/>
        <v>-1.0731096499565756E+16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-44712902081523.984</v>
      </c>
      <c r="L5595" s="444">
        <f t="shared" ca="1" si="189"/>
        <v>-1.077580940164728E+16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25">
      <c r="G5596" s="459"/>
      <c r="H5596" s="459">
        <v>5589</v>
      </c>
      <c r="I5596" s="444">
        <f t="shared" ca="1" si="190"/>
        <v>-1.077580940164728E+16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-44899205840197</v>
      </c>
      <c r="L5596" s="444">
        <f t="shared" ca="1" si="189"/>
        <v>-1.0820708607487476E+16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25">
      <c r="G5597" s="459"/>
      <c r="H5597" s="459">
        <v>5590</v>
      </c>
      <c r="I5597" s="444">
        <f t="shared" ca="1" si="190"/>
        <v>-1.0820708607487476E+16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-45086285864531.148</v>
      </c>
      <c r="L5597" s="444">
        <f t="shared" ca="1" si="189"/>
        <v>-1.0865794893352008E+16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25">
      <c r="G5598" s="459"/>
      <c r="H5598" s="459">
        <v>5591</v>
      </c>
      <c r="I5598" s="444">
        <f t="shared" ca="1" si="190"/>
        <v>-1.0865794893352008E+16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-45274145388966.703</v>
      </c>
      <c r="L5598" s="444">
        <f t="shared" ca="1" si="189"/>
        <v>-1.0911069038740974E+16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25">
      <c r="G5599" s="459"/>
      <c r="H5599" s="459">
        <v>5592</v>
      </c>
      <c r="I5599" s="444">
        <f t="shared" ca="1" si="190"/>
        <v>-1.0911069038740974E+16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-45462787661420.727</v>
      </c>
      <c r="L5599" s="444">
        <f t="shared" ca="1" si="189"/>
        <v>-1.0956531826402394E+16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25">
      <c r="G5600" s="459"/>
      <c r="H5600" s="459">
        <v>5593</v>
      </c>
      <c r="I5600" s="444">
        <f t="shared" ca="1" si="190"/>
        <v>-1.0956531826402394E+16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-45652215943343.305</v>
      </c>
      <c r="L5600" s="444">
        <f t="shared" ca="1" si="189"/>
        <v>-1.1002184042345738E+16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25">
      <c r="G5601" s="459"/>
      <c r="H5601" s="459">
        <v>5594</v>
      </c>
      <c r="I5601" s="444">
        <f t="shared" ca="1" si="190"/>
        <v>-1.1002184042345738E+16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-45842433509773.906</v>
      </c>
      <c r="L5601" s="444">
        <f t="shared" ca="1" si="189"/>
        <v>-1.1048026475855512E+16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25">
      <c r="G5602" s="459"/>
      <c r="H5602" s="459">
        <v>5595</v>
      </c>
      <c r="I5602" s="444">
        <f t="shared" ca="1" si="190"/>
        <v>-1.1048026475855512E+16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-46033443649397.969</v>
      </c>
      <c r="L5602" s="444">
        <f t="shared" ca="1" si="189"/>
        <v>-1.109405991950491E+16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25">
      <c r="G5603" s="459"/>
      <c r="H5603" s="459">
        <v>5596</v>
      </c>
      <c r="I5603" s="444">
        <f t="shared" ca="1" si="190"/>
        <v>-1.109405991950491E+16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-46225249664603.789</v>
      </c>
      <c r="L5603" s="444">
        <f t="shared" ca="1" si="189"/>
        <v>-1.1140285169169514E+16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25">
      <c r="G5604" s="459"/>
      <c r="H5604" s="459">
        <v>5597</v>
      </c>
      <c r="I5604" s="444">
        <f t="shared" ca="1" si="190"/>
        <v>-1.1140285169169514E+16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-46417854871539.641</v>
      </c>
      <c r="L5604" s="444">
        <f t="shared" ca="1" si="189"/>
        <v>-1.1186703024041054E+16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25">
      <c r="G5605" s="459"/>
      <c r="H5605" s="459">
        <v>5598</v>
      </c>
      <c r="I5605" s="444">
        <f t="shared" ca="1" si="190"/>
        <v>-1.1186703024041054E+16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-46611262600171.055</v>
      </c>
      <c r="L5605" s="444">
        <f t="shared" ca="1" si="189"/>
        <v>-1.1233314286641226E+16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25">
      <c r="G5606" s="459"/>
      <c r="H5606" s="459">
        <v>5599</v>
      </c>
      <c r="I5606" s="444">
        <f t="shared" ca="1" si="190"/>
        <v>-1.1233314286641226E+16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-46805476194338.438</v>
      </c>
      <c r="L5606" s="444">
        <f t="shared" ca="1" si="189"/>
        <v>-1.1280119762835564E+16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25">
      <c r="G5607" s="459"/>
      <c r="H5607" s="459">
        <v>5600</v>
      </c>
      <c r="I5607" s="444">
        <f t="shared" ca="1" si="190"/>
        <v>-1.1280119762835564E+16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-47000499011814.852</v>
      </c>
      <c r="L5607" s="444">
        <f t="shared" ca="1" si="189"/>
        <v>-1.1327120261847378E+16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25">
      <c r="G5608" s="459"/>
      <c r="H5608" s="459">
        <v>5601</v>
      </c>
      <c r="I5608" s="444">
        <f t="shared" ca="1" si="190"/>
        <v>-1.1327120261847378E+16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-47196334424364.078</v>
      </c>
      <c r="L5608" s="444">
        <f t="shared" ca="1" si="189"/>
        <v>-1.1374316596271742E+16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25">
      <c r="G5609" s="459"/>
      <c r="H5609" s="459">
        <v>5602</v>
      </c>
      <c r="I5609" s="444">
        <f t="shared" ca="1" si="190"/>
        <v>-1.1374316596271742E+16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-47392985817798.922</v>
      </c>
      <c r="L5609" s="444">
        <f t="shared" ca="1" si="189"/>
        <v>-1.142170958208954E+16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25">
      <c r="G5610" s="459"/>
      <c r="H5610" s="459">
        <v>5603</v>
      </c>
      <c r="I5610" s="444">
        <f t="shared" ca="1" si="190"/>
        <v>-1.142170958208954E+16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-47590456592039.75</v>
      </c>
      <c r="L5610" s="444">
        <f t="shared" ca="1" si="189"/>
        <v>-1.146930003868158E+16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25">
      <c r="G5611" s="459"/>
      <c r="H5611" s="459">
        <v>5604</v>
      </c>
      <c r="I5611" s="444">
        <f t="shared" ca="1" si="190"/>
        <v>-1.146930003868158E+16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-47788750161173.25</v>
      </c>
      <c r="L5611" s="444">
        <f t="shared" ca="1" si="189"/>
        <v>-1.1517088788842754E+16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25">
      <c r="G5612" s="459"/>
      <c r="H5612" s="459">
        <v>5605</v>
      </c>
      <c r="I5612" s="444">
        <f t="shared" ca="1" si="190"/>
        <v>-1.1517088788842754E+16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-47987869953511.477</v>
      </c>
      <c r="L5612" s="444">
        <f t="shared" ca="1" si="189"/>
        <v>-1.1565076658796266E+16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25">
      <c r="G5613" s="459"/>
      <c r="H5613" s="459">
        <v>5606</v>
      </c>
      <c r="I5613" s="444">
        <f t="shared" ca="1" si="190"/>
        <v>-1.1565076658796266E+16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-48187819411651.109</v>
      </c>
      <c r="L5613" s="444">
        <f t="shared" ca="1" si="189"/>
        <v>-1.1613264478207918E+16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25">
      <c r="G5614" s="459"/>
      <c r="H5614" s="459">
        <v>5607</v>
      </c>
      <c r="I5614" s="444">
        <f t="shared" ca="1" si="190"/>
        <v>-1.1613264478207918E+16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-48388601992532.992</v>
      </c>
      <c r="L5614" s="444">
        <f t="shared" ca="1" si="189"/>
        <v>-1.166165308020045E+16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25">
      <c r="G5615" s="459"/>
      <c r="H5615" s="459">
        <v>5608</v>
      </c>
      <c r="I5615" s="444">
        <f t="shared" ca="1" si="190"/>
        <v>-1.166165308020045E+16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-48590221167501.875</v>
      </c>
      <c r="L5615" s="444">
        <f t="shared" ca="1" si="189"/>
        <v>-1.1710243301367952E+16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25">
      <c r="G5616" s="459"/>
      <c r="H5616" s="459">
        <v>5609</v>
      </c>
      <c r="I5616" s="444">
        <f t="shared" ca="1" si="190"/>
        <v>-1.1710243301367952E+16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-48792680422366.469</v>
      </c>
      <c r="L5616" s="444">
        <f t="shared" ca="1" si="189"/>
        <v>-1.1759035981790318E+16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25">
      <c r="G5617" s="459"/>
      <c r="H5617" s="459">
        <v>5610</v>
      </c>
      <c r="I5617" s="444">
        <f t="shared" ca="1" si="190"/>
        <v>-1.1759035981790318E+16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-48995983257459.656</v>
      </c>
      <c r="L5617" s="444">
        <f t="shared" ca="1" si="189"/>
        <v>-1.1808031965047778E+16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25">
      <c r="G5618" s="459"/>
      <c r="H5618" s="459">
        <v>5611</v>
      </c>
      <c r="I5618" s="444">
        <f t="shared" ca="1" si="190"/>
        <v>-1.1808031965047778E+16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-49200133187699.078</v>
      </c>
      <c r="L5618" s="444">
        <f t="shared" ref="L5618:L5872" ca="1" si="194">I5618-J5618+K5618</f>
        <v>-1.1857232098235478E+16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25">
      <c r="G5619" s="459"/>
      <c r="H5619" s="459">
        <v>5612</v>
      </c>
      <c r="I5619" s="444">
        <f t="shared" ref="I5619:I5873" ca="1" si="195">L5618</f>
        <v>-1.1857232098235478E+16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-49405133742647.828</v>
      </c>
      <c r="L5619" s="444">
        <f t="shared" ca="1" si="194"/>
        <v>-1.1906637231978126E+16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25">
      <c r="G5620" s="459"/>
      <c r="H5620" s="459">
        <v>5613</v>
      </c>
      <c r="I5620" s="444">
        <f t="shared" ca="1" si="195"/>
        <v>-1.1906637231978126E+16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-49610988466575.523</v>
      </c>
      <c r="L5620" s="444">
        <f t="shared" ca="1" si="194"/>
        <v>-1.1956248220444702E+16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25">
      <c r="G5621" s="459"/>
      <c r="H5621" s="459">
        <v>5614</v>
      </c>
      <c r="I5621" s="444">
        <f t="shared" ca="1" si="195"/>
        <v>-1.1956248220444702E+16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-49817700918519.594</v>
      </c>
      <c r="L5621" s="444">
        <f t="shared" ca="1" si="194"/>
        <v>-1.2006065921363222E+16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25">
      <c r="G5622" s="459"/>
      <c r="H5622" s="459">
        <v>5615</v>
      </c>
      <c r="I5622" s="444">
        <f t="shared" ca="1" si="195"/>
        <v>-1.2006065921363222E+16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-50025274672346.758</v>
      </c>
      <c r="L5622" s="444">
        <f t="shared" ca="1" si="194"/>
        <v>-1.2056091196035568E+16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25">
      <c r="G5623" s="459"/>
      <c r="H5623" s="459">
        <v>5616</v>
      </c>
      <c r="I5623" s="444">
        <f t="shared" ca="1" si="195"/>
        <v>-1.2056091196035568E+16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-50233713316814.867</v>
      </c>
      <c r="L5623" s="444">
        <f t="shared" ca="1" si="194"/>
        <v>-1.2106324909352382E+16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25">
      <c r="G5624" s="459"/>
      <c r="H5624" s="459">
        <v>5617</v>
      </c>
      <c r="I5624" s="444">
        <f t="shared" ca="1" si="195"/>
        <v>-1.2106324909352382E+16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-50443020455634.922</v>
      </c>
      <c r="L5624" s="444">
        <f t="shared" ca="1" si="194"/>
        <v>-1.2156767929808016E+16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25">
      <c r="G5625" s="459"/>
      <c r="H5625" s="459">
        <v>5618</v>
      </c>
      <c r="I5625" s="444">
        <f t="shared" ca="1" si="195"/>
        <v>-1.2156767929808016E+16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-50653199707533.398</v>
      </c>
      <c r="L5625" s="444">
        <f t="shared" ca="1" si="194"/>
        <v>-1.220742112951555E+16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25">
      <c r="G5626" s="459"/>
      <c r="H5626" s="459">
        <v>5619</v>
      </c>
      <c r="I5626" s="444">
        <f t="shared" ca="1" si="195"/>
        <v>-1.220742112951555E+16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-50864254706314.789</v>
      </c>
      <c r="L5626" s="444">
        <f t="shared" ca="1" si="194"/>
        <v>-1.2258285384221864E+16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25">
      <c r="G5627" s="459"/>
      <c r="H5627" s="459">
        <v>5620</v>
      </c>
      <c r="I5627" s="444">
        <f t="shared" ca="1" si="195"/>
        <v>-1.2258285384221864E+16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-51076189100924.43</v>
      </c>
      <c r="L5627" s="444">
        <f t="shared" ca="1" si="194"/>
        <v>-1.2309361573322788E+16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25">
      <c r="G5628" s="459"/>
      <c r="H5628" s="459">
        <v>5621</v>
      </c>
      <c r="I5628" s="444">
        <f t="shared" ca="1" si="195"/>
        <v>-1.2309361573322788E+16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-51289006555511.617</v>
      </c>
      <c r="L5628" s="444">
        <f t="shared" ca="1" si="194"/>
        <v>-1.23606505798783E+16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25">
      <c r="G5629" s="459"/>
      <c r="H5629" s="459">
        <v>5622</v>
      </c>
      <c r="I5629" s="444">
        <f t="shared" ca="1" si="195"/>
        <v>-1.23606505798783E+16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-51502710749492.914</v>
      </c>
      <c r="L5629" s="444">
        <f t="shared" ca="1" si="194"/>
        <v>-1.2412153290627792E+16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25">
      <c r="G5630" s="459"/>
      <c r="H5630" s="459">
        <v>5623</v>
      </c>
      <c r="I5630" s="444">
        <f t="shared" ca="1" si="195"/>
        <v>-1.2412153290627792E+16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-51717305377615.797</v>
      </c>
      <c r="L5630" s="444">
        <f t="shared" ca="1" si="194"/>
        <v>-1.2463870596005408E+16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25">
      <c r="G5631" s="459"/>
      <c r="H5631" s="459">
        <v>5624</v>
      </c>
      <c r="I5631" s="444">
        <f t="shared" ca="1" si="195"/>
        <v>-1.2463870596005408E+16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-51932794150022.531</v>
      </c>
      <c r="L5631" s="444">
        <f t="shared" ca="1" si="194"/>
        <v>-1.251580339015543E+16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25">
      <c r="G5632" s="459"/>
      <c r="H5632" s="459">
        <v>5625</v>
      </c>
      <c r="I5632" s="444">
        <f t="shared" ca="1" si="195"/>
        <v>-1.251580339015543E+16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-52149180792314.289</v>
      </c>
      <c r="L5632" s="444">
        <f t="shared" ca="1" si="194"/>
        <v>-1.2567952570947744E+16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25">
      <c r="G5633" s="459"/>
      <c r="H5633" s="459">
        <v>5626</v>
      </c>
      <c r="I5633" s="444">
        <f t="shared" ca="1" si="195"/>
        <v>-1.2567952570947744E+16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-52366469045615.602</v>
      </c>
      <c r="L5633" s="444">
        <f t="shared" ca="1" si="194"/>
        <v>-1.262031903999336E+16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25">
      <c r="G5634" s="459"/>
      <c r="H5634" s="459">
        <v>5627</v>
      </c>
      <c r="I5634" s="444">
        <f t="shared" ca="1" si="195"/>
        <v>-1.262031903999336E+16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-52584662666639</v>
      </c>
      <c r="L5634" s="444">
        <f t="shared" ca="1" si="194"/>
        <v>-1.267290370266E+16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25">
      <c r="G5635" s="459"/>
      <c r="H5635" s="459">
        <v>5628</v>
      </c>
      <c r="I5635" s="444">
        <f t="shared" ca="1" si="195"/>
        <v>-1.267290370266E+16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-52803765427750</v>
      </c>
      <c r="L5635" s="444">
        <f t="shared" ca="1" si="194"/>
        <v>-1.272570746808775E+16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25">
      <c r="G5636" s="459"/>
      <c r="H5636" s="459">
        <v>5629</v>
      </c>
      <c r="I5636" s="444">
        <f t="shared" ca="1" si="195"/>
        <v>-1.272570746808775E+16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-53023781117032.289</v>
      </c>
      <c r="L5636" s="444">
        <f t="shared" ca="1" si="194"/>
        <v>-1.2778731249204782E+16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25">
      <c r="G5637" s="459"/>
      <c r="H5637" s="459">
        <v>5630</v>
      </c>
      <c r="I5637" s="444">
        <f t="shared" ca="1" si="195"/>
        <v>-1.2778731249204782E+16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-53244713538353.258</v>
      </c>
      <c r="L5637" s="444">
        <f t="shared" ca="1" si="194"/>
        <v>-1.2831975962743136E+16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25">
      <c r="G5638" s="459"/>
      <c r="H5638" s="459">
        <v>5631</v>
      </c>
      <c r="I5638" s="444">
        <f t="shared" ca="1" si="195"/>
        <v>-1.2831975962743136E+16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-53466566511429.734</v>
      </c>
      <c r="L5638" s="444">
        <f t="shared" ca="1" si="194"/>
        <v>-1.2885442529254566E+16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25">
      <c r="G5639" s="459"/>
      <c r="H5639" s="459">
        <v>5632</v>
      </c>
      <c r="I5639" s="444">
        <f t="shared" ca="1" si="195"/>
        <v>-1.2885442529254566E+16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-53689343871894.023</v>
      </c>
      <c r="L5639" s="444">
        <f t="shared" ca="1" si="194"/>
        <v>-1.293913187312646E+16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25">
      <c r="G5640" s="459"/>
      <c r="H5640" s="459">
        <v>5633</v>
      </c>
      <c r="I5640" s="444">
        <f t="shared" ca="1" si="195"/>
        <v>-1.293913187312646E+16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-53913049471360.25</v>
      </c>
      <c r="L5640" s="444">
        <f t="shared" ca="1" si="194"/>
        <v>-1.299304492259782E+16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25">
      <c r="G5641" s="459"/>
      <c r="H5641" s="459">
        <v>5634</v>
      </c>
      <c r="I5641" s="444">
        <f t="shared" ca="1" si="195"/>
        <v>-1.299304492259782E+16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-54137687177490.914</v>
      </c>
      <c r="L5641" s="444">
        <f t="shared" ca="1" si="194"/>
        <v>-1.304718260977531E+16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25">
      <c r="G5642" s="459"/>
      <c r="H5642" s="459">
        <v>5635</v>
      </c>
      <c r="I5642" s="444">
        <f t="shared" ca="1" si="195"/>
        <v>-1.304718260977531E+16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-54363260874063.789</v>
      </c>
      <c r="L5642" s="444">
        <f t="shared" ca="1" si="194"/>
        <v>-1.3101545870649374E+16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25">
      <c r="G5643" s="459"/>
      <c r="H5643" s="459">
        <v>5636</v>
      </c>
      <c r="I5643" s="444">
        <f t="shared" ca="1" si="195"/>
        <v>-1.3101545870649374E+16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-54589774461039.055</v>
      </c>
      <c r="L5643" s="444">
        <f t="shared" ca="1" si="194"/>
        <v>-1.3156135645110414E+16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25">
      <c r="G5644" s="459"/>
      <c r="H5644" s="459">
        <v>5637</v>
      </c>
      <c r="I5644" s="444">
        <f t="shared" ca="1" si="195"/>
        <v>-1.3156135645110414E+16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-54817231854626.727</v>
      </c>
      <c r="L5644" s="444">
        <f t="shared" ca="1" si="194"/>
        <v>-1.321095287696504E+16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25">
      <c r="G5645" s="459"/>
      <c r="H5645" s="459">
        <v>5638</v>
      </c>
      <c r="I5645" s="444">
        <f t="shared" ca="1" si="195"/>
        <v>-1.321095287696504E+16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-55045636987354.336</v>
      </c>
      <c r="L5645" s="444">
        <f t="shared" ca="1" si="194"/>
        <v>-1.3265998513952394E+16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25">
      <c r="G5646" s="459"/>
      <c r="H5646" s="459">
        <v>5639</v>
      </c>
      <c r="I5646" s="444">
        <f t="shared" ca="1" si="195"/>
        <v>-1.3265998513952394E+16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-55274993808134.977</v>
      </c>
      <c r="L5646" s="444">
        <f t="shared" ca="1" si="194"/>
        <v>-1.3321273507760528E+16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25">
      <c r="G5647" s="459"/>
      <c r="H5647" s="459">
        <v>5640</v>
      </c>
      <c r="I5647" s="444">
        <f t="shared" ca="1" si="195"/>
        <v>-1.3321273507760528E+16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-55505306282335.531</v>
      </c>
      <c r="L5647" s="444">
        <f t="shared" ca="1" si="194"/>
        <v>-1.3376778814042864E+16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25">
      <c r="G5648" s="459"/>
      <c r="H5648" s="459">
        <v>5641</v>
      </c>
      <c r="I5648" s="444">
        <f t="shared" ca="1" si="195"/>
        <v>-1.3376778814042864E+16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-55736578391845.266</v>
      </c>
      <c r="L5648" s="444">
        <f t="shared" ca="1" si="194"/>
        <v>-1.343251539243471E+16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25">
      <c r="G5649" s="459"/>
      <c r="H5649" s="459">
        <v>5642</v>
      </c>
      <c r="I5649" s="444">
        <f t="shared" ca="1" si="195"/>
        <v>-1.343251539243471E+16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-55968814135144.625</v>
      </c>
      <c r="L5649" s="444">
        <f t="shared" ca="1" si="194"/>
        <v>-1.3488484206569854E+16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25">
      <c r="G5650" s="459"/>
      <c r="H5650" s="459">
        <v>5643</v>
      </c>
      <c r="I5650" s="444">
        <f t="shared" ca="1" si="195"/>
        <v>-1.3488484206569854E+16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-56202017527374.391</v>
      </c>
      <c r="L5650" s="444">
        <f t="shared" ca="1" si="194"/>
        <v>-1.3544686224097228E+16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25">
      <c r="G5651" s="459"/>
      <c r="H5651" s="459">
        <v>5644</v>
      </c>
      <c r="I5651" s="444">
        <f t="shared" ca="1" si="195"/>
        <v>-1.3544686224097228E+16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-56436192600405.117</v>
      </c>
      <c r="L5651" s="444">
        <f t="shared" ca="1" si="194"/>
        <v>-1.3601122416697634E+16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25">
      <c r="G5652" s="459"/>
      <c r="H5652" s="459">
        <v>5645</v>
      </c>
      <c r="I5652" s="444">
        <f t="shared" ca="1" si="195"/>
        <v>-1.3601122416697634E+16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-56671343402906.805</v>
      </c>
      <c r="L5652" s="444">
        <f t="shared" ca="1" si="194"/>
        <v>-1.365779376010054E+16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25">
      <c r="G5653" s="459"/>
      <c r="H5653" s="459">
        <v>5646</v>
      </c>
      <c r="I5653" s="444">
        <f t="shared" ca="1" si="195"/>
        <v>-1.365779376010054E+16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-56907474000418.914</v>
      </c>
      <c r="L5653" s="444">
        <f t="shared" ca="1" si="194"/>
        <v>-1.3714701234100958E+16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25">
      <c r="G5654" s="459"/>
      <c r="H5654" s="459">
        <v>5647</v>
      </c>
      <c r="I5654" s="444">
        <f t="shared" ca="1" si="195"/>
        <v>-1.3714701234100958E+16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-57144588475420.656</v>
      </c>
      <c r="L5654" s="444">
        <f t="shared" ca="1" si="194"/>
        <v>-1.3771845822576378E+16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25">
      <c r="G5655" s="459"/>
      <c r="H5655" s="459">
        <v>5648</v>
      </c>
      <c r="I5655" s="444">
        <f t="shared" ca="1" si="195"/>
        <v>-1.3771845822576378E+16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-57382690927401.57</v>
      </c>
      <c r="L5655" s="444">
        <f t="shared" ca="1" si="194"/>
        <v>-1.382922851350378E+16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25">
      <c r="G5656" s="459"/>
      <c r="H5656" s="459">
        <v>5649</v>
      </c>
      <c r="I5656" s="444">
        <f t="shared" ca="1" si="195"/>
        <v>-1.382922851350378E+16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-57621785472932.414</v>
      </c>
      <c r="L5656" s="444">
        <f t="shared" ca="1" si="194"/>
        <v>-1.3886850298976712E+16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25">
      <c r="G5657" s="459"/>
      <c r="H5657" s="459">
        <v>5650</v>
      </c>
      <c r="I5657" s="444">
        <f t="shared" ca="1" si="195"/>
        <v>-1.3886850298976712E+16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-57861876245736.297</v>
      </c>
      <c r="L5657" s="444">
        <f t="shared" ca="1" si="194"/>
        <v>-1.3944712175222448E+16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25">
      <c r="G5658" s="459"/>
      <c r="H5658" s="459">
        <v>5651</v>
      </c>
      <c r="I5658" s="444">
        <f t="shared" ca="1" si="195"/>
        <v>-1.3944712175222448E+16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-58102967396760.195</v>
      </c>
      <c r="L5658" s="444">
        <f t="shared" ca="1" si="194"/>
        <v>-1.4002815142619208E+16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25">
      <c r="G5659" s="459"/>
      <c r="H5659" s="459">
        <v>5652</v>
      </c>
      <c r="I5659" s="444">
        <f t="shared" ca="1" si="195"/>
        <v>-1.4002815142619208E+16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-58345063094246.695</v>
      </c>
      <c r="L5659" s="444">
        <f t="shared" ca="1" si="194"/>
        <v>-1.4061160205713454E+16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25">
      <c r="G5660" s="459"/>
      <c r="H5660" s="459">
        <v>5653</v>
      </c>
      <c r="I5660" s="444">
        <f t="shared" ca="1" si="195"/>
        <v>-1.4061160205713454E+16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-58588167523806.063</v>
      </c>
      <c r="L5660" s="444">
        <f t="shared" ca="1" si="194"/>
        <v>-1.411974837323726E+16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25">
      <c r="G5661" s="459"/>
      <c r="H5661" s="459">
        <v>5654</v>
      </c>
      <c r="I5661" s="444">
        <f t="shared" ca="1" si="195"/>
        <v>-1.411974837323726E+16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-58832284888488.594</v>
      </c>
      <c r="L5661" s="444">
        <f t="shared" ca="1" si="194"/>
        <v>-1.4178580658125748E+16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25">
      <c r="G5662" s="459"/>
      <c r="H5662" s="459">
        <v>5655</v>
      </c>
      <c r="I5662" s="444">
        <f t="shared" ca="1" si="195"/>
        <v>-1.4178580658125748E+16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-59077419408857.281</v>
      </c>
      <c r="L5662" s="444">
        <f t="shared" ca="1" si="194"/>
        <v>-1.4237658077534606E+16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25">
      <c r="G5663" s="459"/>
      <c r="H5663" s="459">
        <v>5656</v>
      </c>
      <c r="I5663" s="444">
        <f t="shared" ca="1" si="195"/>
        <v>-1.4237658077534606E+16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-59323575323060.852</v>
      </c>
      <c r="L5663" s="444">
        <f t="shared" ca="1" si="194"/>
        <v>-1.4296981652857666E+16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25">
      <c r="G5664" s="459"/>
      <c r="H5664" s="459">
        <v>5657</v>
      </c>
      <c r="I5664" s="444">
        <f t="shared" ca="1" si="195"/>
        <v>-1.4296981652857666E+16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-59570756886906.938</v>
      </c>
      <c r="L5664" s="444">
        <f t="shared" ca="1" si="194"/>
        <v>-1.4356552409744572E+16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25">
      <c r="G5665" s="459"/>
      <c r="H5665" s="459">
        <v>5658</v>
      </c>
      <c r="I5665" s="444">
        <f t="shared" ca="1" si="195"/>
        <v>-1.4356552409744572E+16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-59818968373935.719</v>
      </c>
      <c r="L5665" s="444">
        <f t="shared" ca="1" si="194"/>
        <v>-1.4416371378118508E+16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25">
      <c r="G5666" s="459"/>
      <c r="H5666" s="459">
        <v>5659</v>
      </c>
      <c r="I5666" s="444">
        <f t="shared" ca="1" si="195"/>
        <v>-1.4416371378118508E+16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-60068214075493.781</v>
      </c>
      <c r="L5666" s="444">
        <f t="shared" ca="1" si="194"/>
        <v>-1.4476439592194002E+16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25">
      <c r="G5667" s="459"/>
      <c r="H5667" s="459">
        <v>5660</v>
      </c>
      <c r="I5667" s="444">
        <f t="shared" ca="1" si="195"/>
        <v>-1.4476439592194002E+16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-60318498300808.344</v>
      </c>
      <c r="L5667" s="444">
        <f t="shared" ca="1" si="194"/>
        <v>-1.453675809049481E+16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25">
      <c r="G5668" s="459"/>
      <c r="H5668" s="459">
        <v>5661</v>
      </c>
      <c r="I5668" s="444">
        <f t="shared" ca="1" si="195"/>
        <v>-1.453675809049481E+16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-60569825377061.711</v>
      </c>
      <c r="L5668" s="444">
        <f t="shared" ca="1" si="194"/>
        <v>-1.4597327915871872E+16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25">
      <c r="G5669" s="459"/>
      <c r="H5669" s="459">
        <v>5662</v>
      </c>
      <c r="I5669" s="444">
        <f t="shared" ca="1" si="195"/>
        <v>-1.4597327915871872E+16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-60822199649466.125</v>
      </c>
      <c r="L5669" s="444">
        <f t="shared" ca="1" si="194"/>
        <v>-1.4658150115521338E+16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25">
      <c r="G5670" s="459"/>
      <c r="H5670" s="459">
        <v>5663</v>
      </c>
      <c r="I5670" s="444">
        <f t="shared" ca="1" si="195"/>
        <v>-1.4658150115521338E+16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-61075625481338.914</v>
      </c>
      <c r="L5670" s="444">
        <f t="shared" ca="1" si="194"/>
        <v>-1.4719225741002676E+16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25">
      <c r="G5671" s="459"/>
      <c r="H5671" s="459">
        <v>5664</v>
      </c>
      <c r="I5671" s="444">
        <f t="shared" ca="1" si="195"/>
        <v>-1.4719225741002676E+16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-61330107254177.813</v>
      </c>
      <c r="L5671" s="444">
        <f t="shared" ca="1" si="194"/>
        <v>-1.4780555848256854E+16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25">
      <c r="G5672" s="459"/>
      <c r="H5672" s="459">
        <v>5665</v>
      </c>
      <c r="I5672" s="444">
        <f t="shared" ca="1" si="195"/>
        <v>-1.4780555848256854E+16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-61585649367736.883</v>
      </c>
      <c r="L5672" s="444">
        <f t="shared" ca="1" si="194"/>
        <v>-1.484214149762459E+16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25">
      <c r="G5673" s="459"/>
      <c r="H5673" s="459">
        <v>5666</v>
      </c>
      <c r="I5673" s="444">
        <f t="shared" ca="1" si="195"/>
        <v>-1.484214149762459E+16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-61842256240102.461</v>
      </c>
      <c r="L5673" s="444">
        <f t="shared" ca="1" si="194"/>
        <v>-1.4903983753864692E+16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25">
      <c r="G5674" s="459"/>
      <c r="H5674" s="459">
        <v>5667</v>
      </c>
      <c r="I5674" s="444">
        <f t="shared" ca="1" si="195"/>
        <v>-1.4903983753864692E+16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-62099932307769.547</v>
      </c>
      <c r="L5674" s="444">
        <f t="shared" ca="1" si="194"/>
        <v>-1.4966083686172462E+16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25">
      <c r="G5675" s="459"/>
      <c r="H5675" s="459">
        <v>5668</v>
      </c>
      <c r="I5675" s="444">
        <f t="shared" ca="1" si="195"/>
        <v>-1.4966083686172462E+16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-62358682025718.594</v>
      </c>
      <c r="L5675" s="444">
        <f t="shared" ca="1" si="194"/>
        <v>-1.502844236819818E+16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25">
      <c r="G5676" s="459"/>
      <c r="H5676" s="459">
        <v>5669</v>
      </c>
      <c r="I5676" s="444">
        <f t="shared" ca="1" si="195"/>
        <v>-1.502844236819818E+16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-62618509867492.422</v>
      </c>
      <c r="L5676" s="444">
        <f t="shared" ca="1" si="194"/>
        <v>-1.5091060878065672E+16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25">
      <c r="G5677" s="459"/>
      <c r="H5677" s="459">
        <v>5670</v>
      </c>
      <c r="I5677" s="444">
        <f t="shared" ca="1" si="195"/>
        <v>-1.5091060878065672E+16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-62879420325273.633</v>
      </c>
      <c r="L5677" s="444">
        <f t="shared" ca="1" si="194"/>
        <v>-1.5153940298390946E+16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25">
      <c r="G5678" s="459"/>
      <c r="H5678" s="459">
        <v>5671</v>
      </c>
      <c r="I5678" s="444">
        <f t="shared" ca="1" si="195"/>
        <v>-1.5153940298390946E+16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-63141417909962.273</v>
      </c>
      <c r="L5678" s="444">
        <f t="shared" ca="1" si="194"/>
        <v>-1.5217081716300908E+16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25">
      <c r="G5679" s="459"/>
      <c r="H5679" s="459">
        <v>5672</v>
      </c>
      <c r="I5679" s="444">
        <f t="shared" ca="1" si="195"/>
        <v>-1.5217081716300908E+16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-63404507151253.781</v>
      </c>
      <c r="L5679" s="444">
        <f t="shared" ca="1" si="194"/>
        <v>-1.5280486223452162E+16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25">
      <c r="G5680" s="459"/>
      <c r="H5680" s="459">
        <v>5673</v>
      </c>
      <c r="I5680" s="444">
        <f t="shared" ca="1" si="195"/>
        <v>-1.5280486223452162E+16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-63668692597717.336</v>
      </c>
      <c r="L5680" s="444">
        <f t="shared" ca="1" si="194"/>
        <v>-1.534415491604988E+16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25">
      <c r="G5681" s="459"/>
      <c r="H5681" s="459">
        <v>5674</v>
      </c>
      <c r="I5681" s="444">
        <f t="shared" ca="1" si="195"/>
        <v>-1.534415491604988E+16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-63933978816874.5</v>
      </c>
      <c r="L5681" s="444">
        <f t="shared" ca="1" si="194"/>
        <v>-1.5408088894866754E+16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25">
      <c r="G5682" s="459"/>
      <c r="H5682" s="459">
        <v>5675</v>
      </c>
      <c r="I5682" s="444">
        <f t="shared" ca="1" si="195"/>
        <v>-1.5408088894866754E+16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-64200370395278.141</v>
      </c>
      <c r="L5682" s="444">
        <f t="shared" ca="1" si="194"/>
        <v>-1.5472289265262032E+16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25">
      <c r="G5683" s="459"/>
      <c r="H5683" s="459">
        <v>5676</v>
      </c>
      <c r="I5683" s="444">
        <f t="shared" ca="1" si="195"/>
        <v>-1.5472289265262032E+16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-64467871938591.797</v>
      </c>
      <c r="L5683" s="444">
        <f t="shared" ca="1" si="194"/>
        <v>-1.5536757137200624E+16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25">
      <c r="G5684" s="459"/>
      <c r="H5684" s="459">
        <v>5677</v>
      </c>
      <c r="I5684" s="444">
        <f t="shared" ca="1" si="195"/>
        <v>-1.5536757137200624E+16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-64736488071669.273</v>
      </c>
      <c r="L5684" s="444">
        <f t="shared" ca="1" si="194"/>
        <v>-1.5601493625272294E+16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25">
      <c r="G5685" s="459"/>
      <c r="H5685" s="459">
        <v>5678</v>
      </c>
      <c r="I5685" s="444">
        <f t="shared" ca="1" si="195"/>
        <v>-1.5601493625272294E+16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-65006223438634.555</v>
      </c>
      <c r="L5685" s="444">
        <f t="shared" ca="1" si="194"/>
        <v>-1.5666499848710928E+16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25">
      <c r="G5686" s="459"/>
      <c r="H5686" s="459">
        <v>5679</v>
      </c>
      <c r="I5686" s="444">
        <f t="shared" ca="1" si="195"/>
        <v>-1.5666499848710928E+16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-65277082702962.195</v>
      </c>
      <c r="L5686" s="444">
        <f t="shared" ca="1" si="194"/>
        <v>-1.573177693141389E+16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25">
      <c r="G5687" s="459"/>
      <c r="H5687" s="459">
        <v>5680</v>
      </c>
      <c r="I5687" s="444">
        <f t="shared" ca="1" si="195"/>
        <v>-1.573177693141389E+16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-65549070547557.875</v>
      </c>
      <c r="L5687" s="444">
        <f t="shared" ca="1" si="194"/>
        <v>-1.5797326001961448E+16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25">
      <c r="G5688" s="459"/>
      <c r="H5688" s="459">
        <v>5681</v>
      </c>
      <c r="I5688" s="444">
        <f t="shared" ca="1" si="195"/>
        <v>-1.5797326001961448E+16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-65822191674839.359</v>
      </c>
      <c r="L5688" s="444">
        <f t="shared" ca="1" si="194"/>
        <v>-1.5863148193636288E+16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25">
      <c r="G5689" s="459"/>
      <c r="H5689" s="459">
        <v>5682</v>
      </c>
      <c r="I5689" s="444">
        <f t="shared" ca="1" si="195"/>
        <v>-1.5863148193636288E+16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-66096450806817.875</v>
      </c>
      <c r="L5689" s="444">
        <f t="shared" ca="1" si="194"/>
        <v>-1.5929244644443106E+16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25">
      <c r="G5690" s="459"/>
      <c r="H5690" s="459">
        <v>5683</v>
      </c>
      <c r="I5690" s="444">
        <f t="shared" ca="1" si="195"/>
        <v>-1.5929244644443106E+16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-66371852685179.609</v>
      </c>
      <c r="L5690" s="444">
        <f t="shared" ca="1" si="194"/>
        <v>-1.5995616497128286E+16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25">
      <c r="G5691" s="459"/>
      <c r="H5691" s="459">
        <v>5684</v>
      </c>
      <c r="I5691" s="444">
        <f t="shared" ca="1" si="195"/>
        <v>-1.5995616497128286E+16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-66648402071367.859</v>
      </c>
      <c r="L5691" s="444">
        <f t="shared" ca="1" si="194"/>
        <v>-1.6062264899199654E+16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25">
      <c r="G5692" s="459"/>
      <c r="H5692" s="459">
        <v>5685</v>
      </c>
      <c r="I5692" s="444">
        <f t="shared" ca="1" si="195"/>
        <v>-1.6062264899199654E+16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-66926103746665.219</v>
      </c>
      <c r="L5692" s="444">
        <f t="shared" ca="1" si="194"/>
        <v>-1.612919100294632E+16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25">
      <c r="G5693" s="459"/>
      <c r="H5693" s="459">
        <v>5686</v>
      </c>
      <c r="I5693" s="444">
        <f t="shared" ca="1" si="195"/>
        <v>-1.612919100294632E+16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-67204962512276.336</v>
      </c>
      <c r="L5693" s="444">
        <f t="shared" ca="1" si="194"/>
        <v>-1.6196395965458596E+16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25">
      <c r="G5694" s="459"/>
      <c r="H5694" s="459">
        <v>5687</v>
      </c>
      <c r="I5694" s="444">
        <f t="shared" ca="1" si="195"/>
        <v>-1.6196395965458596E+16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-67484983189410.813</v>
      </c>
      <c r="L5694" s="444">
        <f t="shared" ca="1" si="194"/>
        <v>-1.6263880948648006E+16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25">
      <c r="G5695" s="459"/>
      <c r="H5695" s="459">
        <v>5688</v>
      </c>
      <c r="I5695" s="444">
        <f t="shared" ca="1" si="195"/>
        <v>-1.6263880948648006E+16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-67766170619366.688</v>
      </c>
      <c r="L5695" s="444">
        <f t="shared" ca="1" si="194"/>
        <v>-1.6331647119267372E+16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25">
      <c r="G5696" s="459"/>
      <c r="H5696" s="459">
        <v>5689</v>
      </c>
      <c r="I5696" s="444">
        <f t="shared" ca="1" si="195"/>
        <v>-1.6331647119267372E+16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-68048529663614.055</v>
      </c>
      <c r="L5696" s="444">
        <f t="shared" ca="1" si="194"/>
        <v>-1.6399695648930986E+16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25">
      <c r="G5697" s="459"/>
      <c r="H5697" s="459">
        <v>5690</v>
      </c>
      <c r="I5697" s="444">
        <f t="shared" ca="1" si="195"/>
        <v>-1.6399695648930986E+16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-68332065203879.109</v>
      </c>
      <c r="L5697" s="444">
        <f t="shared" ca="1" si="194"/>
        <v>-1.6468027714134866E+16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25">
      <c r="G5698" s="459"/>
      <c r="H5698" s="459">
        <v>5691</v>
      </c>
      <c r="I5698" s="444">
        <f t="shared" ca="1" si="195"/>
        <v>-1.6468027714134866E+16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-68616782142228.609</v>
      </c>
      <c r="L5698" s="444">
        <f t="shared" ca="1" si="194"/>
        <v>-1.6536644496277094E+16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25">
      <c r="G5699" s="459"/>
      <c r="H5699" s="459">
        <v>5692</v>
      </c>
      <c r="I5699" s="444">
        <f t="shared" ca="1" si="195"/>
        <v>-1.6536644496277094E+16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-68902685401154.555</v>
      </c>
      <c r="L5699" s="444">
        <f t="shared" ca="1" si="194"/>
        <v>-1.6605547181678248E+16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25">
      <c r="G5700" s="459"/>
      <c r="H5700" s="459">
        <v>5693</v>
      </c>
      <c r="I5700" s="444">
        <f t="shared" ca="1" si="195"/>
        <v>-1.6605547181678248E+16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-69189779923659.367</v>
      </c>
      <c r="L5700" s="444">
        <f t="shared" ca="1" si="194"/>
        <v>-1.6674736961601908E+16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25">
      <c r="G5701" s="459"/>
      <c r="H5701" s="459">
        <v>5694</v>
      </c>
      <c r="I5701" s="444">
        <f t="shared" ca="1" si="195"/>
        <v>-1.6674736961601908E+16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-69478070673341.273</v>
      </c>
      <c r="L5701" s="444">
        <f t="shared" ca="1" si="194"/>
        <v>-1.674421503227525E+16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25">
      <c r="G5702" s="459"/>
      <c r="H5702" s="459">
        <v>5695</v>
      </c>
      <c r="I5702" s="444">
        <f t="shared" ca="1" si="195"/>
        <v>-1.674421503227525E+16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-69767562634480.211</v>
      </c>
      <c r="L5702" s="444">
        <f t="shared" ca="1" si="194"/>
        <v>-1.681398259490973E+16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25">
      <c r="G5703" s="459"/>
      <c r="H5703" s="459">
        <v>5696</v>
      </c>
      <c r="I5703" s="444">
        <f t="shared" ca="1" si="195"/>
        <v>-1.681398259490973E+16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-70058260812123.867</v>
      </c>
      <c r="L5703" s="444">
        <f t="shared" ca="1" si="194"/>
        <v>-1.6884040855721854E+16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25">
      <c r="G5704" s="459"/>
      <c r="H5704" s="459">
        <v>5697</v>
      </c>
      <c r="I5704" s="444">
        <f t="shared" ca="1" si="195"/>
        <v>-1.6884040855721854E+16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-70350170232174.383</v>
      </c>
      <c r="L5704" s="444">
        <f t="shared" ca="1" si="194"/>
        <v>-1.6954391025954028E+16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25">
      <c r="G5705" s="459"/>
      <c r="H5705" s="459">
        <v>5698</v>
      </c>
      <c r="I5705" s="444">
        <f t="shared" ca="1" si="195"/>
        <v>-1.6954391025954028E+16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-70643295941475.109</v>
      </c>
      <c r="L5705" s="444">
        <f t="shared" ca="1" si="194"/>
        <v>-1.7025034321895504E+16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25">
      <c r="G5706" s="459"/>
      <c r="H5706" s="459">
        <v>5699</v>
      </c>
      <c r="I5706" s="444">
        <f t="shared" ca="1" si="195"/>
        <v>-1.7025034321895504E+16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-70937643007897.922</v>
      </c>
      <c r="L5706" s="444">
        <f t="shared" ca="1" si="194"/>
        <v>-1.7095971964903402E+16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25">
      <c r="G5707" s="459"/>
      <c r="H5707" s="459">
        <v>5700</v>
      </c>
      <c r="I5707" s="444">
        <f t="shared" ca="1" si="195"/>
        <v>-1.7095971964903402E+16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-71233216520430.844</v>
      </c>
      <c r="L5707" s="444">
        <f t="shared" ca="1" si="194"/>
        <v>-1.7167205181423832E+16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25">
      <c r="G5708" s="459"/>
      <c r="H5708" s="459">
        <v>5701</v>
      </c>
      <c r="I5708" s="444">
        <f t="shared" ca="1" si="195"/>
        <v>-1.7167205181423832E+16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-71530021589265.969</v>
      </c>
      <c r="L5708" s="444">
        <f t="shared" ca="1" si="194"/>
        <v>-1.7238735203013098E+16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25">
      <c r="G5709" s="459"/>
      <c r="H5709" s="459">
        <v>5702</v>
      </c>
      <c r="I5709" s="444">
        <f t="shared" ca="1" si="195"/>
        <v>-1.7238735203013098E+16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-71828063345887.906</v>
      </c>
      <c r="L5709" s="444">
        <f t="shared" ca="1" si="194"/>
        <v>-1.7310563266358986E+16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25">
      <c r="G5710" s="459"/>
      <c r="H5710" s="459">
        <v>5703</v>
      </c>
      <c r="I5710" s="444">
        <f t="shared" ca="1" si="195"/>
        <v>-1.7310563266358986E+16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-72127346943162.438</v>
      </c>
      <c r="L5710" s="444">
        <f t="shared" ca="1" si="194"/>
        <v>-1.7382690613302148E+16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25">
      <c r="G5711" s="459"/>
      <c r="H5711" s="459">
        <v>5704</v>
      </c>
      <c r="I5711" s="444">
        <f t="shared" ca="1" si="195"/>
        <v>-1.7382690613302148E+16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-72427877555425.609</v>
      </c>
      <c r="L5711" s="444">
        <f t="shared" ca="1" si="194"/>
        <v>-1.7455118490857574E+16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25">
      <c r="G5712" s="459"/>
      <c r="H5712" s="459">
        <v>5705</v>
      </c>
      <c r="I5712" s="444">
        <f t="shared" ca="1" si="195"/>
        <v>-1.7455118490857574E+16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-72729660378573.219</v>
      </c>
      <c r="L5712" s="444">
        <f t="shared" ca="1" si="194"/>
        <v>-1.7527848151236148E+16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25">
      <c r="G5713" s="459"/>
      <c r="H5713" s="459">
        <v>5706</v>
      </c>
      <c r="I5713" s="444">
        <f t="shared" ca="1" si="195"/>
        <v>-1.7527848151236148E+16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-73032700630150.609</v>
      </c>
      <c r="L5713" s="444">
        <f t="shared" ca="1" si="194"/>
        <v>-1.7600880851866298E+16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25">
      <c r="G5714" s="459"/>
      <c r="H5714" s="459">
        <v>5707</v>
      </c>
      <c r="I5714" s="444">
        <f t="shared" ca="1" si="195"/>
        <v>-1.7600880851866298E+16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-73337003549442.906</v>
      </c>
      <c r="L5714" s="444">
        <f t="shared" ca="1" si="194"/>
        <v>-1.767421785541574E+16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25">
      <c r="G5715" s="459"/>
      <c r="H5715" s="459">
        <v>5708</v>
      </c>
      <c r="I5715" s="444">
        <f t="shared" ca="1" si="195"/>
        <v>-1.767421785541574E+16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-73642574397565.578</v>
      </c>
      <c r="L5715" s="444">
        <f t="shared" ca="1" si="194"/>
        <v>-1.7747860429813306E+16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25">
      <c r="G5716" s="459"/>
      <c r="H5716" s="459">
        <v>5709</v>
      </c>
      <c r="I5716" s="444">
        <f t="shared" ca="1" si="195"/>
        <v>-1.7747860429813306E+16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-73949418457555.438</v>
      </c>
      <c r="L5716" s="444">
        <f t="shared" ca="1" si="194"/>
        <v>-1.7821809848270862E+16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25">
      <c r="G5717" s="459"/>
      <c r="H5717" s="459">
        <v>5710</v>
      </c>
      <c r="I5717" s="444">
        <f t="shared" ca="1" si="195"/>
        <v>-1.7821809848270862E+16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-74257541034461.922</v>
      </c>
      <c r="L5717" s="444">
        <f t="shared" ca="1" si="194"/>
        <v>-1.7896067389305324E+16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25">
      <c r="G5718" s="459"/>
      <c r="H5718" s="459">
        <v>5711</v>
      </c>
      <c r="I5718" s="444">
        <f t="shared" ca="1" si="195"/>
        <v>-1.7896067389305324E+16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-74566947455438.844</v>
      </c>
      <c r="L5718" s="444">
        <f t="shared" ca="1" si="194"/>
        <v>-1.7970634336760762E+16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25">
      <c r="G5719" s="459"/>
      <c r="H5719" s="459">
        <v>5712</v>
      </c>
      <c r="I5719" s="444">
        <f t="shared" ca="1" si="195"/>
        <v>-1.7970634336760762E+16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-74877643069836.5</v>
      </c>
      <c r="L5719" s="444">
        <f t="shared" ca="1" si="194"/>
        <v>-1.80455119798306E+16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25">
      <c r="G5720" s="459"/>
      <c r="H5720" s="459">
        <v>5713</v>
      </c>
      <c r="I5720" s="444">
        <f t="shared" ca="1" si="195"/>
        <v>-1.80455119798306E+16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-75189633249294.172</v>
      </c>
      <c r="L5720" s="444">
        <f t="shared" ca="1" si="194"/>
        <v>-1.8120701613079896E+16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25">
      <c r="G5721" s="459"/>
      <c r="H5721" s="459">
        <v>5714</v>
      </c>
      <c r="I5721" s="444">
        <f t="shared" ca="1" si="195"/>
        <v>-1.8120701613079896E+16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-75502923387832.906</v>
      </c>
      <c r="L5721" s="444">
        <f t="shared" ca="1" si="194"/>
        <v>-1.8196204536467728E+16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25">
      <c r="G5722" s="459"/>
      <c r="H5722" s="459">
        <v>5715</v>
      </c>
      <c r="I5722" s="444">
        <f t="shared" ca="1" si="195"/>
        <v>-1.8196204536467728E+16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-75817518901948.859</v>
      </c>
      <c r="L5722" s="444">
        <f t="shared" ca="1" si="194"/>
        <v>-1.8272022055369676E+16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25">
      <c r="G5723" s="459"/>
      <c r="H5723" s="459">
        <v>5716</v>
      </c>
      <c r="I5723" s="444">
        <f t="shared" ca="1" si="195"/>
        <v>-1.8272022055369676E+16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-76133425230706.984</v>
      </c>
      <c r="L5723" s="444">
        <f t="shared" ca="1" si="194"/>
        <v>-1.8348155480600384E+16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25">
      <c r="G5724" s="459"/>
      <c r="H5724" s="459">
        <v>5717</v>
      </c>
      <c r="I5724" s="444">
        <f t="shared" ca="1" si="195"/>
        <v>-1.8348155480600384E+16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-76450647835834.938</v>
      </c>
      <c r="L5724" s="444">
        <f t="shared" ca="1" si="194"/>
        <v>-1.842460612843622E+16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25">
      <c r="G5725" s="459"/>
      <c r="H5725" s="459">
        <v>5718</v>
      </c>
      <c r="I5725" s="444">
        <f t="shared" ca="1" si="195"/>
        <v>-1.842460612843622E+16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-76769192201817.578</v>
      </c>
      <c r="L5725" s="444">
        <f t="shared" ca="1" si="194"/>
        <v>-1.8501375320638036E+16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25">
      <c r="G5726" s="459"/>
      <c r="H5726" s="459">
        <v>5719</v>
      </c>
      <c r="I5726" s="444">
        <f t="shared" ca="1" si="195"/>
        <v>-1.8501375320638036E+16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-77089063835991.813</v>
      </c>
      <c r="L5726" s="444">
        <f t="shared" ca="1" si="194"/>
        <v>-1.8578464384474028E+16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25">
      <c r="G5727" s="459"/>
      <c r="H5727" s="459">
        <v>5720</v>
      </c>
      <c r="I5727" s="444">
        <f t="shared" ca="1" si="195"/>
        <v>-1.8578464384474028E+16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-77410268268641.781</v>
      </c>
      <c r="L5727" s="444">
        <f t="shared" ca="1" si="194"/>
        <v>-1.8655874652742668E+16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25">
      <c r="G5728" s="459"/>
      <c r="H5728" s="459">
        <v>5721</v>
      </c>
      <c r="I5728" s="444">
        <f t="shared" ca="1" si="195"/>
        <v>-1.8655874652742668E+16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-77732811053094.453</v>
      </c>
      <c r="L5728" s="444">
        <f t="shared" ca="1" si="194"/>
        <v>-1.8733607463795764E+16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25">
      <c r="G5729" s="459"/>
      <c r="H5729" s="459">
        <v>5722</v>
      </c>
      <c r="I5729" s="444">
        <f t="shared" ca="1" si="195"/>
        <v>-1.8733607463795764E+16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-78056697765815.688</v>
      </c>
      <c r="L5729" s="444">
        <f t="shared" ca="1" si="194"/>
        <v>-1.881166416156158E+16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25">
      <c r="G5730" s="459"/>
      <c r="H5730" s="459">
        <v>5723</v>
      </c>
      <c r="I5730" s="444">
        <f t="shared" ca="1" si="195"/>
        <v>-1.881166416156158E+16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-78381934006506.578</v>
      </c>
      <c r="L5730" s="444">
        <f t="shared" ca="1" si="194"/>
        <v>-1.8890046095568088E+16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25">
      <c r="G5731" s="459"/>
      <c r="H5731" s="459">
        <v>5724</v>
      </c>
      <c r="I5731" s="444">
        <f t="shared" ca="1" si="195"/>
        <v>-1.8890046095568088E+16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-78708525398200.359</v>
      </c>
      <c r="L5731" s="444">
        <f t="shared" ca="1" si="194"/>
        <v>-1.8968754620966288E+16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25">
      <c r="G5732" s="459"/>
      <c r="H5732" s="459">
        <v>5725</v>
      </c>
      <c r="I5732" s="444">
        <f t="shared" ca="1" si="195"/>
        <v>-1.8968754620966288E+16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-79036477587359.531</v>
      </c>
      <c r="L5732" s="444">
        <f t="shared" ca="1" si="194"/>
        <v>-1.9047791098553648E+16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25">
      <c r="G5733" s="459"/>
      <c r="H5733" s="459">
        <v>5726</v>
      </c>
      <c r="I5733" s="444">
        <f t="shared" ca="1" si="195"/>
        <v>-1.9047791098553648E+16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-79365796243973.531</v>
      </c>
      <c r="L5733" s="444">
        <f t="shared" ca="1" si="194"/>
        <v>-1.912715689479762E+16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25">
      <c r="G5734" s="459"/>
      <c r="H5734" s="459">
        <v>5727</v>
      </c>
      <c r="I5734" s="444">
        <f t="shared" ca="1" si="195"/>
        <v>-1.912715689479762E+16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-79696487061656.75</v>
      </c>
      <c r="L5734" s="444">
        <f t="shared" ca="1" si="194"/>
        <v>-1.9206853381859276E+16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25">
      <c r="G5735" s="459"/>
      <c r="H5735" s="459">
        <v>5728</v>
      </c>
      <c r="I5735" s="444">
        <f t="shared" ca="1" si="195"/>
        <v>-1.9206853381859276E+16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-80028555757746.984</v>
      </c>
      <c r="L5735" s="444">
        <f t="shared" ca="1" si="194"/>
        <v>-1.9286881937617024E+16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25">
      <c r="G5736" s="459"/>
      <c r="H5736" s="459">
        <v>5729</v>
      </c>
      <c r="I5736" s="444">
        <f t="shared" ca="1" si="195"/>
        <v>-1.9286881937617024E+16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-80362008073404.266</v>
      </c>
      <c r="L5736" s="444">
        <f t="shared" ca="1" si="194"/>
        <v>-1.9367243945690428E+16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25">
      <c r="G5737" s="459"/>
      <c r="H5737" s="459">
        <v>5730</v>
      </c>
      <c r="I5737" s="444">
        <f t="shared" ca="1" si="195"/>
        <v>-1.9367243945690428E+16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-80696849773710.109</v>
      </c>
      <c r="L5737" s="444">
        <f t="shared" ca="1" si="194"/>
        <v>-1.944794079546414E+16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25">
      <c r="G5738" s="459"/>
      <c r="H5738" s="459">
        <v>5731</v>
      </c>
      <c r="I5738" s="444">
        <f t="shared" ca="1" si="195"/>
        <v>-1.944794079546414E+16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-81033086647767.25</v>
      </c>
      <c r="L5738" s="444">
        <f t="shared" ca="1" si="194"/>
        <v>-1.9528973882111908E+16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25">
      <c r="G5739" s="459"/>
      <c r="H5739" s="459">
        <v>5732</v>
      </c>
      <c r="I5739" s="444">
        <f t="shared" ca="1" si="195"/>
        <v>-1.9528973882111908E+16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-81370724508799.609</v>
      </c>
      <c r="L5739" s="444">
        <f t="shared" ca="1" si="194"/>
        <v>-1.9610344606620708E+16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25">
      <c r="G5740" s="459"/>
      <c r="H5740" s="459">
        <v>5733</v>
      </c>
      <c r="I5740" s="444">
        <f t="shared" ca="1" si="195"/>
        <v>-1.9610344606620708E+16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-81709769194252.953</v>
      </c>
      <c r="L5740" s="444">
        <f t="shared" ca="1" si="194"/>
        <v>-1.969205437581496E+16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25">
      <c r="G5741" s="459"/>
      <c r="H5741" s="459">
        <v>5734</v>
      </c>
      <c r="I5741" s="444">
        <f t="shared" ca="1" si="195"/>
        <v>-1.969205437581496E+16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-82050226565895.672</v>
      </c>
      <c r="L5741" s="444">
        <f t="shared" ca="1" si="194"/>
        <v>-1.9774104602380856E+16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25">
      <c r="G5742" s="459"/>
      <c r="H5742" s="459">
        <v>5735</v>
      </c>
      <c r="I5742" s="444">
        <f t="shared" ca="1" si="195"/>
        <v>-1.9774104602380856E+16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-82392102509920.234</v>
      </c>
      <c r="L5742" s="444">
        <f t="shared" ca="1" si="194"/>
        <v>-1.9856496704890776E+16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25">
      <c r="G5743" s="459"/>
      <c r="H5743" s="459">
        <v>5736</v>
      </c>
      <c r="I5743" s="444">
        <f t="shared" ca="1" si="195"/>
        <v>-1.9856496704890776E+16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-82735402937044.906</v>
      </c>
      <c r="L5743" s="444">
        <f t="shared" ca="1" si="194"/>
        <v>-1.993923210782782E+16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25">
      <c r="G5744" s="459"/>
      <c r="H5744" s="459">
        <v>5737</v>
      </c>
      <c r="I5744" s="444">
        <f t="shared" ca="1" si="195"/>
        <v>-1.993923210782782E+16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-83080133782615.922</v>
      </c>
      <c r="L5744" s="444">
        <f t="shared" ca="1" si="194"/>
        <v>-2.0022312241610436E+16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25">
      <c r="G5745" s="459"/>
      <c r="H5745" s="459">
        <v>5738</v>
      </c>
      <c r="I5745" s="444">
        <f t="shared" ca="1" si="195"/>
        <v>-2.0022312241610436E+16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-83426301006710.156</v>
      </c>
      <c r="L5745" s="444">
        <f t="shared" ca="1" si="194"/>
        <v>-2.0105738542617148E+16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25">
      <c r="G5746" s="459"/>
      <c r="H5746" s="459">
        <v>5739</v>
      </c>
      <c r="I5746" s="444">
        <f t="shared" ca="1" si="195"/>
        <v>-2.0105738542617148E+16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-83773910594238.109</v>
      </c>
      <c r="L5746" s="444">
        <f t="shared" ca="1" si="194"/>
        <v>-2.0189512453211388E+16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25">
      <c r="G5747" s="459"/>
      <c r="H5747" s="459">
        <v>5740</v>
      </c>
      <c r="I5747" s="444">
        <f t="shared" ca="1" si="195"/>
        <v>-2.0189512453211388E+16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-84122968555047.453</v>
      </c>
      <c r="L5747" s="444">
        <f t="shared" ca="1" si="194"/>
        <v>-2.0273635421766436E+16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25">
      <c r="G5748" s="459"/>
      <c r="H5748" s="459">
        <v>5741</v>
      </c>
      <c r="I5748" s="444">
        <f t="shared" ca="1" si="195"/>
        <v>-2.0273635421766436E+16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-84473480924026.813</v>
      </c>
      <c r="L5748" s="444">
        <f t="shared" ca="1" si="194"/>
        <v>-2.0358108902690464E+16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25">
      <c r="G5749" s="459"/>
      <c r="H5749" s="459">
        <v>5742</v>
      </c>
      <c r="I5749" s="444">
        <f t="shared" ca="1" si="195"/>
        <v>-2.0358108902690464E+16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-84825453761210.266</v>
      </c>
      <c r="L5749" s="444">
        <f t="shared" ca="1" si="194"/>
        <v>-2.0442934356451676E+16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25">
      <c r="G5750" s="459"/>
      <c r="H5750" s="459">
        <v>5743</v>
      </c>
      <c r="I5750" s="444">
        <f t="shared" ca="1" si="195"/>
        <v>-2.0442934356451676E+16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-85178893151881.984</v>
      </c>
      <c r="L5750" s="444">
        <f t="shared" ca="1" si="194"/>
        <v>-2.0528113249603556E+16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25">
      <c r="G5751" s="459"/>
      <c r="H5751" s="459">
        <v>5744</v>
      </c>
      <c r="I5751" s="444">
        <f t="shared" ca="1" si="195"/>
        <v>-2.0528113249603556E+16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-85533805206681.484</v>
      </c>
      <c r="L5751" s="444">
        <f t="shared" ca="1" si="194"/>
        <v>-2.0613647054810236E+16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25">
      <c r="G5752" s="459"/>
      <c r="H5752" s="459">
        <v>5745</v>
      </c>
      <c r="I5752" s="444">
        <f t="shared" ca="1" si="195"/>
        <v>-2.0613647054810236E+16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-85890196061709.313</v>
      </c>
      <c r="L5752" s="444">
        <f t="shared" ca="1" si="194"/>
        <v>-2.0699537250871944E+16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25">
      <c r="G5753" s="459"/>
      <c r="H5753" s="459">
        <v>5746</v>
      </c>
      <c r="I5753" s="444">
        <f t="shared" ca="1" si="195"/>
        <v>-2.0699537250871944E+16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-86248071878633.094</v>
      </c>
      <c r="L5753" s="444">
        <f t="shared" ca="1" si="194"/>
        <v>-2.0785785322750576E+16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25">
      <c r="G5754" s="459"/>
      <c r="H5754" s="459">
        <v>5747</v>
      </c>
      <c r="I5754" s="444">
        <f t="shared" ca="1" si="195"/>
        <v>-2.0785785322750576E+16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-86607438844794.063</v>
      </c>
      <c r="L5754" s="444">
        <f t="shared" ca="1" si="194"/>
        <v>-2.0872392761595372E+16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25">
      <c r="G5755" s="459"/>
      <c r="H5755" s="459">
        <v>5748</v>
      </c>
      <c r="I5755" s="444">
        <f t="shared" ca="1" si="195"/>
        <v>-2.0872392761595372E+16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-86968303173314.047</v>
      </c>
      <c r="L5755" s="444">
        <f t="shared" ca="1" si="194"/>
        <v>-2.0959361064768688E+16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25">
      <c r="G5756" s="459"/>
      <c r="H5756" s="459">
        <v>5749</v>
      </c>
      <c r="I5756" s="444">
        <f t="shared" ca="1" si="195"/>
        <v>-2.0959361064768688E+16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-87330671103202.859</v>
      </c>
      <c r="L5756" s="444">
        <f t="shared" ca="1" si="194"/>
        <v>-2.1046691735871892E+16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25">
      <c r="G5757" s="459"/>
      <c r="H5757" s="459">
        <v>5750</v>
      </c>
      <c r="I5757" s="444">
        <f t="shared" ca="1" si="195"/>
        <v>-2.1046691735871892E+16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-87694548899466.219</v>
      </c>
      <c r="L5757" s="444">
        <f t="shared" ca="1" si="194"/>
        <v>-2.113438628477136E+16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25">
      <c r="G5758" s="459"/>
      <c r="H5758" s="459">
        <v>5751</v>
      </c>
      <c r="I5758" s="444">
        <f t="shared" ca="1" si="195"/>
        <v>-2.113438628477136E+16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-88059942853214</v>
      </c>
      <c r="L5758" s="444">
        <f t="shared" ca="1" si="194"/>
        <v>-2.1222446227624576E+16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25">
      <c r="G5759" s="459"/>
      <c r="H5759" s="459">
        <v>5752</v>
      </c>
      <c r="I5759" s="444">
        <f t="shared" ca="1" si="195"/>
        <v>-2.1222446227624576E+16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-88426859281769.063</v>
      </c>
      <c r="L5759" s="444">
        <f t="shared" ca="1" si="194"/>
        <v>-2.1310873086906344E+16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25">
      <c r="G5760" s="459"/>
      <c r="H5760" s="459">
        <v>5753</v>
      </c>
      <c r="I5760" s="444">
        <f t="shared" ca="1" si="195"/>
        <v>-2.1310873086906344E+16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-88795304528776.438</v>
      </c>
      <c r="L5760" s="444">
        <f t="shared" ca="1" si="194"/>
        <v>-2.139966839143512E+16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25">
      <c r="G5761" s="459"/>
      <c r="H5761" s="459">
        <v>5754</v>
      </c>
      <c r="I5761" s="444">
        <f t="shared" ca="1" si="195"/>
        <v>-2.139966839143512E+16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-89165284964313</v>
      </c>
      <c r="L5761" s="444">
        <f t="shared" ca="1" si="194"/>
        <v>-2.1488833676399432E+16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25">
      <c r="G5762" s="459"/>
      <c r="H5762" s="459">
        <v>5755</v>
      </c>
      <c r="I5762" s="444">
        <f t="shared" ca="1" si="195"/>
        <v>-2.1488833676399432E+16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-89536806984997.625</v>
      </c>
      <c r="L5762" s="444">
        <f t="shared" ca="1" si="194"/>
        <v>-2.1578370483384428E+16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25">
      <c r="G5763" s="459"/>
      <c r="H5763" s="459">
        <v>5756</v>
      </c>
      <c r="I5763" s="444">
        <f t="shared" ca="1" si="195"/>
        <v>-2.1578370483384428E+16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-89909877014101.781</v>
      </c>
      <c r="L5763" s="444">
        <f t="shared" ca="1" si="194"/>
        <v>-2.1668280360398528E+16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25">
      <c r="G5764" s="459"/>
      <c r="H5764" s="459">
        <v>5757</v>
      </c>
      <c r="I5764" s="444">
        <f t="shared" ca="1" si="195"/>
        <v>-2.1668280360398528E+16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-90284501501660.531</v>
      </c>
      <c r="L5764" s="444">
        <f t="shared" ca="1" si="194"/>
        <v>-2.1758564861900188E+16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25">
      <c r="G5765" s="459"/>
      <c r="H5765" s="459">
        <v>5758</v>
      </c>
      <c r="I5765" s="444">
        <f t="shared" ca="1" si="195"/>
        <v>-2.1758564861900188E+16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-90660686924584.109</v>
      </c>
      <c r="L5765" s="444">
        <f t="shared" ca="1" si="194"/>
        <v>-2.1849225548824772E+16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25">
      <c r="G5766" s="459"/>
      <c r="H5766" s="459">
        <v>5759</v>
      </c>
      <c r="I5766" s="444">
        <f t="shared" ca="1" si="195"/>
        <v>-2.1849225548824772E+16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-91038439786769.875</v>
      </c>
      <c r="L5766" s="444">
        <f t="shared" ca="1" si="194"/>
        <v>-2.194026398861154E+16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25">
      <c r="G5767" s="459"/>
      <c r="H5767" s="459">
        <v>5760</v>
      </c>
      <c r="I5767" s="444">
        <f t="shared" ca="1" si="195"/>
        <v>-2.194026398861154E+16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-91417766619214.75</v>
      </c>
      <c r="L5767" s="444">
        <f t="shared" ca="1" si="194"/>
        <v>-2.2031681755230756E+16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25">
      <c r="G5768" s="459"/>
      <c r="H5768" s="459">
        <v>5761</v>
      </c>
      <c r="I5768" s="444">
        <f t="shared" ca="1" si="195"/>
        <v>-2.2031681755230756E+16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-91798673980128.156</v>
      </c>
      <c r="L5768" s="444">
        <f t="shared" ca="1" si="194"/>
        <v>-2.2123480429210884E+16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25">
      <c r="G5769" s="459"/>
      <c r="H5769" s="459">
        <v>5762</v>
      </c>
      <c r="I5769" s="444">
        <f t="shared" ca="1" si="195"/>
        <v>-2.2123480429210884E+16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-92181168455045.344</v>
      </c>
      <c r="L5769" s="444">
        <f t="shared" ca="1" si="194"/>
        <v>-2.2215661597665928E+16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25">
      <c r="G5770" s="459"/>
      <c r="H5770" s="459">
        <v>5763</v>
      </c>
      <c r="I5770" s="444">
        <f t="shared" ca="1" si="195"/>
        <v>-2.2215661597665928E+16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-92565256656941.359</v>
      </c>
      <c r="L5770" s="444">
        <f t="shared" ca="1" si="194"/>
        <v>-2.2308226854322868E+16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25">
      <c r="G5771" s="459"/>
      <c r="H5771" s="459">
        <v>5764</v>
      </c>
      <c r="I5771" s="444">
        <f t="shared" ca="1" si="195"/>
        <v>-2.2308226854322868E+16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-92950945226345.281</v>
      </c>
      <c r="L5771" s="444">
        <f t="shared" ca="1" si="194"/>
        <v>-2.2401177799549212E+16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25">
      <c r="G5772" s="459"/>
      <c r="H5772" s="459">
        <v>5765</v>
      </c>
      <c r="I5772" s="444">
        <f t="shared" ca="1" si="195"/>
        <v>-2.2401177799549212E+16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-93338240831455.047</v>
      </c>
      <c r="L5772" s="444">
        <f t="shared" ca="1" si="194"/>
        <v>-2.2494516040380668E+16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25">
      <c r="G5773" s="459"/>
      <c r="H5773" s="459">
        <v>5766</v>
      </c>
      <c r="I5773" s="444">
        <f t="shared" ca="1" si="195"/>
        <v>-2.2494516040380668E+16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-93727150168252.781</v>
      </c>
      <c r="L5773" s="444">
        <f t="shared" ca="1" si="194"/>
        <v>-2.258824319054892E+16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25">
      <c r="G5774" s="459"/>
      <c r="H5774" s="459">
        <v>5767</v>
      </c>
      <c r="I5774" s="444">
        <f t="shared" ca="1" si="195"/>
        <v>-2.258824319054892E+16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-94117679960620.5</v>
      </c>
      <c r="L5774" s="444">
        <f t="shared" ca="1" si="194"/>
        <v>-2.268236087050954E+16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25">
      <c r="G5775" s="459"/>
      <c r="H5775" s="459">
        <v>5768</v>
      </c>
      <c r="I5775" s="444">
        <f t="shared" ca="1" si="195"/>
        <v>-2.268236087050954E+16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-94509836960456.422</v>
      </c>
      <c r="L5775" s="444">
        <f t="shared" ca="1" si="194"/>
        <v>-2.2776870707469996E+16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25">
      <c r="G5776" s="459"/>
      <c r="H5776" s="459">
        <v>5769</v>
      </c>
      <c r="I5776" s="444">
        <f t="shared" ca="1" si="195"/>
        <v>-2.2776870707469996E+16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-94903627947791.656</v>
      </c>
      <c r="L5776" s="444">
        <f t="shared" ca="1" si="194"/>
        <v>-2.2871774335417788E+16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25">
      <c r="G5777" s="459"/>
      <c r="H5777" s="459">
        <v>5770</v>
      </c>
      <c r="I5777" s="444">
        <f t="shared" ca="1" si="195"/>
        <v>-2.2871774335417788E+16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-95299059730907.453</v>
      </c>
      <c r="L5777" s="444">
        <f t="shared" ca="1" si="194"/>
        <v>-2.2967073395148696E+16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25">
      <c r="G5778" s="459"/>
      <c r="H5778" s="459">
        <v>5771</v>
      </c>
      <c r="I5778" s="444">
        <f t="shared" ca="1" si="195"/>
        <v>-2.2967073395148696E+16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-95696139146452.906</v>
      </c>
      <c r="L5778" s="444">
        <f t="shared" ca="1" si="194"/>
        <v>-2.3062769534295148E+16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25">
      <c r="G5779" s="459"/>
      <c r="H5779" s="459">
        <v>5772</v>
      </c>
      <c r="I5779" s="444">
        <f t="shared" ca="1" si="195"/>
        <v>-2.3062769534295148E+16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-96094873059563.109</v>
      </c>
      <c r="L5779" s="444">
        <f t="shared" ca="1" si="194"/>
        <v>-2.3158864407354712E+16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25">
      <c r="G5780" s="459"/>
      <c r="H5780" s="459">
        <v>5773</v>
      </c>
      <c r="I5780" s="444">
        <f t="shared" ca="1" si="195"/>
        <v>-2.3158864407354712E+16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-96495268363977.969</v>
      </c>
      <c r="L5780" s="444">
        <f t="shared" ca="1" si="194"/>
        <v>-2.3255359675718688E+16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25">
      <c r="G5781" s="459"/>
      <c r="H5781" s="459">
        <v>5774</v>
      </c>
      <c r="I5781" s="444">
        <f t="shared" ca="1" si="195"/>
        <v>-2.3255359675718688E+16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-96897331982161.203</v>
      </c>
      <c r="L5781" s="444">
        <f t="shared" ca="1" si="194"/>
        <v>-2.3352257007700848E+16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25">
      <c r="G5782" s="459"/>
      <c r="H5782" s="459">
        <v>5775</v>
      </c>
      <c r="I5782" s="444">
        <f t="shared" ca="1" si="195"/>
        <v>-2.3352257007700848E+16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-97301070865420.203</v>
      </c>
      <c r="L5782" s="444">
        <f t="shared" ca="1" si="194"/>
        <v>-2.3449558078566268E+16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25">
      <c r="G5783" s="459"/>
      <c r="H5783" s="459">
        <v>5776</v>
      </c>
      <c r="I5783" s="444">
        <f t="shared" ca="1" si="195"/>
        <v>-2.3449558078566268E+16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-97706491994026.109</v>
      </c>
      <c r="L5783" s="444">
        <f t="shared" ca="1" si="194"/>
        <v>-2.3547264570560296E+16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25">
      <c r="G5784" s="459"/>
      <c r="H5784" s="459">
        <v>5777</v>
      </c>
      <c r="I5784" s="444">
        <f t="shared" ca="1" si="195"/>
        <v>-2.3547264570560296E+16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-98113602377334.563</v>
      </c>
      <c r="L5784" s="444">
        <f t="shared" ca="1" si="194"/>
        <v>-2.3645378172937632E+16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25">
      <c r="G5785" s="459"/>
      <c r="H5785" s="459">
        <v>5778</v>
      </c>
      <c r="I5785" s="444">
        <f t="shared" ca="1" si="195"/>
        <v>-2.3645378172937632E+16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-98522409053906.797</v>
      </c>
      <c r="L5785" s="444">
        <f t="shared" ca="1" si="194"/>
        <v>-2.374390058199154E+16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25">
      <c r="G5786" s="459"/>
      <c r="H5786" s="459">
        <v>5779</v>
      </c>
      <c r="I5786" s="444">
        <f t="shared" ca="1" si="195"/>
        <v>-2.374390058199154E+16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-98932919091631.422</v>
      </c>
      <c r="L5786" s="444">
        <f t="shared" ca="1" si="194"/>
        <v>-2.3842833501083172E+16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25">
      <c r="G5787" s="459"/>
      <c r="H5787" s="459">
        <v>5780</v>
      </c>
      <c r="I5787" s="444">
        <f t="shared" ca="1" si="195"/>
        <v>-2.3842833501083172E+16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-99345139587846.547</v>
      </c>
      <c r="L5787" s="444">
        <f t="shared" ca="1" si="194"/>
        <v>-2.394217864067102E+16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25">
      <c r="G5788" s="459"/>
      <c r="H5788" s="459">
        <v>5781</v>
      </c>
      <c r="I5788" s="444">
        <f t="shared" ca="1" si="195"/>
        <v>-2.394217864067102E+16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-99759077669462.578</v>
      </c>
      <c r="L5788" s="444">
        <f t="shared" ca="1" si="194"/>
        <v>-2.4041937718340484E+16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25">
      <c r="G5789" s="459"/>
      <c r="H5789" s="459">
        <v>5782</v>
      </c>
      <c r="I5789" s="444">
        <f t="shared" ca="1" si="195"/>
        <v>-2.4041937718340484E+16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-100174740493085.34</v>
      </c>
      <c r="L5789" s="444">
        <f t="shared" ca="1" si="194"/>
        <v>-2.4142112458833568E+16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25">
      <c r="G5790" s="459"/>
      <c r="H5790" s="459">
        <v>5783</v>
      </c>
      <c r="I5790" s="444">
        <f t="shared" ca="1" si="195"/>
        <v>-2.4142112458833568E+16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-100592135245139.86</v>
      </c>
      <c r="L5790" s="444">
        <f t="shared" ca="1" si="194"/>
        <v>-2.4242704594078708E+16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25">
      <c r="G5791" s="459"/>
      <c r="H5791" s="459">
        <v>5784</v>
      </c>
      <c r="I5791" s="444">
        <f t="shared" ca="1" si="195"/>
        <v>-2.4242704594078708E+16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-101011269141994.61</v>
      </c>
      <c r="L5791" s="444">
        <f t="shared" ca="1" si="194"/>
        <v>-2.4343715863220704E+16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25">
      <c r="G5792" s="459"/>
      <c r="H5792" s="459">
        <v>5785</v>
      </c>
      <c r="I5792" s="444">
        <f t="shared" ca="1" si="195"/>
        <v>-2.4343715863220704E+16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-101432149430086.27</v>
      </c>
      <c r="L5792" s="444">
        <f t="shared" ca="1" si="194"/>
        <v>-2.4445148012650792E+16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25">
      <c r="G5793" s="459"/>
      <c r="H5793" s="459">
        <v>5786</v>
      </c>
      <c r="I5793" s="444">
        <f t="shared" ca="1" si="195"/>
        <v>-2.4445148012650792E+16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-101854783386044.97</v>
      </c>
      <c r="L5793" s="444">
        <f t="shared" ca="1" si="194"/>
        <v>-2.4547002796036836E+16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25">
      <c r="G5794" s="459"/>
      <c r="H5794" s="459">
        <v>5787</v>
      </c>
      <c r="I5794" s="444">
        <f t="shared" ca="1" si="195"/>
        <v>-2.4547002796036836E+16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-102279178316820.16</v>
      </c>
      <c r="L5794" s="444">
        <f t="shared" ca="1" si="194"/>
        <v>-2.4649281974353656E+16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25">
      <c r="G5795" s="459"/>
      <c r="H5795" s="459">
        <v>5788</v>
      </c>
      <c r="I5795" s="444">
        <f t="shared" ca="1" si="195"/>
        <v>-2.4649281974353656E+16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-102705341559806.91</v>
      </c>
      <c r="L5795" s="444">
        <f t="shared" ca="1" si="194"/>
        <v>-2.4751987315913464E+16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25">
      <c r="G5796" s="459"/>
      <c r="H5796" s="459">
        <v>5789</v>
      </c>
      <c r="I5796" s="444">
        <f t="shared" ca="1" si="195"/>
        <v>-2.4751987315913464E+16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-103133280482972.77</v>
      </c>
      <c r="L5796" s="444">
        <f t="shared" ca="1" si="194"/>
        <v>-2.4855120596396436E+16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25">
      <c r="G5797" s="459"/>
      <c r="H5797" s="459">
        <v>5790</v>
      </c>
      <c r="I5797" s="444">
        <f t="shared" ca="1" si="195"/>
        <v>-2.4855120596396436E+16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-103563002484985.16</v>
      </c>
      <c r="L5797" s="444">
        <f t="shared" ca="1" si="194"/>
        <v>-2.495868359888142E+16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25">
      <c r="G5798" s="459"/>
      <c r="H5798" s="459">
        <v>5791</v>
      </c>
      <c r="I5798" s="444">
        <f t="shared" ca="1" si="195"/>
        <v>-2.495868359888142E+16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-103994514995339.25</v>
      </c>
      <c r="L5798" s="444">
        <f t="shared" ca="1" si="194"/>
        <v>-2.506267811387676E+16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25">
      <c r="G5799" s="459"/>
      <c r="H5799" s="459">
        <v>5792</v>
      </c>
      <c r="I5799" s="444">
        <f t="shared" ca="1" si="195"/>
        <v>-2.506267811387676E+16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-104427825474486.5</v>
      </c>
      <c r="L5799" s="444">
        <f t="shared" ca="1" si="194"/>
        <v>-2.5167105939351248E+16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25">
      <c r="G5800" s="459"/>
      <c r="H5800" s="459">
        <v>5793</v>
      </c>
      <c r="I5800" s="444">
        <f t="shared" ca="1" si="195"/>
        <v>-2.5167105939351248E+16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-104862941413963.53</v>
      </c>
      <c r="L5800" s="444">
        <f t="shared" ca="1" si="194"/>
        <v>-2.5271968880765212E+16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25">
      <c r="G5801" s="459"/>
      <c r="H5801" s="459">
        <v>5794</v>
      </c>
      <c r="I5801" s="444">
        <f t="shared" ca="1" si="195"/>
        <v>-2.5271968880765212E+16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-105299870336521.72</v>
      </c>
      <c r="L5801" s="444">
        <f t="shared" ca="1" si="194"/>
        <v>-2.5377268751101732E+16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25">
      <c r="G5802" s="459"/>
      <c r="H5802" s="459">
        <v>5795</v>
      </c>
      <c r="I5802" s="444">
        <f t="shared" ca="1" si="195"/>
        <v>-2.5377268751101732E+16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-105738619796257.22</v>
      </c>
      <c r="L5802" s="444">
        <f t="shared" ca="1" si="194"/>
        <v>-2.5483007370897988E+16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25">
      <c r="G5803" s="459"/>
      <c r="H5803" s="459">
        <v>5796</v>
      </c>
      <c r="I5803" s="444">
        <f t="shared" ca="1" si="195"/>
        <v>-2.5483007370897988E+16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-106179197378741.61</v>
      </c>
      <c r="L5803" s="444">
        <f t="shared" ca="1" si="194"/>
        <v>-2.5589186568276728E+16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25">
      <c r="G5804" s="459"/>
      <c r="H5804" s="459">
        <v>5797</v>
      </c>
      <c r="I5804" s="444">
        <f t="shared" ca="1" si="195"/>
        <v>-2.5589186568276728E+16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-106621610701153.03</v>
      </c>
      <c r="L5804" s="444">
        <f t="shared" ca="1" si="194"/>
        <v>-2.569580817897788E+16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25">
      <c r="G5805" s="459"/>
      <c r="H5805" s="459">
        <v>5798</v>
      </c>
      <c r="I5805" s="444">
        <f t="shared" ca="1" si="195"/>
        <v>-2.569580817897788E+16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-107065867412407.83</v>
      </c>
      <c r="L5805" s="444">
        <f t="shared" ca="1" si="194"/>
        <v>-2.5802874046390288E+16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25">
      <c r="G5806" s="459"/>
      <c r="H5806" s="459">
        <v>5799</v>
      </c>
      <c r="I5806" s="444">
        <f t="shared" ca="1" si="195"/>
        <v>-2.5802874046390288E+16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-107511975193292.86</v>
      </c>
      <c r="L5806" s="444">
        <f t="shared" ca="1" si="194"/>
        <v>-2.591038602158358E+16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25">
      <c r="G5807" s="459"/>
      <c r="H5807" s="459">
        <v>5800</v>
      </c>
      <c r="I5807" s="444">
        <f t="shared" ca="1" si="195"/>
        <v>-2.591038602158358E+16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-107959941756598.25</v>
      </c>
      <c r="L5807" s="444">
        <f t="shared" ca="1" si="194"/>
        <v>-2.601834596334018E+16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25">
      <c r="G5808" s="459"/>
      <c r="H5808" s="459">
        <v>5801</v>
      </c>
      <c r="I5808" s="444">
        <f t="shared" ca="1" si="195"/>
        <v>-2.601834596334018E+16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-108409774847250.75</v>
      </c>
      <c r="L5808" s="444">
        <f t="shared" ca="1" si="194"/>
        <v>-2.6126755738187432E+16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25">
      <c r="G5809" s="459"/>
      <c r="H5809" s="459">
        <v>5802</v>
      </c>
      <c r="I5809" s="444">
        <f t="shared" ca="1" si="195"/>
        <v>-2.6126755738187432E+16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-108861482242447.63</v>
      </c>
      <c r="L5809" s="444">
        <f t="shared" ca="1" si="194"/>
        <v>-2.623561722042988E+16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25">
      <c r="G5810" s="459"/>
      <c r="H5810" s="459">
        <v>5803</v>
      </c>
      <c r="I5810" s="444">
        <f t="shared" ca="1" si="195"/>
        <v>-2.623561722042988E+16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-109315071751791.17</v>
      </c>
      <c r="L5810" s="444">
        <f t="shared" ca="1" si="194"/>
        <v>-2.6344932292181672E+16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25">
      <c r="G5811" s="459"/>
      <c r="H5811" s="459">
        <v>5804</v>
      </c>
      <c r="I5811" s="444">
        <f t="shared" ca="1" si="195"/>
        <v>-2.6344932292181672E+16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-109770551217423.63</v>
      </c>
      <c r="L5811" s="444">
        <f t="shared" ca="1" si="194"/>
        <v>-2.6454702843399096E+16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25">
      <c r="G5812" s="459"/>
      <c r="H5812" s="459">
        <v>5805</v>
      </c>
      <c r="I5812" s="444">
        <f t="shared" ca="1" si="195"/>
        <v>-2.6454702843399096E+16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-110227928514162.91</v>
      </c>
      <c r="L5812" s="444">
        <f t="shared" ca="1" si="194"/>
        <v>-2.656493077191326E+16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25">
      <c r="G5813" s="459"/>
      <c r="H5813" s="459">
        <v>5806</v>
      </c>
      <c r="I5813" s="444">
        <f t="shared" ca="1" si="195"/>
        <v>-2.656493077191326E+16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-110687211549638.58</v>
      </c>
      <c r="L5813" s="444">
        <f t="shared" ca="1" si="194"/>
        <v>-2.66756179834629E+16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25">
      <c r="G5814" s="459"/>
      <c r="H5814" s="459">
        <v>5807</v>
      </c>
      <c r="I5814" s="444">
        <f t="shared" ca="1" si="195"/>
        <v>-2.66756179834629E+16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-111148408264428.75</v>
      </c>
      <c r="L5814" s="444">
        <f t="shared" ca="1" si="194"/>
        <v>-2.6786766391727328E+16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25">
      <c r="G5815" s="459"/>
      <c r="H5815" s="459">
        <v>5808</v>
      </c>
      <c r="I5815" s="444">
        <f t="shared" ca="1" si="195"/>
        <v>-2.6786766391727328E+16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-111611526632197.2</v>
      </c>
      <c r="L5815" s="444">
        <f t="shared" ca="1" si="194"/>
        <v>-2.6898377918359524E+16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25">
      <c r="G5816" s="459"/>
      <c r="H5816" s="459">
        <v>5809</v>
      </c>
      <c r="I5816" s="444">
        <f t="shared" ca="1" si="195"/>
        <v>-2.6898377918359524E+16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-112076574659831.34</v>
      </c>
      <c r="L5816" s="444">
        <f t="shared" ca="1" si="194"/>
        <v>-2.7010454493019356E+16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25">
      <c r="G5817" s="459"/>
      <c r="H5817" s="459">
        <v>5810</v>
      </c>
      <c r="I5817" s="444">
        <f t="shared" ca="1" si="195"/>
        <v>-2.7010454493019356E+16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-112543560387580.66</v>
      </c>
      <c r="L5817" s="444">
        <f t="shared" ca="1" si="194"/>
        <v>-2.7122998053406936E+16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25">
      <c r="G5818" s="459"/>
      <c r="H5818" s="459">
        <v>5811</v>
      </c>
      <c r="I5818" s="444">
        <f t="shared" ca="1" si="195"/>
        <v>-2.7122998053406936E+16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-113012491889195.56</v>
      </c>
      <c r="L5818" s="444">
        <f t="shared" ca="1" si="194"/>
        <v>-2.7236010545296132E+16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25">
      <c r="G5819" s="459"/>
      <c r="H5819" s="459">
        <v>5812</v>
      </c>
      <c r="I5819" s="444">
        <f t="shared" ca="1" si="195"/>
        <v>-2.7236010545296132E+16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-113483377272067.22</v>
      </c>
      <c r="L5819" s="444">
        <f t="shared" ca="1" si="194"/>
        <v>-2.73494939225682E+16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25">
      <c r="G5820" s="459"/>
      <c r="H5820" s="459">
        <v>5813</v>
      </c>
      <c r="I5820" s="444">
        <f t="shared" ca="1" si="195"/>
        <v>-2.73494939225682E+16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-113956224677367.5</v>
      </c>
      <c r="L5820" s="444">
        <f t="shared" ca="1" si="194"/>
        <v>-2.7463450147245568E+16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25">
      <c r="G5821" s="459"/>
      <c r="H5821" s="459">
        <v>5814</v>
      </c>
      <c r="I5821" s="444">
        <f t="shared" ca="1" si="195"/>
        <v>-2.7463450147245568E+16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-114431042280189.86</v>
      </c>
      <c r="L5821" s="444">
        <f t="shared" ca="1" si="194"/>
        <v>-2.7577881189525756E+16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25">
      <c r="G5822" s="459"/>
      <c r="H5822" s="459">
        <v>5815</v>
      </c>
      <c r="I5822" s="444">
        <f t="shared" ca="1" si="195"/>
        <v>-2.7577881189525756E+16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-114907838289690.64</v>
      </c>
      <c r="L5822" s="444">
        <f t="shared" ca="1" si="194"/>
        <v>-2.7692789027815448E+16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25">
      <c r="G5823" s="459"/>
      <c r="H5823" s="459">
        <v>5816</v>
      </c>
      <c r="I5823" s="444">
        <f t="shared" ca="1" si="195"/>
        <v>-2.7692789027815448E+16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-115386620949231.03</v>
      </c>
      <c r="L5823" s="444">
        <f t="shared" ca="1" si="194"/>
        <v>-2.780817564876468E+16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25">
      <c r="G5824" s="459"/>
      <c r="H5824" s="459">
        <v>5817</v>
      </c>
      <c r="I5824" s="444">
        <f t="shared" ca="1" si="195"/>
        <v>-2.780817564876468E+16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-115867398536519.5</v>
      </c>
      <c r="L5824" s="444">
        <f t="shared" ca="1" si="194"/>
        <v>-2.79240430473012E+16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25">
      <c r="G5825" s="459"/>
      <c r="H5825" s="459">
        <v>5818</v>
      </c>
      <c r="I5825" s="444">
        <f t="shared" ca="1" si="195"/>
        <v>-2.79240430473012E+16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-116350179363755</v>
      </c>
      <c r="L5825" s="444">
        <f t="shared" ca="1" si="194"/>
        <v>-2.8040393226664956E+16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25">
      <c r="G5826" s="459"/>
      <c r="H5826" s="459">
        <v>5819</v>
      </c>
      <c r="I5826" s="444">
        <f t="shared" ca="1" si="195"/>
        <v>-2.8040393226664956E+16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-116834971777770.64</v>
      </c>
      <c r="L5826" s="444">
        <f t="shared" ca="1" si="194"/>
        <v>-2.8157228198442728E+16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25">
      <c r="G5827" s="459"/>
      <c r="H5827" s="459">
        <v>5820</v>
      </c>
      <c r="I5827" s="444">
        <f t="shared" ca="1" si="195"/>
        <v>-2.8157228198442728E+16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-117321784160178.05</v>
      </c>
      <c r="L5827" s="444">
        <f t="shared" ca="1" si="194"/>
        <v>-2.8274549982602908E+16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25">
      <c r="G5828" s="459"/>
      <c r="H5828" s="459">
        <v>5821</v>
      </c>
      <c r="I5828" s="444">
        <f t="shared" ca="1" si="195"/>
        <v>-2.8274549982602908E+16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-117810624927512.09</v>
      </c>
      <c r="L5828" s="444">
        <f t="shared" ca="1" si="194"/>
        <v>-2.839236060753042E+16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25">
      <c r="G5829" s="459"/>
      <c r="H5829" s="459">
        <v>5822</v>
      </c>
      <c r="I5829" s="444">
        <f t="shared" ca="1" si="195"/>
        <v>-2.839236060753042E+16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-118301502531376.75</v>
      </c>
      <c r="L5829" s="444">
        <f t="shared" ca="1" si="194"/>
        <v>-2.8510662110061796E+16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25">
      <c r="G5830" s="459"/>
      <c r="H5830" s="459">
        <v>5823</v>
      </c>
      <c r="I5830" s="444">
        <f t="shared" ca="1" si="195"/>
        <v>-2.8510662110061796E+16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-118794425458590.81</v>
      </c>
      <c r="L5830" s="444">
        <f t="shared" ca="1" si="194"/>
        <v>-2.8629456535520388E+16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25">
      <c r="G5831" s="459"/>
      <c r="H5831" s="459">
        <v>5824</v>
      </c>
      <c r="I5831" s="444">
        <f t="shared" ca="1" si="195"/>
        <v>-2.8629456535520388E+16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-119289402231334.97</v>
      </c>
      <c r="L5831" s="444">
        <f t="shared" ca="1" si="194"/>
        <v>-2.8748745937751724E+16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25">
      <c r="G5832" s="459"/>
      <c r="H5832" s="459">
        <v>5825</v>
      </c>
      <c r="I5832" s="444">
        <f t="shared" ca="1" si="195"/>
        <v>-2.8748745937751724E+16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-119786441407298.86</v>
      </c>
      <c r="L5832" s="444">
        <f t="shared" ca="1" si="194"/>
        <v>-2.8868532379159024E+16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25">
      <c r="G5833" s="459"/>
      <c r="H5833" s="459">
        <v>5826</v>
      </c>
      <c r="I5833" s="444">
        <f t="shared" ca="1" si="195"/>
        <v>-2.8868532379159024E+16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-120285551579829.27</v>
      </c>
      <c r="L5833" s="444">
        <f t="shared" ca="1" si="194"/>
        <v>-2.8988817930738852E+16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25">
      <c r="G5834" s="459"/>
      <c r="H5834" s="459">
        <v>5827</v>
      </c>
      <c r="I5834" s="444">
        <f t="shared" ca="1" si="195"/>
        <v>-2.8988817930738852E+16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-120786741378078.55</v>
      </c>
      <c r="L5834" s="444">
        <f t="shared" ca="1" si="194"/>
        <v>-2.9109604672116932E+16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25">
      <c r="G5835" s="459"/>
      <c r="H5835" s="459">
        <v>5828</v>
      </c>
      <c r="I5835" s="444">
        <f t="shared" ca="1" si="195"/>
        <v>-2.9109604672116932E+16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-121290019467153.88</v>
      </c>
      <c r="L5835" s="444">
        <f t="shared" ca="1" si="194"/>
        <v>-2.9230894691584084E+16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25">
      <c r="G5836" s="459"/>
      <c r="H5836" s="459">
        <v>5829</v>
      </c>
      <c r="I5836" s="444">
        <f t="shared" ca="1" si="195"/>
        <v>-2.9230894691584084E+16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-121795394548267.02</v>
      </c>
      <c r="L5836" s="444">
        <f t="shared" ca="1" si="194"/>
        <v>-2.9352690086132352E+16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25">
      <c r="G5837" s="459"/>
      <c r="H5837" s="459">
        <v>5830</v>
      </c>
      <c r="I5837" s="444">
        <f t="shared" ca="1" si="195"/>
        <v>-2.9352690086132352E+16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-122302875358884.8</v>
      </c>
      <c r="L5837" s="444">
        <f t="shared" ca="1" si="194"/>
        <v>-2.9474992961491236E+16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25">
      <c r="G5838" s="459"/>
      <c r="H5838" s="459">
        <v>5831</v>
      </c>
      <c r="I5838" s="444">
        <f t="shared" ca="1" si="195"/>
        <v>-2.9474992961491236E+16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-122812470672880.13</v>
      </c>
      <c r="L5838" s="444">
        <f t="shared" ca="1" si="194"/>
        <v>-2.9597805432164116E+16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25">
      <c r="G5839" s="459"/>
      <c r="H5839" s="459">
        <v>5832</v>
      </c>
      <c r="I5839" s="444">
        <f t="shared" ca="1" si="195"/>
        <v>-2.9597805432164116E+16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-123324189300683.81</v>
      </c>
      <c r="L5839" s="444">
        <f t="shared" ca="1" si="194"/>
        <v>-2.97211296214648E+16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25">
      <c r="G5840" s="459"/>
      <c r="H5840" s="459">
        <v>5833</v>
      </c>
      <c r="I5840" s="444">
        <f t="shared" ca="1" si="195"/>
        <v>-2.97211296214648E+16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-123838040089436.67</v>
      </c>
      <c r="L5840" s="444">
        <f t="shared" ca="1" si="194"/>
        <v>-2.9844967661554236E+16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25">
      <c r="G5841" s="459"/>
      <c r="H5841" s="459">
        <v>5834</v>
      </c>
      <c r="I5841" s="444">
        <f t="shared" ca="1" si="195"/>
        <v>-2.9844967661554236E+16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-124354031923142.67</v>
      </c>
      <c r="L5841" s="444">
        <f t="shared" ca="1" si="194"/>
        <v>-2.996932169347738E+16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25">
      <c r="G5842" s="459"/>
      <c r="H5842" s="459">
        <v>5835</v>
      </c>
      <c r="I5842" s="444">
        <f t="shared" ca="1" si="195"/>
        <v>-2.996932169347738E+16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-124872173722822.44</v>
      </c>
      <c r="L5842" s="444">
        <f t="shared" ca="1" si="194"/>
        <v>-3.0094193867200204E+16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25">
      <c r="G5843" s="459"/>
      <c r="H5843" s="459">
        <v>5836</v>
      </c>
      <c r="I5843" s="444">
        <f t="shared" ca="1" si="195"/>
        <v>-3.0094193867200204E+16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-125392474446667.52</v>
      </c>
      <c r="L5843" s="444">
        <f t="shared" ca="1" si="194"/>
        <v>-3.0219586341646872E+16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25">
      <c r="G5844" s="459"/>
      <c r="H5844" s="459">
        <v>5837</v>
      </c>
      <c r="I5844" s="444">
        <f t="shared" ca="1" si="195"/>
        <v>-3.0219586341646872E+16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-125914943090195.3</v>
      </c>
      <c r="L5844" s="444">
        <f t="shared" ca="1" si="194"/>
        <v>-3.0345501284737068E+16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25">
      <c r="G5845" s="459"/>
      <c r="H5845" s="459">
        <v>5838</v>
      </c>
      <c r="I5845" s="444">
        <f t="shared" ca="1" si="195"/>
        <v>-3.0345501284737068E+16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-126439588686404.47</v>
      </c>
      <c r="L5845" s="444">
        <f t="shared" ca="1" si="194"/>
        <v>-3.0471940873423472E+16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25">
      <c r="G5846" s="459"/>
      <c r="H5846" s="459">
        <v>5839</v>
      </c>
      <c r="I5846" s="444">
        <f t="shared" ca="1" si="195"/>
        <v>-3.0471940873423472E+16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-126966420305931.13</v>
      </c>
      <c r="L5846" s="444">
        <f t="shared" ca="1" si="194"/>
        <v>-3.0598907293729404E+16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25">
      <c r="G5847" s="459"/>
      <c r="H5847" s="459">
        <v>5840</v>
      </c>
      <c r="I5847" s="444">
        <f t="shared" ca="1" si="195"/>
        <v>-3.0598907293729404E+16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-127495447057205.84</v>
      </c>
      <c r="L5847" s="444">
        <f t="shared" ca="1" si="194"/>
        <v>-3.0726402740786608E+16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25">
      <c r="G5848" s="459"/>
      <c r="H5848" s="459">
        <v>5841</v>
      </c>
      <c r="I5848" s="444">
        <f t="shared" ca="1" si="195"/>
        <v>-3.0726402740786608E+16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-128026678086610.88</v>
      </c>
      <c r="L5848" s="444">
        <f t="shared" ca="1" si="194"/>
        <v>-3.085442941887322E+16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25">
      <c r="G5849" s="459"/>
      <c r="H5849" s="459">
        <v>5842</v>
      </c>
      <c r="I5849" s="444">
        <f t="shared" ca="1" si="195"/>
        <v>-3.085442941887322E+16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-128560122578638.44</v>
      </c>
      <c r="L5849" s="444">
        <f t="shared" ca="1" si="194"/>
        <v>-3.098298954145186E+16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25">
      <c r="G5850" s="459"/>
      <c r="H5850" s="459">
        <v>5843</v>
      </c>
      <c r="I5850" s="444">
        <f t="shared" ca="1" si="195"/>
        <v>-3.098298954145186E+16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-129095789756049.42</v>
      </c>
      <c r="L5850" s="444">
        <f t="shared" ca="1" si="194"/>
        <v>-3.1112085331207908E+16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25">
      <c r="G5851" s="459"/>
      <c r="H5851" s="459">
        <v>5844</v>
      </c>
      <c r="I5851" s="444">
        <f t="shared" ca="1" si="195"/>
        <v>-3.1112085331207908E+16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-129633688880032.97</v>
      </c>
      <c r="L5851" s="444">
        <f t="shared" ca="1" si="194"/>
        <v>-3.124171902008794E+16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25">
      <c r="G5852" s="459"/>
      <c r="H5852" s="459">
        <v>5845</v>
      </c>
      <c r="I5852" s="444">
        <f t="shared" ca="1" si="195"/>
        <v>-3.124171902008794E+16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-130173829250366.42</v>
      </c>
      <c r="L5852" s="444">
        <f t="shared" ca="1" si="194"/>
        <v>-3.1371892849338308E+16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25">
      <c r="G5853" s="459"/>
      <c r="H5853" s="459">
        <v>5846</v>
      </c>
      <c r="I5853" s="444">
        <f t="shared" ca="1" si="195"/>
        <v>-3.1371892849338308E+16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-130716220205576.28</v>
      </c>
      <c r="L5853" s="444">
        <f t="shared" ca="1" si="194"/>
        <v>-3.1502609069543884E+16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25">
      <c r="G5854" s="459"/>
      <c r="H5854" s="459">
        <v>5847</v>
      </c>
      <c r="I5854" s="444">
        <f t="shared" ca="1" si="195"/>
        <v>-3.1502609069543884E+16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-131260871123099.52</v>
      </c>
      <c r="L5854" s="444">
        <f t="shared" ca="1" si="194"/>
        <v>-3.1633869940666984E+16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25">
      <c r="G5855" s="459"/>
      <c r="H5855" s="459">
        <v>5848</v>
      </c>
      <c r="I5855" s="444">
        <f t="shared" ca="1" si="195"/>
        <v>-3.1633869940666984E+16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-131807791419445.77</v>
      </c>
      <c r="L5855" s="444">
        <f t="shared" ca="1" si="194"/>
        <v>-3.1765677732086428E+16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25">
      <c r="G5856" s="459"/>
      <c r="H5856" s="459">
        <v>5849</v>
      </c>
      <c r="I5856" s="444">
        <f t="shared" ca="1" si="195"/>
        <v>-3.1765677732086428E+16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-132356990550360.09</v>
      </c>
      <c r="L5856" s="444">
        <f t="shared" ca="1" si="194"/>
        <v>-3.1898034722636788E+16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25">
      <c r="G5857" s="459"/>
      <c r="H5857" s="459">
        <v>5850</v>
      </c>
      <c r="I5857" s="444">
        <f t="shared" ca="1" si="195"/>
        <v>-3.1898034722636788E+16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-132908478010986.61</v>
      </c>
      <c r="L5857" s="444">
        <f t="shared" ca="1" si="194"/>
        <v>-3.2030943200647776E+16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25">
      <c r="G5858" s="459"/>
      <c r="H5858" s="459">
        <v>5851</v>
      </c>
      <c r="I5858" s="444">
        <f t="shared" ca="1" si="195"/>
        <v>-3.2030943200647776E+16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-133462263336032.39</v>
      </c>
      <c r="L5858" s="444">
        <f t="shared" ca="1" si="194"/>
        <v>-3.2164405463983808E+16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25">
      <c r="G5859" s="459"/>
      <c r="H5859" s="459">
        <v>5852</v>
      </c>
      <c r="I5859" s="444">
        <f t="shared" ca="1" si="195"/>
        <v>-3.2164405463983808E+16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-134018356099932.55</v>
      </c>
      <c r="L5859" s="444">
        <f t="shared" ca="1" si="194"/>
        <v>-3.229842382008374E+16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25">
      <c r="G5860" s="459"/>
      <c r="H5860" s="459">
        <v>5853</v>
      </c>
      <c r="I5860" s="444">
        <f t="shared" ca="1" si="195"/>
        <v>-3.229842382008374E+16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-134576765917015.58</v>
      </c>
      <c r="L5860" s="444">
        <f t="shared" ca="1" si="194"/>
        <v>-3.2433000586000756E+16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25">
      <c r="G5861" s="459"/>
      <c r="H5861" s="459">
        <v>5854</v>
      </c>
      <c r="I5861" s="444">
        <f t="shared" ca="1" si="195"/>
        <v>-3.2433000586000756E+16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-135137502441669.8</v>
      </c>
      <c r="L5861" s="444">
        <f t="shared" ca="1" si="194"/>
        <v>-3.2568138088442424E+16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25">
      <c r="G5862" s="459"/>
      <c r="H5862" s="459">
        <v>5855</v>
      </c>
      <c r="I5862" s="444">
        <f t="shared" ca="1" si="195"/>
        <v>-3.2568138088442424E+16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-135700575368510.09</v>
      </c>
      <c r="L5862" s="444">
        <f t="shared" ca="1" si="194"/>
        <v>-3.2703838663810936E+16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25">
      <c r="G5863" s="459"/>
      <c r="H5863" s="459">
        <v>5856</v>
      </c>
      <c r="I5863" s="444">
        <f t="shared" ca="1" si="195"/>
        <v>-3.2703838663810936E+16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-136265994432545.58</v>
      </c>
      <c r="L5863" s="444">
        <f t="shared" ca="1" si="194"/>
        <v>-3.284010465824348E+16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25">
      <c r="G5864" s="459"/>
      <c r="H5864" s="459">
        <v>5857</v>
      </c>
      <c r="I5864" s="444">
        <f t="shared" ca="1" si="195"/>
        <v>-3.284010465824348E+16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-136833769409347.83</v>
      </c>
      <c r="L5864" s="444">
        <f t="shared" ca="1" si="194"/>
        <v>-3.2976938427652828E+16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25">
      <c r="G5865" s="459"/>
      <c r="H5865" s="459">
        <v>5858</v>
      </c>
      <c r="I5865" s="444">
        <f t="shared" ca="1" si="195"/>
        <v>-3.2976938427652828E+16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-137403910115220.11</v>
      </c>
      <c r="L5865" s="444">
        <f t="shared" ca="1" si="194"/>
        <v>-3.3114342337768048E+16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25">
      <c r="G5866" s="459"/>
      <c r="H5866" s="459">
        <v>5859</v>
      </c>
      <c r="I5866" s="444">
        <f t="shared" ca="1" si="195"/>
        <v>-3.3114342337768048E+16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-137976426407366.84</v>
      </c>
      <c r="L5866" s="444">
        <f t="shared" ca="1" si="194"/>
        <v>-3.3252318764175416E+16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25">
      <c r="G5867" s="459"/>
      <c r="H5867" s="459">
        <v>5860</v>
      </c>
      <c r="I5867" s="444">
        <f t="shared" ca="1" si="195"/>
        <v>-3.3252318764175416E+16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-138551328184064.23</v>
      </c>
      <c r="L5867" s="444">
        <f t="shared" ca="1" si="194"/>
        <v>-3.339087009235948E+16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25">
      <c r="G5868" s="459"/>
      <c r="H5868" s="459">
        <v>5861</v>
      </c>
      <c r="I5868" s="444">
        <f t="shared" ca="1" si="195"/>
        <v>-3.339087009235948E+16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-139128625384831.17</v>
      </c>
      <c r="L5868" s="444">
        <f t="shared" ca="1" si="194"/>
        <v>-3.3529998717744312E+16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25">
      <c r="G5869" s="459"/>
      <c r="H5869" s="459">
        <v>5862</v>
      </c>
      <c r="I5869" s="444">
        <f t="shared" ca="1" si="195"/>
        <v>-3.3529998717744312E+16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-139708327990601.3</v>
      </c>
      <c r="L5869" s="444">
        <f t="shared" ca="1" si="194"/>
        <v>-3.3669707045734912E+16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25">
      <c r="G5870" s="459"/>
      <c r="H5870" s="459">
        <v>5863</v>
      </c>
      <c r="I5870" s="444">
        <f t="shared" ca="1" si="195"/>
        <v>-3.3669707045734912E+16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-140290446023895.47</v>
      </c>
      <c r="L5870" s="444">
        <f t="shared" ca="1" si="194"/>
        <v>-3.3809997491758808E+16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25">
      <c r="G5871" s="459"/>
      <c r="H5871" s="459">
        <v>5864</v>
      </c>
      <c r="I5871" s="444">
        <f t="shared" ca="1" si="195"/>
        <v>-3.3809997491758808E+16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-140874989548995.03</v>
      </c>
      <c r="L5871" s="444">
        <f t="shared" ca="1" si="194"/>
        <v>-3.3950872481307804E+16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25">
      <c r="G5872" s="459"/>
      <c r="H5872" s="459">
        <v>5865</v>
      </c>
      <c r="I5872" s="444">
        <f t="shared" ca="1" si="195"/>
        <v>-3.3950872481307804E+16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-141461968672115.84</v>
      </c>
      <c r="L5872" s="444">
        <f t="shared" ca="1" si="194"/>
        <v>-3.409233444997992E+16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25">
      <c r="G5873" s="459"/>
      <c r="H5873" s="459">
        <v>5866</v>
      </c>
      <c r="I5873" s="444">
        <f t="shared" ca="1" si="195"/>
        <v>-3.409233444997992E+16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-142051393541583</v>
      </c>
      <c r="L5873" s="444">
        <f t="shared" ref="L5873:L6127" ca="1" si="199">I5873-J5873+K5873</f>
        <v>-3.4234385843521504E+16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25">
      <c r="G5874" s="459"/>
      <c r="H5874" s="459">
        <v>5867</v>
      </c>
      <c r="I5874" s="444">
        <f t="shared" ref="I5874:I6128" ca="1" si="200">L5873</f>
        <v>-3.4234385843521504E+16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-142643274348006.25</v>
      </c>
      <c r="L5874" s="444">
        <f t="shared" ca="1" si="199"/>
        <v>-3.4377029117869512E+16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25">
      <c r="G5875" s="459"/>
      <c r="H5875" s="459">
        <v>5868</v>
      </c>
      <c r="I5875" s="444">
        <f t="shared" ca="1" si="200"/>
        <v>-3.4377029117869512E+16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-143237621324456.31</v>
      </c>
      <c r="L5875" s="444">
        <f t="shared" ca="1" si="199"/>
        <v>-3.4520266739193968E+16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25">
      <c r="G5876" s="459"/>
      <c r="H5876" s="459">
        <v>5869</v>
      </c>
      <c r="I5876" s="444">
        <f t="shared" ca="1" si="200"/>
        <v>-3.4520266739193968E+16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-143834444746641.5</v>
      </c>
      <c r="L5876" s="444">
        <f t="shared" ca="1" si="199"/>
        <v>-3.4664101183940608E+16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25">
      <c r="G5877" s="459"/>
      <c r="H5877" s="459">
        <v>5870</v>
      </c>
      <c r="I5877" s="444">
        <f t="shared" ca="1" si="200"/>
        <v>-3.4664101183940608E+16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-144433754933085.88</v>
      </c>
      <c r="L5877" s="444">
        <f t="shared" ca="1" si="199"/>
        <v>-3.4808534938873692E+16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25">
      <c r="G5878" s="459"/>
      <c r="H5878" s="459">
        <v>5871</v>
      </c>
      <c r="I5878" s="444">
        <f t="shared" ca="1" si="200"/>
        <v>-3.4808534938873692E+16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-145035562245307.03</v>
      </c>
      <c r="L5878" s="444">
        <f t="shared" ca="1" si="199"/>
        <v>-3.4953570501119E+16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25">
      <c r="G5879" s="459"/>
      <c r="H5879" s="459">
        <v>5872</v>
      </c>
      <c r="I5879" s="444">
        <f t="shared" ca="1" si="200"/>
        <v>-3.4953570501119E+16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-145639877087995.84</v>
      </c>
      <c r="L5879" s="444">
        <f t="shared" ca="1" si="199"/>
        <v>-3.5099210378206996E+16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25">
      <c r="G5880" s="459"/>
      <c r="H5880" s="459">
        <v>5873</v>
      </c>
      <c r="I5880" s="444">
        <f t="shared" ca="1" si="200"/>
        <v>-3.5099210378206996E+16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-146246709909195.81</v>
      </c>
      <c r="L5880" s="444">
        <f t="shared" ca="1" si="199"/>
        <v>-3.5245457088116192E+16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25">
      <c r="G5881" s="459"/>
      <c r="H5881" s="459">
        <v>5874</v>
      </c>
      <c r="I5881" s="444">
        <f t="shared" ca="1" si="200"/>
        <v>-3.5245457088116192E+16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-146856071200484.13</v>
      </c>
      <c r="L5881" s="444">
        <f t="shared" ca="1" si="199"/>
        <v>-3.5392313159316676E+16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25">
      <c r="G5882" s="459"/>
      <c r="H5882" s="459">
        <v>5875</v>
      </c>
      <c r="I5882" s="444">
        <f t="shared" ca="1" si="200"/>
        <v>-3.5392313159316676E+16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-147467971497152.81</v>
      </c>
      <c r="L5882" s="444">
        <f t="shared" ca="1" si="199"/>
        <v>-3.5539781130813828E+16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25">
      <c r="G5883" s="459"/>
      <c r="H5883" s="459">
        <v>5876</v>
      </c>
      <c r="I5883" s="444">
        <f t="shared" ca="1" si="200"/>
        <v>-3.5539781130813828E+16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-148082421378390.94</v>
      </c>
      <c r="L5883" s="444">
        <f t="shared" ca="1" si="199"/>
        <v>-3.568786355219222E+16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25">
      <c r="G5884" s="459"/>
      <c r="H5884" s="459">
        <v>5877</v>
      </c>
      <c r="I5884" s="444">
        <f t="shared" ca="1" si="200"/>
        <v>-3.568786355219222E+16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-148699431467467.59</v>
      </c>
      <c r="L5884" s="444">
        <f t="shared" ca="1" si="199"/>
        <v>-3.5836562983659688E+16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25">
      <c r="G5885" s="459"/>
      <c r="H5885" s="459">
        <v>5878</v>
      </c>
      <c r="I5885" s="444">
        <f t="shared" ca="1" si="200"/>
        <v>-3.5836562983659688E+16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-149319012431915.38</v>
      </c>
      <c r="L5885" s="444">
        <f t="shared" ca="1" si="199"/>
        <v>-3.5985881996091604E+16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25">
      <c r="G5886" s="459"/>
      <c r="H5886" s="459">
        <v>5879</v>
      </c>
      <c r="I5886" s="444">
        <f t="shared" ca="1" si="200"/>
        <v>-3.5985881996091604E+16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-149941174983715</v>
      </c>
      <c r="L5886" s="444">
        <f t="shared" ca="1" si="199"/>
        <v>-3.613582317107532E+16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25">
      <c r="G5887" s="459"/>
      <c r="H5887" s="459">
        <v>5880</v>
      </c>
      <c r="I5887" s="444">
        <f t="shared" ca="1" si="200"/>
        <v>-3.613582317107532E+16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-150565929879480.5</v>
      </c>
      <c r="L5887" s="444">
        <f t="shared" ca="1" si="199"/>
        <v>-3.62863891009548E+16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25">
      <c r="G5888" s="459"/>
      <c r="H5888" s="459">
        <v>5881</v>
      </c>
      <c r="I5888" s="444">
        <f t="shared" ca="1" si="200"/>
        <v>-3.62863891009548E+16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-151193287920645</v>
      </c>
      <c r="L5888" s="444">
        <f t="shared" ca="1" si="199"/>
        <v>-3.6437582388875448E+16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25">
      <c r="G5889" s="459"/>
      <c r="H5889" s="459">
        <v>5882</v>
      </c>
      <c r="I5889" s="444">
        <f t="shared" ca="1" si="200"/>
        <v>-3.6437582388875448E+16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-151823259953647.69</v>
      </c>
      <c r="L5889" s="444">
        <f t="shared" ca="1" si="199"/>
        <v>-3.6589405648829096E+16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25">
      <c r="G5890" s="459"/>
      <c r="H5890" s="459">
        <v>5883</v>
      </c>
      <c r="I5890" s="444">
        <f t="shared" ca="1" si="200"/>
        <v>-3.6589405648829096E+16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-152455856870121.22</v>
      </c>
      <c r="L5890" s="444">
        <f t="shared" ca="1" si="199"/>
        <v>-3.6741861505699216E+16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25">
      <c r="G5891" s="459"/>
      <c r="H5891" s="459">
        <v>5884</v>
      </c>
      <c r="I5891" s="444">
        <f t="shared" ca="1" si="200"/>
        <v>-3.6741861505699216E+16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-153091089607080.06</v>
      </c>
      <c r="L5891" s="444">
        <f t="shared" ca="1" si="199"/>
        <v>-3.6894952595306296E+16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25">
      <c r="G5892" s="459"/>
      <c r="H5892" s="459">
        <v>5885</v>
      </c>
      <c r="I5892" s="444">
        <f t="shared" ca="1" si="200"/>
        <v>-3.6894952595306296E+16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-153728969147109.56</v>
      </c>
      <c r="L5892" s="444">
        <f t="shared" ca="1" si="199"/>
        <v>-3.7048681564453408E+16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25">
      <c r="G5893" s="459"/>
      <c r="H5893" s="459">
        <v>5886</v>
      </c>
      <c r="I5893" s="444">
        <f t="shared" ca="1" si="200"/>
        <v>-3.7048681564453408E+16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-154369506518555.88</v>
      </c>
      <c r="L5893" s="444">
        <f t="shared" ca="1" si="199"/>
        <v>-3.720305107097196E+16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25">
      <c r="G5894" s="459"/>
      <c r="H5894" s="459">
        <v>5887</v>
      </c>
      <c r="I5894" s="444">
        <f t="shared" ca="1" si="200"/>
        <v>-3.720305107097196E+16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-155012712795716.5</v>
      </c>
      <c r="L5894" s="444">
        <f t="shared" ca="1" si="199"/>
        <v>-3.735806378376768E+16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25">
      <c r="G5895" s="459"/>
      <c r="H5895" s="459">
        <v>5888</v>
      </c>
      <c r="I5895" s="444">
        <f t="shared" ca="1" si="200"/>
        <v>-3.735806378376768E+16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-155658599099032</v>
      </c>
      <c r="L5895" s="444">
        <f t="shared" ca="1" si="199"/>
        <v>-3.7513722382866712E+16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25">
      <c r="G5896" s="459"/>
      <c r="H5896" s="459">
        <v>5889</v>
      </c>
      <c r="I5896" s="444">
        <f t="shared" ca="1" si="200"/>
        <v>-3.7513722382866712E+16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-156307176595277.97</v>
      </c>
      <c r="L5896" s="444">
        <f t="shared" ca="1" si="199"/>
        <v>-3.7670029559461992E+16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25">
      <c r="G5897" s="459"/>
      <c r="H5897" s="459">
        <v>5890</v>
      </c>
      <c r="I5897" s="444">
        <f t="shared" ca="1" si="200"/>
        <v>-3.7670029559461992E+16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-156958456497758.31</v>
      </c>
      <c r="L5897" s="444">
        <f t="shared" ca="1" si="199"/>
        <v>-3.7826988015959752E+16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25">
      <c r="G5898" s="459"/>
      <c r="H5898" s="459">
        <v>5891</v>
      </c>
      <c r="I5898" s="444">
        <f t="shared" ca="1" si="200"/>
        <v>-3.7826988015959752E+16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-157612450066498.97</v>
      </c>
      <c r="L5898" s="444">
        <f t="shared" ca="1" si="199"/>
        <v>-3.7984600466026248E+16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25">
      <c r="G5899" s="459"/>
      <c r="H5899" s="459">
        <v>5892</v>
      </c>
      <c r="I5899" s="444">
        <f t="shared" ca="1" si="200"/>
        <v>-3.7984600466026248E+16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-158269168608442.69</v>
      </c>
      <c r="L5899" s="444">
        <f t="shared" ca="1" si="199"/>
        <v>-3.8142869634634688E+16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25">
      <c r="G5900" s="459"/>
      <c r="H5900" s="459">
        <v>5893</v>
      </c>
      <c r="I5900" s="444">
        <f t="shared" ca="1" si="200"/>
        <v>-3.8142869634634688E+16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-158928623477644.53</v>
      </c>
      <c r="L5900" s="444">
        <f t="shared" ca="1" si="199"/>
        <v>-3.8301798258112336E+16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25">
      <c r="G5901" s="459"/>
      <c r="H5901" s="459">
        <v>5894</v>
      </c>
      <c r="I5901" s="444">
        <f t="shared" ca="1" si="200"/>
        <v>-3.8301798258112336E+16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-159590826075468.06</v>
      </c>
      <c r="L5901" s="444">
        <f t="shared" ca="1" si="199"/>
        <v>-3.8461389084187808E+16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25">
      <c r="G5902" s="459"/>
      <c r="H5902" s="459">
        <v>5895</v>
      </c>
      <c r="I5902" s="444">
        <f t="shared" ca="1" si="200"/>
        <v>-3.8461389084187808E+16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-160255787850782.53</v>
      </c>
      <c r="L5902" s="444">
        <f t="shared" ca="1" si="199"/>
        <v>-3.8621644872038592E+16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25">
      <c r="G5903" s="459"/>
      <c r="H5903" s="459">
        <v>5896</v>
      </c>
      <c r="I5903" s="444">
        <f t="shared" ca="1" si="200"/>
        <v>-3.8621644872038592E+16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-160923520300160.81</v>
      </c>
      <c r="L5903" s="444">
        <f t="shared" ca="1" si="199"/>
        <v>-3.8782568392338752E+16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25">
      <c r="G5904" s="459"/>
      <c r="H5904" s="459">
        <v>5897</v>
      </c>
      <c r="I5904" s="444">
        <f t="shared" ca="1" si="200"/>
        <v>-3.8782568392338752E+16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-161594034968078.13</v>
      </c>
      <c r="L5904" s="444">
        <f t="shared" ca="1" si="199"/>
        <v>-3.8944162427306832E+16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25">
      <c r="G5905" s="459"/>
      <c r="H5905" s="459">
        <v>5898</v>
      </c>
      <c r="I5905" s="444">
        <f t="shared" ca="1" si="200"/>
        <v>-3.8944162427306832E+16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-162267343447111.81</v>
      </c>
      <c r="L5905" s="444">
        <f t="shared" ca="1" si="199"/>
        <v>-3.9106429770753944E+16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25">
      <c r="G5906" s="459"/>
      <c r="H5906" s="459">
        <v>5899</v>
      </c>
      <c r="I5906" s="444">
        <f t="shared" ca="1" si="200"/>
        <v>-3.9106429770753944E+16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-162943457378141.44</v>
      </c>
      <c r="L5906" s="444">
        <f t="shared" ca="1" si="199"/>
        <v>-3.9269373228132088E+16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25">
      <c r="G5907" s="459"/>
      <c r="H5907" s="459">
        <v>5900</v>
      </c>
      <c r="I5907" s="444">
        <f t="shared" ca="1" si="200"/>
        <v>-3.9269373228132088E+16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-163622388450550.38</v>
      </c>
      <c r="L5907" s="444">
        <f t="shared" ca="1" si="199"/>
        <v>-3.943299561658264E+16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25">
      <c r="G5908" s="459"/>
      <c r="H5908" s="459">
        <v>5901</v>
      </c>
      <c r="I5908" s="444">
        <f t="shared" ca="1" si="200"/>
        <v>-3.943299561658264E+16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-164304148402427.66</v>
      </c>
      <c r="L5908" s="444">
        <f t="shared" ca="1" si="199"/>
        <v>-3.9597299764985064E+16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25">
      <c r="G5909" s="459"/>
      <c r="H5909" s="459">
        <v>5902</v>
      </c>
      <c r="I5909" s="444">
        <f t="shared" ca="1" si="200"/>
        <v>-3.9597299764985064E+16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-164988749020771.09</v>
      </c>
      <c r="L5909" s="444">
        <f t="shared" ca="1" si="199"/>
        <v>-3.9762288514005832E+16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25">
      <c r="G5910" s="459"/>
      <c r="H5910" s="459">
        <v>5903</v>
      </c>
      <c r="I5910" s="444">
        <f t="shared" ca="1" si="200"/>
        <v>-3.9762288514005832E+16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-165676202141690.97</v>
      </c>
      <c r="L5910" s="444">
        <f t="shared" ca="1" si="199"/>
        <v>-3.992796471614752E+16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25">
      <c r="G5911" s="459"/>
      <c r="H5911" s="459">
        <v>5904</v>
      </c>
      <c r="I5911" s="444">
        <f t="shared" ca="1" si="200"/>
        <v>-3.992796471614752E+16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-166366519650614.66</v>
      </c>
      <c r="L5911" s="444">
        <f t="shared" ca="1" si="199"/>
        <v>-4.0094331235798136E+16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25">
      <c r="G5912" s="459"/>
      <c r="H5912" s="459">
        <v>5905</v>
      </c>
      <c r="I5912" s="444">
        <f t="shared" ca="1" si="200"/>
        <v>-4.0094331235798136E+16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-167059713482492.22</v>
      </c>
      <c r="L5912" s="444">
        <f t="shared" ca="1" si="199"/>
        <v>-4.0261390949280632E+16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25">
      <c r="G5913" s="459"/>
      <c r="H5913" s="459">
        <v>5906</v>
      </c>
      <c r="I5913" s="444">
        <f t="shared" ca="1" si="200"/>
        <v>-4.0261390949280632E+16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-167755795622002.63</v>
      </c>
      <c r="L5913" s="444">
        <f t="shared" ca="1" si="199"/>
        <v>-4.0429146744902632E+16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25">
      <c r="G5914" s="459"/>
      <c r="H5914" s="459">
        <v>5907</v>
      </c>
      <c r="I5914" s="444">
        <f t="shared" ca="1" si="200"/>
        <v>-4.0429146744902632E+16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-168454778103760.97</v>
      </c>
      <c r="L5914" s="444">
        <f t="shared" ca="1" si="199"/>
        <v>-4.0597601523006392E+16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25">
      <c r="G5915" s="459"/>
      <c r="H5915" s="459">
        <v>5908</v>
      </c>
      <c r="I5915" s="444">
        <f t="shared" ca="1" si="200"/>
        <v>-4.0597601523006392E+16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-169156673012526.63</v>
      </c>
      <c r="L5915" s="444">
        <f t="shared" ca="1" si="199"/>
        <v>-4.076675819601892E+16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25">
      <c r="G5916" s="459"/>
      <c r="H5916" s="459">
        <v>5909</v>
      </c>
      <c r="I5916" s="444">
        <f t="shared" ca="1" si="200"/>
        <v>-4.076675819601892E+16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-169861492483412.16</v>
      </c>
      <c r="L5916" s="444">
        <f t="shared" ca="1" si="199"/>
        <v>-4.0936619688502336E+16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25">
      <c r="G5917" s="459"/>
      <c r="H5917" s="459">
        <v>5910</v>
      </c>
      <c r="I5917" s="444">
        <f t="shared" ca="1" si="200"/>
        <v>-4.0936619688502336E+16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-170569248702093.06</v>
      </c>
      <c r="L5917" s="444">
        <f t="shared" ca="1" si="199"/>
        <v>-4.1107188937204432E+16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25">
      <c r="G5918" s="459"/>
      <c r="H5918" s="459">
        <v>5911</v>
      </c>
      <c r="I5918" s="444">
        <f t="shared" ca="1" si="200"/>
        <v>-4.1107188937204432E+16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-171279953905018.47</v>
      </c>
      <c r="L5918" s="444">
        <f t="shared" ca="1" si="199"/>
        <v>-4.1278468891109448E+16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25">
      <c r="G5919" s="459"/>
      <c r="H5919" s="459">
        <v>5912</v>
      </c>
      <c r="I5919" s="444">
        <f t="shared" ca="1" si="200"/>
        <v>-4.1278468891109448E+16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-171993620379622.69</v>
      </c>
      <c r="L5919" s="444">
        <f t="shared" ca="1" si="199"/>
        <v>-4.1450462511489072E+16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25">
      <c r="G5920" s="459"/>
      <c r="H5920" s="459">
        <v>5913</v>
      </c>
      <c r="I5920" s="444">
        <f t="shared" ca="1" si="200"/>
        <v>-4.1450462511489072E+16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-172710260464537.81</v>
      </c>
      <c r="L5920" s="444">
        <f t="shared" ca="1" si="199"/>
        <v>-4.1623172771953608E+16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25">
      <c r="G5921" s="459"/>
      <c r="H5921" s="459">
        <v>5914</v>
      </c>
      <c r="I5921" s="444">
        <f t="shared" ca="1" si="200"/>
        <v>-4.1623172771953608E+16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-173429886549806.69</v>
      </c>
      <c r="L5921" s="444">
        <f t="shared" ca="1" si="199"/>
        <v>-4.1796602658503416E+16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25">
      <c r="G5922" s="459"/>
      <c r="H5922" s="459">
        <v>5915</v>
      </c>
      <c r="I5922" s="444">
        <f t="shared" ca="1" si="200"/>
        <v>-4.1796602658503416E+16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-174152511077097.56</v>
      </c>
      <c r="L5922" s="444">
        <f t="shared" ca="1" si="199"/>
        <v>-4.1970755169580512E+16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25">
      <c r="G5923" s="459"/>
      <c r="H5923" s="459">
        <v>5916</v>
      </c>
      <c r="I5923" s="444">
        <f t="shared" ca="1" si="200"/>
        <v>-4.1970755169580512E+16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-174878146539918.81</v>
      </c>
      <c r="L5923" s="444">
        <f t="shared" ca="1" si="199"/>
        <v>-4.2145633316120432E+16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25">
      <c r="G5924" s="459"/>
      <c r="H5924" s="459">
        <v>5917</v>
      </c>
      <c r="I5924" s="444">
        <f t="shared" ca="1" si="200"/>
        <v>-4.2145633316120432E+16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-175606805483835.13</v>
      </c>
      <c r="L5924" s="444">
        <f t="shared" ca="1" si="199"/>
        <v>-4.2321240121604264E+16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25">
      <c r="G5925" s="459"/>
      <c r="H5925" s="459">
        <v>5918</v>
      </c>
      <c r="I5925" s="444">
        <f t="shared" ca="1" si="200"/>
        <v>-4.2321240121604264E+16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-176338500506684.44</v>
      </c>
      <c r="L5925" s="444">
        <f t="shared" ca="1" si="199"/>
        <v>-4.2497578622110952E+16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25">
      <c r="G5926" s="459"/>
      <c r="H5926" s="459">
        <v>5919</v>
      </c>
      <c r="I5926" s="444">
        <f t="shared" ca="1" si="200"/>
        <v>-4.2497578622110952E+16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-177073244258795.63</v>
      </c>
      <c r="L5926" s="444">
        <f t="shared" ca="1" si="199"/>
        <v>-4.2674651866369744E+16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25">
      <c r="G5927" s="459"/>
      <c r="H5927" s="459">
        <v>5920</v>
      </c>
      <c r="I5927" s="444">
        <f t="shared" ca="1" si="200"/>
        <v>-4.2674651866369744E+16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-177811049443207.25</v>
      </c>
      <c r="L5927" s="444">
        <f t="shared" ca="1" si="199"/>
        <v>-4.2852462915812952E+16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25">
      <c r="G5928" s="459"/>
      <c r="H5928" s="459">
        <v>5921</v>
      </c>
      <c r="I5928" s="444">
        <f t="shared" ca="1" si="200"/>
        <v>-4.2852462915812952E+16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-178551928815887.31</v>
      </c>
      <c r="L5928" s="444">
        <f t="shared" ca="1" si="199"/>
        <v>-4.303101484462884E+16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25">
      <c r="G5929" s="459"/>
      <c r="H5929" s="459">
        <v>5922</v>
      </c>
      <c r="I5929" s="444">
        <f t="shared" ca="1" si="200"/>
        <v>-4.303101484462884E+16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-179295895185953.5</v>
      </c>
      <c r="L5929" s="444">
        <f t="shared" ca="1" si="199"/>
        <v>-4.3210310739814792E+16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25">
      <c r="G5930" s="459"/>
      <c r="H5930" s="459">
        <v>5923</v>
      </c>
      <c r="I5930" s="444">
        <f t="shared" ca="1" si="200"/>
        <v>-4.3210310739814792E+16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-180042961415894.97</v>
      </c>
      <c r="L5930" s="444">
        <f t="shared" ca="1" si="199"/>
        <v>-4.3390353701230688E+16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25">
      <c r="G5931" s="459"/>
      <c r="H5931" s="459">
        <v>5924</v>
      </c>
      <c r="I5931" s="444">
        <f t="shared" ca="1" si="200"/>
        <v>-4.3390353701230688E+16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-180793140421794.53</v>
      </c>
      <c r="L5931" s="444">
        <f t="shared" ca="1" si="199"/>
        <v>-4.357114684165248E+16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25">
      <c r="G5932" s="459"/>
      <c r="H5932" s="459">
        <v>5925</v>
      </c>
      <c r="I5932" s="444">
        <f t="shared" ca="1" si="200"/>
        <v>-4.357114684165248E+16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-181546445173552</v>
      </c>
      <c r="L5932" s="444">
        <f t="shared" ca="1" si="199"/>
        <v>-4.3752693286826032E+16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25">
      <c r="G5933" s="459"/>
      <c r="H5933" s="459">
        <v>5926</v>
      </c>
      <c r="I5933" s="444">
        <f t="shared" ca="1" si="200"/>
        <v>-4.3752693286826032E+16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-182302888695108.47</v>
      </c>
      <c r="L5933" s="444">
        <f t="shared" ca="1" si="199"/>
        <v>-4.3934996175521144E+16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25">
      <c r="G5934" s="459"/>
      <c r="H5934" s="459">
        <v>5927</v>
      </c>
      <c r="I5934" s="444">
        <f t="shared" ca="1" si="200"/>
        <v>-4.3934996175521144E+16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-183062484064671.44</v>
      </c>
      <c r="L5934" s="444">
        <f t="shared" ca="1" si="199"/>
        <v>-4.4118058659585816E+16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25">
      <c r="G5935" s="459"/>
      <c r="H5935" s="459">
        <v>5928</v>
      </c>
      <c r="I5935" s="444">
        <f t="shared" ca="1" si="200"/>
        <v>-4.4118058659585816E+16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-183825244414940.91</v>
      </c>
      <c r="L5935" s="444">
        <f t="shared" ca="1" si="199"/>
        <v>-4.430188390400076E+16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25">
      <c r="G5936" s="459"/>
      <c r="H5936" s="459">
        <v>5929</v>
      </c>
      <c r="I5936" s="444">
        <f t="shared" ca="1" si="200"/>
        <v>-4.430188390400076E+16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-184591182933336.5</v>
      </c>
      <c r="L5936" s="444">
        <f t="shared" ca="1" si="199"/>
        <v>-4.4486475086934096E+16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25">
      <c r="G5937" s="459"/>
      <c r="H5937" s="459">
        <v>5930</v>
      </c>
      <c r="I5937" s="444">
        <f t="shared" ca="1" si="200"/>
        <v>-4.4486475086934096E+16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-185360312862225.41</v>
      </c>
      <c r="L5937" s="444">
        <f t="shared" ca="1" si="199"/>
        <v>-4.467183539979632E+16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25">
      <c r="G5938" s="459"/>
      <c r="H5938" s="459">
        <v>5931</v>
      </c>
      <c r="I5938" s="444">
        <f t="shared" ca="1" si="200"/>
        <v>-4.467183539979632E+16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-186132647499151.34</v>
      </c>
      <c r="L5938" s="444">
        <f t="shared" ca="1" si="199"/>
        <v>-4.4857968047295472E+16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25">
      <c r="G5939" s="459"/>
      <c r="H5939" s="459">
        <v>5932</v>
      </c>
      <c r="I5939" s="444">
        <f t="shared" ca="1" si="200"/>
        <v>-4.4857968047295472E+16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-186908200197064.47</v>
      </c>
      <c r="L5939" s="444">
        <f t="shared" ca="1" si="199"/>
        <v>-4.5044876247492536E+16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25">
      <c r="G5940" s="459"/>
      <c r="H5940" s="459">
        <v>5933</v>
      </c>
      <c r="I5940" s="444">
        <f t="shared" ca="1" si="200"/>
        <v>-4.5044876247492536E+16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-187686984364552.22</v>
      </c>
      <c r="L5940" s="444">
        <f t="shared" ca="1" si="199"/>
        <v>-4.5232563231857088E+16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25">
      <c r="G5941" s="459"/>
      <c r="H5941" s="459">
        <v>5934</v>
      </c>
      <c r="I5941" s="444">
        <f t="shared" ca="1" si="200"/>
        <v>-4.5232563231857088E+16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-188469013466071.19</v>
      </c>
      <c r="L5941" s="444">
        <f t="shared" ca="1" si="199"/>
        <v>-4.542103224532316E+16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25">
      <c r="G5942" s="459"/>
      <c r="H5942" s="459">
        <v>5935</v>
      </c>
      <c r="I5942" s="444">
        <f t="shared" ca="1" si="200"/>
        <v>-4.542103224532316E+16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-189254301022179.84</v>
      </c>
      <c r="L5942" s="444">
        <f t="shared" ca="1" si="199"/>
        <v>-4.5610286546345336E+16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25">
      <c r="G5943" s="459"/>
      <c r="H5943" s="459">
        <v>5936</v>
      </c>
      <c r="I5943" s="444">
        <f t="shared" ca="1" si="200"/>
        <v>-4.5610286546345336E+16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-190042860609772.22</v>
      </c>
      <c r="L5943" s="444">
        <f t="shared" ca="1" si="199"/>
        <v>-4.5800329406955112E+16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25">
      <c r="G5944" s="459"/>
      <c r="H5944" s="459">
        <v>5937</v>
      </c>
      <c r="I5944" s="444">
        <f t="shared" ca="1" si="200"/>
        <v>-4.5800329406955112E+16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-190834705862312.97</v>
      </c>
      <c r="L5944" s="444">
        <f t="shared" ca="1" si="199"/>
        <v>-4.5991164112817424E+16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25">
      <c r="G5945" s="459"/>
      <c r="H5945" s="459">
        <v>5938</v>
      </c>
      <c r="I5945" s="444">
        <f t="shared" ca="1" si="200"/>
        <v>-4.5991164112817424E+16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-191629850470072.59</v>
      </c>
      <c r="L5945" s="444">
        <f t="shared" ca="1" si="199"/>
        <v>-4.6182793963287496E+16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25">
      <c r="G5946" s="459"/>
      <c r="H5946" s="459">
        <v>5939</v>
      </c>
      <c r="I5946" s="444">
        <f t="shared" ca="1" si="200"/>
        <v>-4.6182793963287496E+16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-192428308180364.56</v>
      </c>
      <c r="L5946" s="444">
        <f t="shared" ca="1" si="199"/>
        <v>-4.6375222271467864E+16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25">
      <c r="G5947" s="459"/>
      <c r="H5947" s="459">
        <v>5940</v>
      </c>
      <c r="I5947" s="444">
        <f t="shared" ca="1" si="200"/>
        <v>-4.6375222271467864E+16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-193230092797782.75</v>
      </c>
      <c r="L5947" s="444">
        <f t="shared" ca="1" si="199"/>
        <v>-4.6568452364265648E+16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25">
      <c r="G5948" s="459"/>
      <c r="H5948" s="459">
        <v>5941</v>
      </c>
      <c r="I5948" s="444">
        <f t="shared" ca="1" si="200"/>
        <v>-4.6568452364265648E+16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-194035218184440.19</v>
      </c>
      <c r="L5948" s="444">
        <f t="shared" ca="1" si="199"/>
        <v>-4.6762487582450088E+16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25">
      <c r="G5949" s="459"/>
      <c r="H5949" s="459">
        <v>5942</v>
      </c>
      <c r="I5949" s="444">
        <f t="shared" ca="1" si="200"/>
        <v>-4.6762487582450088E+16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-194843698260208.69</v>
      </c>
      <c r="L5949" s="444">
        <f t="shared" ca="1" si="199"/>
        <v>-4.6957331280710296E+16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25">
      <c r="G5950" s="459"/>
      <c r="H5950" s="459">
        <v>5943</v>
      </c>
      <c r="I5950" s="444">
        <f t="shared" ca="1" si="200"/>
        <v>-4.6957331280710296E+16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-195655547002959.56</v>
      </c>
      <c r="L5950" s="444">
        <f t="shared" ca="1" si="199"/>
        <v>-4.7152986827713256E+16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25">
      <c r="G5951" s="459"/>
      <c r="H5951" s="459">
        <v>5944</v>
      </c>
      <c r="I5951" s="444">
        <f t="shared" ca="1" si="200"/>
        <v>-4.7152986827713256E+16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-196470778448805.22</v>
      </c>
      <c r="L5951" s="444">
        <f t="shared" ca="1" si="199"/>
        <v>-4.7349457606162064E+16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25">
      <c r="G5952" s="459"/>
      <c r="H5952" s="459">
        <v>5945</v>
      </c>
      <c r="I5952" s="444">
        <f t="shared" ca="1" si="200"/>
        <v>-4.7349457606162064E+16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-197289406692341.94</v>
      </c>
      <c r="L5952" s="444">
        <f t="shared" ca="1" si="199"/>
        <v>-4.7546747012854408E+16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25">
      <c r="G5953" s="459"/>
      <c r="H5953" s="459">
        <v>5946</v>
      </c>
      <c r="I5953" s="444">
        <f t="shared" ca="1" si="200"/>
        <v>-4.7546747012854408E+16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-198111445886893.38</v>
      </c>
      <c r="L5953" s="444">
        <f t="shared" ca="1" si="199"/>
        <v>-4.7744858458741304E+16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25">
      <c r="G5954" s="459"/>
      <c r="H5954" s="459">
        <v>5947</v>
      </c>
      <c r="I5954" s="444">
        <f t="shared" ca="1" si="200"/>
        <v>-4.7744858458741304E+16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-198936910244755.44</v>
      </c>
      <c r="L5954" s="444">
        <f t="shared" ca="1" si="199"/>
        <v>-4.7943795368986056E+16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25">
      <c r="G5955" s="459"/>
      <c r="H5955" s="459">
        <v>5948</v>
      </c>
      <c r="I5955" s="444">
        <f t="shared" ca="1" si="200"/>
        <v>-4.7943795368986056E+16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-199765814037441.91</v>
      </c>
      <c r="L5955" s="444">
        <f t="shared" ca="1" si="199"/>
        <v>-4.8143561183023496E+16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25">
      <c r="G5956" s="459"/>
      <c r="H5956" s="459">
        <v>5949</v>
      </c>
      <c r="I5956" s="444">
        <f t="shared" ca="1" si="200"/>
        <v>-4.8143561183023496E+16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-200598171595931.22</v>
      </c>
      <c r="L5956" s="444">
        <f t="shared" ca="1" si="199"/>
        <v>-4.8344159354619424E+16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25">
      <c r="G5957" s="459"/>
      <c r="H5957" s="459">
        <v>5950</v>
      </c>
      <c r="I5957" s="444">
        <f t="shared" ca="1" si="200"/>
        <v>-4.8344159354619424E+16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-201433997310914.25</v>
      </c>
      <c r="L5957" s="444">
        <f t="shared" ca="1" si="199"/>
        <v>-4.8545593351930336E+16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25">
      <c r="G5958" s="459"/>
      <c r="H5958" s="459">
        <v>5951</v>
      </c>
      <c r="I5958" s="444">
        <f t="shared" ca="1" si="200"/>
        <v>-4.8545593351930336E+16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-202273305633043.06</v>
      </c>
      <c r="L5958" s="444">
        <f t="shared" ca="1" si="199"/>
        <v>-4.8747866657563376E+16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25">
      <c r="G5959" s="459"/>
      <c r="H5959" s="459">
        <v>5952</v>
      </c>
      <c r="I5959" s="444">
        <f t="shared" ca="1" si="200"/>
        <v>-4.8747866657563376E+16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-203116111073180.72</v>
      </c>
      <c r="L5959" s="444">
        <f t="shared" ca="1" si="199"/>
        <v>-4.895098276863656E+16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25">
      <c r="G5960" s="459"/>
      <c r="H5960" s="459">
        <v>5953</v>
      </c>
      <c r="I5960" s="444">
        <f t="shared" ca="1" si="200"/>
        <v>-4.895098276863656E+16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-203962428202652.34</v>
      </c>
      <c r="L5960" s="444">
        <f t="shared" ca="1" si="199"/>
        <v>-4.9154945196839216E+16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25">
      <c r="G5961" s="459"/>
      <c r="H5961" s="459">
        <v>5954</v>
      </c>
      <c r="I5961" s="444">
        <f t="shared" ca="1" si="200"/>
        <v>-4.9154945196839216E+16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-204812271653496.72</v>
      </c>
      <c r="L5961" s="444">
        <f t="shared" ca="1" si="199"/>
        <v>-4.9359757468492712E+16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25">
      <c r="G5962" s="459"/>
      <c r="H5962" s="459">
        <v>5955</v>
      </c>
      <c r="I5962" s="444">
        <f t="shared" ca="1" si="200"/>
        <v>-4.9359757468492712E+16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-205665656118719.63</v>
      </c>
      <c r="L5962" s="444">
        <f t="shared" ca="1" si="199"/>
        <v>-4.9565423124611432E+16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25">
      <c r="G5963" s="459"/>
      <c r="H5963" s="459">
        <v>5956</v>
      </c>
      <c r="I5963" s="444">
        <f t="shared" ca="1" si="200"/>
        <v>-4.9565423124611432E+16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-206522596352547.63</v>
      </c>
      <c r="L5963" s="444">
        <f t="shared" ca="1" si="199"/>
        <v>-4.9771945720963976E+16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25">
      <c r="G5964" s="459"/>
      <c r="H5964" s="459">
        <v>5957</v>
      </c>
      <c r="I5964" s="444">
        <f t="shared" ca="1" si="200"/>
        <v>-4.9771945720963976E+16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-207383107170683.22</v>
      </c>
      <c r="L5964" s="444">
        <f t="shared" ca="1" si="199"/>
        <v>-4.9979328828134656E+16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25">
      <c r="G5965" s="459"/>
      <c r="H5965" s="459">
        <v>5958</v>
      </c>
      <c r="I5965" s="444">
        <f t="shared" ca="1" si="200"/>
        <v>-4.9979328828134656E+16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-208247203450561.06</v>
      </c>
      <c r="L5965" s="444">
        <f t="shared" ca="1" si="199"/>
        <v>-5.0187576031585216E+16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25">
      <c r="G5966" s="459"/>
      <c r="H5966" s="459">
        <v>5959</v>
      </c>
      <c r="I5966" s="444">
        <f t="shared" ca="1" si="200"/>
        <v>-5.0187576031585216E+16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-209114900131605.06</v>
      </c>
      <c r="L5966" s="444">
        <f t="shared" ca="1" si="199"/>
        <v>-5.0396690931716824E+16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25">
      <c r="G5967" s="459"/>
      <c r="H5967" s="459">
        <v>5960</v>
      </c>
      <c r="I5967" s="444">
        <f t="shared" ca="1" si="200"/>
        <v>-5.0396690931716824E+16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-209986212215486.75</v>
      </c>
      <c r="L5967" s="444">
        <f t="shared" ca="1" si="199"/>
        <v>-5.0606677143932312E+16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25">
      <c r="G5968" s="459"/>
      <c r="H5968" s="459">
        <v>5961</v>
      </c>
      <c r="I5968" s="444">
        <f t="shared" ca="1" si="200"/>
        <v>-5.0606677143932312E+16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-210861154766384.63</v>
      </c>
      <c r="L5968" s="444">
        <f t="shared" ca="1" si="199"/>
        <v>-5.0817538298698696E+16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25">
      <c r="G5969" s="459"/>
      <c r="H5969" s="459">
        <v>5962</v>
      </c>
      <c r="I5969" s="444">
        <f t="shared" ca="1" si="200"/>
        <v>-5.0817538298698696E+16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-211739742911244.56</v>
      </c>
      <c r="L5969" s="444">
        <f t="shared" ca="1" si="199"/>
        <v>-5.1029278041609944E+16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25">
      <c r="G5970" s="459"/>
      <c r="H5970" s="459">
        <v>5963</v>
      </c>
      <c r="I5970" s="444">
        <f t="shared" ca="1" si="200"/>
        <v>-5.1029278041609944E+16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-212621991840041.44</v>
      </c>
      <c r="L5970" s="444">
        <f t="shared" ca="1" si="199"/>
        <v>-5.1241900033449984E+16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25">
      <c r="G5971" s="459"/>
      <c r="H5971" s="459">
        <v>5964</v>
      </c>
      <c r="I5971" s="444">
        <f t="shared" ca="1" si="200"/>
        <v>-5.1241900033449984E+16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-213507916806041.59</v>
      </c>
      <c r="L5971" s="444">
        <f t="shared" ca="1" si="199"/>
        <v>-5.1455407950256024E+16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25">
      <c r="G5972" s="459"/>
      <c r="H5972" s="459">
        <v>5965</v>
      </c>
      <c r="I5972" s="444">
        <f t="shared" ca="1" si="200"/>
        <v>-5.1455407950256024E+16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-214397533126066.75</v>
      </c>
      <c r="L5972" s="444">
        <f t="shared" ca="1" si="199"/>
        <v>-5.1669805483382088E+16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25">
      <c r="G5973" s="459"/>
      <c r="H5973" s="459">
        <v>5966</v>
      </c>
      <c r="I5973" s="444">
        <f t="shared" ca="1" si="200"/>
        <v>-5.1669805483382088E+16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-215290856180758.69</v>
      </c>
      <c r="L5973" s="444">
        <f t="shared" ca="1" si="199"/>
        <v>-5.1885096339562848E+16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25">
      <c r="G5974" s="459"/>
      <c r="H5974" s="459">
        <v>5967</v>
      </c>
      <c r="I5974" s="444">
        <f t="shared" ca="1" si="200"/>
        <v>-5.1885096339562848E+16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-216187901414845.19</v>
      </c>
      <c r="L5974" s="444">
        <f t="shared" ca="1" si="199"/>
        <v>-5.2101284240977696E+16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25">
      <c r="G5975" s="459"/>
      <c r="H5975" s="459">
        <v>5968</v>
      </c>
      <c r="I5975" s="444">
        <f t="shared" ca="1" si="200"/>
        <v>-5.2101284240977696E+16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-217088684337407.06</v>
      </c>
      <c r="L5975" s="444">
        <f t="shared" ca="1" si="199"/>
        <v>-5.2318372925315104E+16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25">
      <c r="G5976" s="459"/>
      <c r="H5976" s="459">
        <v>5969</v>
      </c>
      <c r="I5976" s="444">
        <f t="shared" ca="1" si="200"/>
        <v>-5.2318372925315104E+16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-217993220522146.25</v>
      </c>
      <c r="L5976" s="444">
        <f t="shared" ca="1" si="199"/>
        <v>-5.2536366145837248E+16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25">
      <c r="G5977" s="459"/>
      <c r="H5977" s="459">
        <v>5970</v>
      </c>
      <c r="I5977" s="444">
        <f t="shared" ca="1" si="200"/>
        <v>-5.2536366145837248E+16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-218901525607655.19</v>
      </c>
      <c r="L5977" s="444">
        <f t="shared" ca="1" si="199"/>
        <v>-5.2755267671444904E+16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25">
      <c r="G5978" s="459"/>
      <c r="H5978" s="459">
        <v>5971</v>
      </c>
      <c r="I5978" s="444">
        <f t="shared" ca="1" si="200"/>
        <v>-5.2755267671444904E+16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-219813615297687.09</v>
      </c>
      <c r="L5978" s="444">
        <f t="shared" ca="1" si="199"/>
        <v>-5.2975081286742592E+16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25">
      <c r="G5979" s="459"/>
      <c r="H5979" s="459">
        <v>5972</v>
      </c>
      <c r="I5979" s="444">
        <f t="shared" ca="1" si="200"/>
        <v>-5.2975081286742592E+16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-220729505361427.47</v>
      </c>
      <c r="L5979" s="444">
        <f t="shared" ca="1" si="199"/>
        <v>-5.3195810792104016E+16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25">
      <c r="G5980" s="459"/>
      <c r="H5980" s="459">
        <v>5973</v>
      </c>
      <c r="I5980" s="444">
        <f t="shared" ca="1" si="200"/>
        <v>-5.3195810792104016E+16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-221649211633766.72</v>
      </c>
      <c r="L5980" s="444">
        <f t="shared" ca="1" si="199"/>
        <v>-5.3417460003737784E+16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25">
      <c r="G5981" s="459"/>
      <c r="H5981" s="459">
        <v>5974</v>
      </c>
      <c r="I5981" s="444">
        <f t="shared" ca="1" si="200"/>
        <v>-5.3417460003737784E+16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-222572750015574.09</v>
      </c>
      <c r="L5981" s="444">
        <f t="shared" ca="1" si="199"/>
        <v>-5.364003275375336E+16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25">
      <c r="G5982" s="459"/>
      <c r="H5982" s="459">
        <v>5975</v>
      </c>
      <c r="I5982" s="444">
        <f t="shared" ca="1" si="200"/>
        <v>-5.364003275375336E+16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-223500136473972.34</v>
      </c>
      <c r="L5982" s="444">
        <f t="shared" ca="1" si="199"/>
        <v>-5.3863532890227336E+16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25">
      <c r="G5983" s="459"/>
      <c r="H5983" s="459">
        <v>5976</v>
      </c>
      <c r="I5983" s="444">
        <f t="shared" ca="1" si="200"/>
        <v>-5.3863532890227336E+16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-224431387042613.91</v>
      </c>
      <c r="L5983" s="444">
        <f t="shared" ca="1" si="199"/>
        <v>-5.4087964277269952E+16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25">
      <c r="G5984" s="459"/>
      <c r="H5984" s="459">
        <v>5977</v>
      </c>
      <c r="I5984" s="444">
        <f t="shared" ca="1" si="200"/>
        <v>-5.4087964277269952E+16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-225366517821958.13</v>
      </c>
      <c r="L5984" s="444">
        <f t="shared" ca="1" si="199"/>
        <v>-5.4313330795091912E+16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25">
      <c r="G5985" s="459"/>
      <c r="H5985" s="459">
        <v>5978</v>
      </c>
      <c r="I5985" s="444">
        <f t="shared" ca="1" si="200"/>
        <v>-5.4313330795091912E+16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-226305544979549.63</v>
      </c>
      <c r="L5985" s="444">
        <f t="shared" ca="1" si="199"/>
        <v>-5.4539636340071464E+16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25">
      <c r="G5986" s="459"/>
      <c r="H5986" s="459">
        <v>5979</v>
      </c>
      <c r="I5986" s="444">
        <f t="shared" ca="1" si="200"/>
        <v>-5.4539636340071464E+16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-227248484750297.75</v>
      </c>
      <c r="L5986" s="444">
        <f t="shared" ca="1" si="199"/>
        <v>-5.476688482482176E+16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25">
      <c r="G5987" s="459"/>
      <c r="H5987" s="459">
        <v>5980</v>
      </c>
      <c r="I5987" s="444">
        <f t="shared" ca="1" si="200"/>
        <v>-5.476688482482176E+16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-228195353436757.34</v>
      </c>
      <c r="L5987" s="444">
        <f t="shared" ca="1" si="199"/>
        <v>-5.499508017825852E+16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25">
      <c r="G5988" s="459"/>
      <c r="H5988" s="459">
        <v>5981</v>
      </c>
      <c r="I5988" s="444">
        <f t="shared" ca="1" si="200"/>
        <v>-5.499508017825852E+16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-229146167409410.5</v>
      </c>
      <c r="L5988" s="444">
        <f t="shared" ca="1" si="199"/>
        <v>-5.5224226345667928E+16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25">
      <c r="G5989" s="459"/>
      <c r="H5989" s="459">
        <v>5982</v>
      </c>
      <c r="I5989" s="444">
        <f t="shared" ca="1" si="200"/>
        <v>-5.5224226345667928E+16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-230100943106949.69</v>
      </c>
      <c r="L5989" s="444">
        <f t="shared" ca="1" si="199"/>
        <v>-5.545432728877488E+16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25">
      <c r="G5990" s="459"/>
      <c r="H5990" s="459">
        <v>5983</v>
      </c>
      <c r="I5990" s="444">
        <f t="shared" ca="1" si="200"/>
        <v>-5.545432728877488E+16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-231059697036562</v>
      </c>
      <c r="L5990" s="444">
        <f t="shared" ca="1" si="199"/>
        <v>-5.568538698581144E+16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25">
      <c r="G5991" s="459"/>
      <c r="H5991" s="459">
        <v>5984</v>
      </c>
      <c r="I5991" s="444">
        <f t="shared" ca="1" si="200"/>
        <v>-5.568538698581144E+16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-232022445774214.34</v>
      </c>
      <c r="L5991" s="444">
        <f t="shared" ca="1" si="199"/>
        <v>-5.5917409431585656E+16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25">
      <c r="G5992" s="459"/>
      <c r="H5992" s="459">
        <v>5985</v>
      </c>
      <c r="I5992" s="444">
        <f t="shared" ca="1" si="200"/>
        <v>-5.5917409431585656E+16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-232989205964940.22</v>
      </c>
      <c r="L5992" s="444">
        <f t="shared" ca="1" si="199"/>
        <v>-5.61503986375506E+16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25">
      <c r="G5993" s="459"/>
      <c r="H5993" s="459">
        <v>5986</v>
      </c>
      <c r="I5993" s="444">
        <f t="shared" ca="1" si="200"/>
        <v>-5.61503986375506E+16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-233959994323127.47</v>
      </c>
      <c r="L5993" s="444">
        <f t="shared" ca="1" si="199"/>
        <v>-5.6384358631873728E+16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25">
      <c r="G5994" s="459"/>
      <c r="H5994" s="459">
        <v>5987</v>
      </c>
      <c r="I5994" s="444">
        <f t="shared" ca="1" si="200"/>
        <v>-5.6384358631873728E+16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-234934827632807.16</v>
      </c>
      <c r="L5994" s="444">
        <f t="shared" ca="1" si="199"/>
        <v>-5.6619293459506536E+16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25">
      <c r="G5995" s="459"/>
      <c r="H5995" s="459">
        <v>5988</v>
      </c>
      <c r="I5995" s="444">
        <f t="shared" ca="1" si="200"/>
        <v>-5.6619293459506536E+16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-235913722747943.88</v>
      </c>
      <c r="L5995" s="444">
        <f t="shared" ca="1" si="199"/>
        <v>-5.685520718225448E+16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25">
      <c r="G5996" s="459"/>
      <c r="H5996" s="459">
        <v>5989</v>
      </c>
      <c r="I5996" s="444">
        <f t="shared" ca="1" si="200"/>
        <v>-5.685520718225448E+16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-236896696592726.97</v>
      </c>
      <c r="L5996" s="444">
        <f t="shared" ca="1" si="199"/>
        <v>-5.7092103878847208E+16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25">
      <c r="G5997" s="459"/>
      <c r="H5997" s="459">
        <v>5990</v>
      </c>
      <c r="I5997" s="444">
        <f t="shared" ca="1" si="200"/>
        <v>-5.7092103878847208E+16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-237883766161863.41</v>
      </c>
      <c r="L5997" s="444">
        <f t="shared" ca="1" si="199"/>
        <v>-5.7329987645009072E+16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25">
      <c r="G5998" s="459"/>
      <c r="H5998" s="459">
        <v>5991</v>
      </c>
      <c r="I5998" s="444">
        <f t="shared" ca="1" si="200"/>
        <v>-5.7329987645009072E+16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-238874948520871.13</v>
      </c>
      <c r="L5998" s="444">
        <f t="shared" ca="1" si="199"/>
        <v>-5.7568862593529944E+16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25">
      <c r="G5999" s="459"/>
      <c r="H5999" s="459">
        <v>5992</v>
      </c>
      <c r="I5999" s="444">
        <f t="shared" ca="1" si="200"/>
        <v>-5.7568862593529944E+16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-239870260806374.72</v>
      </c>
      <c r="L5999" s="444">
        <f t="shared" ca="1" si="199"/>
        <v>-5.780873285433632E+16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25">
      <c r="G6000" s="459"/>
      <c r="H6000" s="459">
        <v>5993</v>
      </c>
      <c r="I6000" s="444">
        <f t="shared" ca="1" si="200"/>
        <v>-5.780873285433632E+16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-240869720226401.38</v>
      </c>
      <c r="L6000" s="444">
        <f t="shared" ca="1" si="199"/>
        <v>-5.804960257456272E+16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25">
      <c r="G6001" s="459"/>
      <c r="H6001" s="459">
        <v>5994</v>
      </c>
      <c r="I6001" s="444">
        <f t="shared" ca="1" si="200"/>
        <v>-5.804960257456272E+16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-241873344060678.03</v>
      </c>
      <c r="L6001" s="444">
        <f t="shared" ca="1" si="199"/>
        <v>-5.82914759186234E+16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25">
      <c r="G6002" s="459"/>
      <c r="H6002" s="459">
        <v>5995</v>
      </c>
      <c r="I6002" s="444">
        <f t="shared" ca="1" si="200"/>
        <v>-5.82914759186234E+16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-242881149660930.88</v>
      </c>
      <c r="L6002" s="444">
        <f t="shared" ca="1" si="199"/>
        <v>-5.8534357068284328E+16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25">
      <c r="G6003" s="459"/>
      <c r="H6003" s="459">
        <v>5996</v>
      </c>
      <c r="I6003" s="444">
        <f t="shared" ca="1" si="200"/>
        <v>-5.8534357068284328E+16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-243893154451184.69</v>
      </c>
      <c r="L6003" s="444">
        <f t="shared" ca="1" si="199"/>
        <v>-5.8778250222735512E+16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25">
      <c r="G6004" s="459"/>
      <c r="H6004" s="459">
        <v>5997</v>
      </c>
      <c r="I6004" s="444">
        <f t="shared" ca="1" si="200"/>
        <v>-5.8778250222735512E+16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-244909375928064.63</v>
      </c>
      <c r="L6004" s="444">
        <f t="shared" ca="1" si="199"/>
        <v>-5.9023159598663576E+16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25">
      <c r="G6005" s="459"/>
      <c r="H6005" s="459">
        <v>5998</v>
      </c>
      <c r="I6005" s="444">
        <f t="shared" ca="1" si="200"/>
        <v>-5.9023159598663576E+16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-245929831661098.22</v>
      </c>
      <c r="L6005" s="444">
        <f t="shared" ca="1" si="199"/>
        <v>-5.9269089430324672E+16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25">
      <c r="G6006" s="459"/>
      <c r="H6006" s="459">
        <v>5999</v>
      </c>
      <c r="I6006" s="444">
        <f t="shared" ca="1" si="200"/>
        <v>-5.9269089430324672E+16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-246954539293019.47</v>
      </c>
      <c r="L6006" s="444">
        <f t="shared" ca="1" si="199"/>
        <v>-5.9516043969617688E+16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25">
      <c r="G6007" s="459"/>
      <c r="H6007" s="459">
        <v>6000</v>
      </c>
      <c r="I6007" s="444">
        <f t="shared" ca="1" si="200"/>
        <v>-5.9516043969617688E+16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-247983516540073.69</v>
      </c>
      <c r="L6007" s="444">
        <f t="shared" ca="1" si="199"/>
        <v>-5.976402748615776E+16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25">
      <c r="G6008" s="459"/>
      <c r="H6008" s="459">
        <v>6001</v>
      </c>
      <c r="I6008" s="444">
        <f t="shared" ca="1" si="200"/>
        <v>-5.976402748615776E+16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-249016781192324</v>
      </c>
      <c r="L6008" s="444">
        <f t="shared" ca="1" si="199"/>
        <v>-6.001304426735008E+16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25">
      <c r="G6009" s="459"/>
      <c r="H6009" s="459">
        <v>6002</v>
      </c>
      <c r="I6009" s="444">
        <f t="shared" ca="1" si="200"/>
        <v>-6.001304426735008E+16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-250054351113958.66</v>
      </c>
      <c r="L6009" s="444">
        <f t="shared" ca="1" si="199"/>
        <v>-6.026309861846404E+16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25">
      <c r="G6010" s="459"/>
      <c r="H6010" s="459">
        <v>6003</v>
      </c>
      <c r="I6010" s="444">
        <f t="shared" ca="1" si="200"/>
        <v>-6.026309861846404E+16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-251096244243600.13</v>
      </c>
      <c r="L6010" s="444">
        <f t="shared" ca="1" si="199"/>
        <v>-6.051419486270764E+16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25">
      <c r="G6011" s="459"/>
      <c r="H6011" s="459">
        <v>6004</v>
      </c>
      <c r="I6011" s="444">
        <f t="shared" ca="1" si="200"/>
        <v>-6.051419486270764E+16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-252142478594615.16</v>
      </c>
      <c r="L6011" s="444">
        <f t="shared" ca="1" si="199"/>
        <v>-6.0766337341302256E+16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25">
      <c r="G6012" s="459"/>
      <c r="H6012" s="459">
        <v>6005</v>
      </c>
      <c r="I6012" s="444">
        <f t="shared" ca="1" si="200"/>
        <v>-6.0766337341302256E+16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-253193072255426.09</v>
      </c>
      <c r="L6012" s="444">
        <f t="shared" ca="1" si="199"/>
        <v>-6.101953041355768E+16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25">
      <c r="G6013" s="459"/>
      <c r="H6013" s="459">
        <v>6006</v>
      </c>
      <c r="I6013" s="444">
        <f t="shared" ca="1" si="200"/>
        <v>-6.101953041355768E+16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-254248043389823.66</v>
      </c>
      <c r="L6013" s="444">
        <f t="shared" ca="1" si="199"/>
        <v>-6.1273778456947504E+16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25">
      <c r="G6014" s="459"/>
      <c r="H6014" s="459">
        <v>6007</v>
      </c>
      <c r="I6014" s="444">
        <f t="shared" ca="1" si="200"/>
        <v>-6.1273778456947504E+16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-255307410237281.28</v>
      </c>
      <c r="L6014" s="444">
        <f t="shared" ca="1" si="199"/>
        <v>-6.1529085867184784E+16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25">
      <c r="G6015" s="459"/>
      <c r="H6015" s="459">
        <v>6008</v>
      </c>
      <c r="I6015" s="444">
        <f t="shared" ca="1" si="200"/>
        <v>-6.1529085867184784E+16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-256371191113269.91</v>
      </c>
      <c r="L6015" s="444">
        <f t="shared" ca="1" si="199"/>
        <v>-6.1785457058298056E+16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25">
      <c r="G6016" s="459"/>
      <c r="H6016" s="459">
        <v>6009</v>
      </c>
      <c r="I6016" s="444">
        <f t="shared" ca="1" si="200"/>
        <v>-6.1785457058298056E+16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-257439404409575.25</v>
      </c>
      <c r="L6016" s="444">
        <f t="shared" ca="1" si="199"/>
        <v>-6.2042896462707632E+16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25">
      <c r="G6017" s="459"/>
      <c r="H6017" s="459">
        <v>6010</v>
      </c>
      <c r="I6017" s="444">
        <f t="shared" ca="1" si="200"/>
        <v>-6.2042896462707632E+16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-258512068594615.13</v>
      </c>
      <c r="L6017" s="444">
        <f t="shared" ca="1" si="199"/>
        <v>-6.2301408531302248E+16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25">
      <c r="G6018" s="459"/>
      <c r="H6018" s="459">
        <v>6011</v>
      </c>
      <c r="I6018" s="444">
        <f t="shared" ca="1" si="200"/>
        <v>-6.2301408531302248E+16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-259589202213759.38</v>
      </c>
      <c r="L6018" s="444">
        <f t="shared" ca="1" si="199"/>
        <v>-6.2560997733516008E+16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25">
      <c r="G6019" s="459"/>
      <c r="H6019" s="459">
        <v>6012</v>
      </c>
      <c r="I6019" s="444">
        <f t="shared" ca="1" si="200"/>
        <v>-6.2560997733516008E+16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-260670823889650.03</v>
      </c>
      <c r="L6019" s="444">
        <f t="shared" ca="1" si="199"/>
        <v>-6.2821668557405656E+16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25">
      <c r="G6020" s="459"/>
      <c r="H6020" s="459">
        <v>6013</v>
      </c>
      <c r="I6020" s="444">
        <f t="shared" ca="1" si="200"/>
        <v>-6.2821668557405656E+16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-261756952322523.53</v>
      </c>
      <c r="L6020" s="444">
        <f t="shared" ca="1" si="199"/>
        <v>-6.3083425509728176E+16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25">
      <c r="G6021" s="459"/>
      <c r="H6021" s="459">
        <v>6014</v>
      </c>
      <c r="I6021" s="444">
        <f t="shared" ca="1" si="200"/>
        <v>-6.3083425509728176E+16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-262847606290534.03</v>
      </c>
      <c r="L6021" s="444">
        <f t="shared" ca="1" si="199"/>
        <v>-6.3346273116018712E+16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25">
      <c r="G6022" s="459"/>
      <c r="H6022" s="459">
        <v>6015</v>
      </c>
      <c r="I6022" s="444">
        <f t="shared" ca="1" si="200"/>
        <v>-6.3346273116018712E+16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-263942804650078</v>
      </c>
      <c r="L6022" s="444">
        <f t="shared" ca="1" si="199"/>
        <v>-6.3610215920668792E+16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25">
      <c r="G6023" s="459"/>
      <c r="H6023" s="459">
        <v>6016</v>
      </c>
      <c r="I6023" s="444">
        <f t="shared" ca="1" si="200"/>
        <v>-6.3610215920668792E+16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-265042566336119.97</v>
      </c>
      <c r="L6023" s="444">
        <f t="shared" ca="1" si="199"/>
        <v>-6.3875258487004912E+16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25">
      <c r="G6024" s="459"/>
      <c r="H6024" s="459">
        <v>6017</v>
      </c>
      <c r="I6024" s="444">
        <f t="shared" ca="1" si="200"/>
        <v>-6.3875258487004912E+16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-266146910362520.44</v>
      </c>
      <c r="L6024" s="444">
        <f t="shared" ca="1" si="199"/>
        <v>-6.4141405397367432E+16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25">
      <c r="G6025" s="459"/>
      <c r="H6025" s="459">
        <v>6018</v>
      </c>
      <c r="I6025" s="444">
        <f t="shared" ca="1" si="200"/>
        <v>-6.4141405397367432E+16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-267255855822364.28</v>
      </c>
      <c r="L6025" s="444">
        <f t="shared" ca="1" si="199"/>
        <v>-6.44086612531898E+16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25">
      <c r="G6026" s="459"/>
      <c r="H6026" s="459">
        <v>6019</v>
      </c>
      <c r="I6026" s="444">
        <f t="shared" ca="1" si="200"/>
        <v>-6.44086612531898E+16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-268369421888290.88</v>
      </c>
      <c r="L6026" s="444">
        <f t="shared" ca="1" si="199"/>
        <v>-6.4677030675078088E+16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25">
      <c r="G6027" s="459"/>
      <c r="H6027" s="459">
        <v>6020</v>
      </c>
      <c r="I6027" s="444">
        <f t="shared" ca="1" si="200"/>
        <v>-6.4677030675078088E+16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-269487627812825.34</v>
      </c>
      <c r="L6027" s="444">
        <f t="shared" ca="1" si="199"/>
        <v>-6.4946518302890912E+16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25">
      <c r="G6028" s="459"/>
      <c r="H6028" s="459">
        <v>6021</v>
      </c>
      <c r="I6028" s="444">
        <f t="shared" ca="1" si="200"/>
        <v>-6.4946518302890912E+16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-270610492928712.13</v>
      </c>
      <c r="L6028" s="444">
        <f t="shared" ca="1" si="199"/>
        <v>-6.5217128795819624E+16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25">
      <c r="G6029" s="459"/>
      <c r="H6029" s="459">
        <v>6022</v>
      </c>
      <c r="I6029" s="444">
        <f t="shared" ca="1" si="200"/>
        <v>-6.5217128795819624E+16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-271738036649248.41</v>
      </c>
      <c r="L6029" s="444">
        <f t="shared" ca="1" si="199"/>
        <v>-6.5488866832468872E+16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25">
      <c r="G6030" s="459"/>
      <c r="H6030" s="459">
        <v>6023</v>
      </c>
      <c r="I6030" s="444">
        <f t="shared" ca="1" si="200"/>
        <v>-6.5488866832468872E+16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-272870278468620.25</v>
      </c>
      <c r="L6030" s="444">
        <f t="shared" ca="1" si="199"/>
        <v>-6.5761737110937496E+16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25">
      <c r="G6031" s="459"/>
      <c r="H6031" s="459">
        <v>6024</v>
      </c>
      <c r="I6031" s="444">
        <f t="shared" ca="1" si="200"/>
        <v>-6.5761737110937496E+16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-274007237962239.59</v>
      </c>
      <c r="L6031" s="444">
        <f t="shared" ca="1" si="199"/>
        <v>-6.6035744348899736E+16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25">
      <c r="G6032" s="459"/>
      <c r="H6032" s="459">
        <v>6025</v>
      </c>
      <c r="I6032" s="444">
        <f t="shared" ca="1" si="200"/>
        <v>-6.6035744348899736E+16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-275148934787082.22</v>
      </c>
      <c r="L6032" s="444">
        <f t="shared" ca="1" si="199"/>
        <v>-6.6310893283686816E+16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25">
      <c r="G6033" s="459"/>
      <c r="H6033" s="459">
        <v>6026</v>
      </c>
      <c r="I6033" s="444">
        <f t="shared" ca="1" si="200"/>
        <v>-6.6310893283686816E+16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-276295388682028.38</v>
      </c>
      <c r="L6033" s="444">
        <f t="shared" ca="1" si="199"/>
        <v>-6.6587188672368848E+16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25">
      <c r="G6034" s="459"/>
      <c r="H6034" s="459">
        <v>6027</v>
      </c>
      <c r="I6034" s="444">
        <f t="shared" ca="1" si="200"/>
        <v>-6.6587188672368848E+16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-277446619468203.53</v>
      </c>
      <c r="L6034" s="444">
        <f t="shared" ca="1" si="199"/>
        <v>-6.6864635291837048E+16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25">
      <c r="G6035" s="459"/>
      <c r="H6035" s="459">
        <v>6028</v>
      </c>
      <c r="I6035" s="444">
        <f t="shared" ca="1" si="200"/>
        <v>-6.6864635291837048E+16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-278602647049321.03</v>
      </c>
      <c r="L6035" s="444">
        <f t="shared" ca="1" si="199"/>
        <v>-6.7143237938886368E+16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25">
      <c r="G6036" s="459"/>
      <c r="H6036" s="459">
        <v>6029</v>
      </c>
      <c r="I6036" s="444">
        <f t="shared" ca="1" si="200"/>
        <v>-6.7143237938886368E+16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-279763491412026.5</v>
      </c>
      <c r="L6036" s="444">
        <f t="shared" ca="1" si="199"/>
        <v>-6.7423001430298392E+16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25">
      <c r="G6037" s="459"/>
      <c r="H6037" s="459">
        <v>6030</v>
      </c>
      <c r="I6037" s="444">
        <f t="shared" ca="1" si="200"/>
        <v>-6.7423001430298392E+16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-280929172626243.28</v>
      </c>
      <c r="L6037" s="444">
        <f t="shared" ca="1" si="199"/>
        <v>-6.7703930602924632E+16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25">
      <c r="G6038" s="459"/>
      <c r="H6038" s="459">
        <v>6031</v>
      </c>
      <c r="I6038" s="444">
        <f t="shared" ca="1" si="200"/>
        <v>-6.7703930602924632E+16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-282099710845519.31</v>
      </c>
      <c r="L6038" s="444">
        <f t="shared" ca="1" si="199"/>
        <v>-6.7986030313770152E+16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25">
      <c r="G6039" s="459"/>
      <c r="H6039" s="459">
        <v>6032</v>
      </c>
      <c r="I6039" s="444">
        <f t="shared" ca="1" si="200"/>
        <v>-6.7986030313770152E+16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-283275126307375.63</v>
      </c>
      <c r="L6039" s="444">
        <f t="shared" ca="1" si="199"/>
        <v>-6.8269305440077528E+16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25">
      <c r="G6040" s="459"/>
      <c r="H6040" s="459">
        <v>6033</v>
      </c>
      <c r="I6040" s="444">
        <f t="shared" ca="1" si="200"/>
        <v>-6.8269305440077528E+16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-284455439333656.38</v>
      </c>
      <c r="L6040" s="444">
        <f t="shared" ca="1" si="199"/>
        <v>-6.8553760879411184E+16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25">
      <c r="G6041" s="459"/>
      <c r="H6041" s="459">
        <v>6034</v>
      </c>
      <c r="I6041" s="444">
        <f t="shared" ca="1" si="200"/>
        <v>-6.8553760879411184E+16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-285640670330879.94</v>
      </c>
      <c r="L6041" s="444">
        <f t="shared" ca="1" si="199"/>
        <v>-6.8839401549742064E+16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25">
      <c r="G6042" s="459"/>
      <c r="H6042" s="459">
        <v>6035</v>
      </c>
      <c r="I6042" s="444">
        <f t="shared" ca="1" si="200"/>
        <v>-6.8839401549742064E+16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-286830839790591.94</v>
      </c>
      <c r="L6042" s="444">
        <f t="shared" ca="1" si="199"/>
        <v>-6.9126232389532656E+16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25">
      <c r="G6043" s="459"/>
      <c r="H6043" s="459">
        <v>6036</v>
      </c>
      <c r="I6043" s="444">
        <f t="shared" ca="1" si="200"/>
        <v>-6.9126232389532656E+16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-288025968289719.38</v>
      </c>
      <c r="L6043" s="444">
        <f t="shared" ca="1" si="199"/>
        <v>-6.9414258357822376E+16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25">
      <c r="G6044" s="459"/>
      <c r="H6044" s="459">
        <v>6037</v>
      </c>
      <c r="I6044" s="444">
        <f t="shared" ca="1" si="200"/>
        <v>-6.9414258357822376E+16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-289226076490926.5</v>
      </c>
      <c r="L6044" s="444">
        <f t="shared" ca="1" si="199"/>
        <v>-6.9703484434313304E+16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25">
      <c r="G6045" s="459"/>
      <c r="H6045" s="459">
        <v>6038</v>
      </c>
      <c r="I6045" s="444">
        <f t="shared" ca="1" si="200"/>
        <v>-6.9703484434313304E+16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-290431185142972.13</v>
      </c>
      <c r="L6045" s="444">
        <f t="shared" ca="1" si="199"/>
        <v>-6.999391561945628E+16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25">
      <c r="G6046" s="459"/>
      <c r="H6046" s="459">
        <v>6039</v>
      </c>
      <c r="I6046" s="444">
        <f t="shared" ca="1" si="200"/>
        <v>-6.999391561945628E+16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-291641315081067.88</v>
      </c>
      <c r="L6046" s="444">
        <f t="shared" ca="1" si="199"/>
        <v>-7.0285556934537344E+16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25">
      <c r="G6047" s="459"/>
      <c r="H6047" s="459">
        <v>6040</v>
      </c>
      <c r="I6047" s="444">
        <f t="shared" ca="1" si="200"/>
        <v>-7.0285556934537344E+16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-292856487227238.94</v>
      </c>
      <c r="L6047" s="444">
        <f t="shared" ca="1" si="199"/>
        <v>-7.0578413421764584E+16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25">
      <c r="G6048" s="459"/>
      <c r="H6048" s="459">
        <v>6041</v>
      </c>
      <c r="I6048" s="444">
        <f t="shared" ca="1" si="200"/>
        <v>-7.0578413421764584E+16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-294076722590685.75</v>
      </c>
      <c r="L6048" s="444">
        <f t="shared" ca="1" si="199"/>
        <v>-7.0872490144355272E+16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25">
      <c r="G6049" s="459"/>
      <c r="H6049" s="459">
        <v>6042</v>
      </c>
      <c r="I6049" s="444">
        <f t="shared" ca="1" si="200"/>
        <v>-7.0872490144355272E+16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-295302042268146.94</v>
      </c>
      <c r="L6049" s="444">
        <f t="shared" ca="1" si="199"/>
        <v>-7.1167792186623416E+16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25">
      <c r="G6050" s="459"/>
      <c r="H6050" s="459">
        <v>6043</v>
      </c>
      <c r="I6050" s="444">
        <f t="shared" ca="1" si="200"/>
        <v>-7.1167792186623416E+16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-296532467444264.25</v>
      </c>
      <c r="L6050" s="444">
        <f t="shared" ca="1" si="199"/>
        <v>-7.146432465406768E+16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25">
      <c r="G6051" s="459"/>
      <c r="H6051" s="459">
        <v>6044</v>
      </c>
      <c r="I6051" s="444">
        <f t="shared" ca="1" si="200"/>
        <v>-7.146432465406768E+16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-297768019391948.69</v>
      </c>
      <c r="L6051" s="444">
        <f t="shared" ca="1" si="199"/>
        <v>-7.1762092673459632E+16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25">
      <c r="G6052" s="459"/>
      <c r="H6052" s="459">
        <v>6045</v>
      </c>
      <c r="I6052" s="444">
        <f t="shared" ca="1" si="200"/>
        <v>-7.1762092673459632E+16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-299008719472748.44</v>
      </c>
      <c r="L6052" s="444">
        <f t="shared" ca="1" si="199"/>
        <v>-7.2061101392932384E+16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25">
      <c r="G6053" s="459"/>
      <c r="H6053" s="459">
        <v>6046</v>
      </c>
      <c r="I6053" s="444">
        <f t="shared" ca="1" si="200"/>
        <v>-7.2061101392932384E+16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-300254589137218.25</v>
      </c>
      <c r="L6053" s="444">
        <f t="shared" ca="1" si="199"/>
        <v>-7.23613559820696E+16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25">
      <c r="G6054" s="459"/>
      <c r="H6054" s="459">
        <v>6047</v>
      </c>
      <c r="I6054" s="444">
        <f t="shared" ca="1" si="200"/>
        <v>-7.23613559820696E+16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-301505649925290</v>
      </c>
      <c r="L6054" s="444">
        <f t="shared" ca="1" si="199"/>
        <v>-7.2662861631994896E+16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25">
      <c r="G6055" s="459"/>
      <c r="H6055" s="459">
        <v>6048</v>
      </c>
      <c r="I6055" s="444">
        <f t="shared" ca="1" si="200"/>
        <v>-7.2662861631994896E+16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-302761923466645.38</v>
      </c>
      <c r="L6055" s="444">
        <f t="shared" ca="1" si="199"/>
        <v>-7.2965623555461536E+16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25">
      <c r="G6056" s="459"/>
      <c r="H6056" s="459">
        <v>6049</v>
      </c>
      <c r="I6056" s="444">
        <f t="shared" ca="1" si="200"/>
        <v>-7.2965623555461536E+16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-304023431481089.75</v>
      </c>
      <c r="L6056" s="444">
        <f t="shared" ca="1" si="199"/>
        <v>-7.3269646986942624E+16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25">
      <c r="G6057" s="459"/>
      <c r="H6057" s="459">
        <v>6050</v>
      </c>
      <c r="I6057" s="444">
        <f t="shared" ca="1" si="200"/>
        <v>-7.3269646986942624E+16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-305290195778927.63</v>
      </c>
      <c r="L6057" s="444">
        <f t="shared" ca="1" si="199"/>
        <v>-7.3574937182721552E+16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25">
      <c r="G6058" s="459"/>
      <c r="H6058" s="459">
        <v>6051</v>
      </c>
      <c r="I6058" s="444">
        <f t="shared" ca="1" si="200"/>
        <v>-7.3574937182721552E+16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-306562238261339.81</v>
      </c>
      <c r="L6058" s="444">
        <f t="shared" ca="1" si="199"/>
        <v>-7.3881499420982896E+16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25">
      <c r="G6059" s="459"/>
      <c r="H6059" s="459">
        <v>6052</v>
      </c>
      <c r="I6059" s="444">
        <f t="shared" ca="1" si="200"/>
        <v>-7.3881499420982896E+16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-307839580920762.06</v>
      </c>
      <c r="L6059" s="444">
        <f t="shared" ca="1" si="199"/>
        <v>-7.4189339001903664E+16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25">
      <c r="G6060" s="459"/>
      <c r="H6060" s="459">
        <v>6053</v>
      </c>
      <c r="I6060" s="444">
        <f t="shared" ca="1" si="200"/>
        <v>-7.4189339001903664E+16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-309122245841265.25</v>
      </c>
      <c r="L6060" s="444">
        <f t="shared" ca="1" si="199"/>
        <v>-7.4498461247744928E+16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25">
      <c r="G6061" s="459"/>
      <c r="H6061" s="459">
        <v>6054</v>
      </c>
      <c r="I6061" s="444">
        <f t="shared" ca="1" si="200"/>
        <v>-7.4498461247744928E+16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-310410255198937.19</v>
      </c>
      <c r="L6061" s="444">
        <f t="shared" ca="1" si="199"/>
        <v>-7.4808871502943872E+16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25">
      <c r="G6062" s="459"/>
      <c r="H6062" s="459">
        <v>6055</v>
      </c>
      <c r="I6062" s="444">
        <f t="shared" ca="1" si="200"/>
        <v>-7.4808871502943872E+16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-311703631262266.13</v>
      </c>
      <c r="L6062" s="444">
        <f t="shared" ca="1" si="199"/>
        <v>-7.5120575134206144E+16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25">
      <c r="G6063" s="459"/>
      <c r="H6063" s="459">
        <v>6056</v>
      </c>
      <c r="I6063" s="444">
        <f t="shared" ca="1" si="200"/>
        <v>-7.5120575134206144E+16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-313002396392525.63</v>
      </c>
      <c r="L6063" s="444">
        <f t="shared" ca="1" si="199"/>
        <v>-7.5433577530598672E+16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25">
      <c r="G6064" s="459"/>
      <c r="H6064" s="459">
        <v>6057</v>
      </c>
      <c r="I6064" s="444">
        <f t="shared" ca="1" si="200"/>
        <v>-7.5433577530598672E+16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-314306573044161.13</v>
      </c>
      <c r="L6064" s="444">
        <f t="shared" ca="1" si="199"/>
        <v>-7.5747884103642832E+16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25">
      <c r="G6065" s="459"/>
      <c r="H6065" s="459">
        <v>6058</v>
      </c>
      <c r="I6065" s="444">
        <f t="shared" ca="1" si="200"/>
        <v>-7.5747884103642832E+16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-315616183765178.44</v>
      </c>
      <c r="L6065" s="444">
        <f t="shared" ca="1" si="199"/>
        <v>-7.6063500287408016E+16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25">
      <c r="G6066" s="459"/>
      <c r="H6066" s="459">
        <v>6059</v>
      </c>
      <c r="I6066" s="444">
        <f t="shared" ca="1" si="200"/>
        <v>-7.6063500287408016E+16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-316931251197533.38</v>
      </c>
      <c r="L6066" s="444">
        <f t="shared" ca="1" si="199"/>
        <v>-7.6380431538605552E+16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25">
      <c r="G6067" s="459"/>
      <c r="H6067" s="459">
        <v>6060</v>
      </c>
      <c r="I6067" s="444">
        <f t="shared" ca="1" si="200"/>
        <v>-7.6380431538605552E+16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-318251798077523.13</v>
      </c>
      <c r="L6067" s="444">
        <f t="shared" ca="1" si="199"/>
        <v>-7.6698683336683072E+16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25">
      <c r="G6068" s="459"/>
      <c r="H6068" s="459">
        <v>6061</v>
      </c>
      <c r="I6068" s="444">
        <f t="shared" ca="1" si="200"/>
        <v>-7.6698683336683072E+16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-319577847236179.44</v>
      </c>
      <c r="L6068" s="444">
        <f t="shared" ca="1" si="199"/>
        <v>-7.7018261183919248E+16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25">
      <c r="G6069" s="459"/>
      <c r="H6069" s="459">
        <v>6062</v>
      </c>
      <c r="I6069" s="444">
        <f t="shared" ca="1" si="200"/>
        <v>-7.7018261183919248E+16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-320909421599663.5</v>
      </c>
      <c r="L6069" s="444">
        <f t="shared" ca="1" si="199"/>
        <v>-7.7339170605518912E+16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25">
      <c r="G6070" s="459"/>
      <c r="H6070" s="459">
        <v>6063</v>
      </c>
      <c r="I6070" s="444">
        <f t="shared" ca="1" si="200"/>
        <v>-7.7339170605518912E+16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-322246544189662.13</v>
      </c>
      <c r="L6070" s="444">
        <f t="shared" ca="1" si="199"/>
        <v>-7.7661417149708576E+16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25">
      <c r="G6071" s="459"/>
      <c r="H6071" s="459">
        <v>6064</v>
      </c>
      <c r="I6071" s="444">
        <f t="shared" ca="1" si="200"/>
        <v>-7.7661417149708576E+16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-323589238123785.75</v>
      </c>
      <c r="L6071" s="444">
        <f t="shared" ca="1" si="199"/>
        <v>-7.7985006387832368E+16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25">
      <c r="G6072" s="459"/>
      <c r="H6072" s="459">
        <v>6065</v>
      </c>
      <c r="I6072" s="444">
        <f t="shared" ca="1" si="200"/>
        <v>-7.7985006387832368E+16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-324937526615968.19</v>
      </c>
      <c r="L6072" s="444">
        <f t="shared" ca="1" si="199"/>
        <v>-7.8309943914448336E+16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25">
      <c r="G6073" s="459"/>
      <c r="H6073" s="459">
        <v>6066</v>
      </c>
      <c r="I6073" s="444">
        <f t="shared" ca="1" si="200"/>
        <v>-7.8309943914448336E+16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-326291432976868.06</v>
      </c>
      <c r="L6073" s="444">
        <f t="shared" ca="1" si="199"/>
        <v>-7.86362353474252E+16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25">
      <c r="G6074" s="459"/>
      <c r="H6074" s="459">
        <v>6067</v>
      </c>
      <c r="I6074" s="444">
        <f t="shared" ca="1" si="200"/>
        <v>-7.86362353474252E+16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-327650980614271.69</v>
      </c>
      <c r="L6074" s="444">
        <f t="shared" ca="1" si="199"/>
        <v>-7.8963886328039472E+16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25">
      <c r="G6075" s="459"/>
      <c r="H6075" s="459">
        <v>6068</v>
      </c>
      <c r="I6075" s="444">
        <f t="shared" ca="1" si="200"/>
        <v>-7.8963886328039472E+16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-329016193033497.81</v>
      </c>
      <c r="L6075" s="444">
        <f t="shared" ca="1" si="199"/>
        <v>-7.9292902521072976E+16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25">
      <c r="G6076" s="459"/>
      <c r="H6076" s="459">
        <v>6069</v>
      </c>
      <c r="I6076" s="444">
        <f t="shared" ca="1" si="200"/>
        <v>-7.9292902521072976E+16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-330387093837804.06</v>
      </c>
      <c r="L6076" s="444">
        <f t="shared" ca="1" si="199"/>
        <v>-7.9623289614910784E+16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25">
      <c r="G6077" s="459"/>
      <c r="H6077" s="459">
        <v>6070</v>
      </c>
      <c r="I6077" s="444">
        <f t="shared" ca="1" si="200"/>
        <v>-7.9623289614910784E+16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-331763706728794.94</v>
      </c>
      <c r="L6077" s="444">
        <f t="shared" ca="1" si="199"/>
        <v>-7.9955053321639584E+16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25">
      <c r="G6078" s="459"/>
      <c r="H6078" s="459">
        <v>6071</v>
      </c>
      <c r="I6078" s="444">
        <f t="shared" ca="1" si="200"/>
        <v>-7.9955053321639584E+16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-333146055506831.63</v>
      </c>
      <c r="L6078" s="444">
        <f t="shared" ca="1" si="199"/>
        <v>-8.0288199377146416E+16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25">
      <c r="G6079" s="459"/>
      <c r="H6079" s="459">
        <v>6072</v>
      </c>
      <c r="I6079" s="444">
        <f t="shared" ca="1" si="200"/>
        <v>-8.0288199377146416E+16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-334534164071443.38</v>
      </c>
      <c r="L6079" s="444">
        <f t="shared" ca="1" si="199"/>
        <v>-8.0622733541217856E+16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25">
      <c r="G6080" s="459"/>
      <c r="H6080" s="459">
        <v>6073</v>
      </c>
      <c r="I6080" s="444">
        <f t="shared" ca="1" si="200"/>
        <v>-8.0622733541217856E+16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-335928056421741.06</v>
      </c>
      <c r="L6080" s="444">
        <f t="shared" ca="1" si="199"/>
        <v>-8.09586615976396E+16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25">
      <c r="G6081" s="459"/>
      <c r="H6081" s="459">
        <v>6074</v>
      </c>
      <c r="I6081" s="444">
        <f t="shared" ca="1" si="200"/>
        <v>-8.09586615976396E+16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-337327756656831.69</v>
      </c>
      <c r="L6081" s="444">
        <f t="shared" ca="1" si="199"/>
        <v>-8.1295989354296432E+16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25">
      <c r="G6082" s="459"/>
      <c r="H6082" s="459">
        <v>6075</v>
      </c>
      <c r="I6082" s="444">
        <f t="shared" ca="1" si="200"/>
        <v>-8.1295989354296432E+16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-338733288976235.13</v>
      </c>
      <c r="L6082" s="444">
        <f t="shared" ca="1" si="199"/>
        <v>-8.1634722643272672E+16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25">
      <c r="G6083" s="459"/>
      <c r="H6083" s="459">
        <v>6076</v>
      </c>
      <c r="I6083" s="444">
        <f t="shared" ca="1" si="200"/>
        <v>-8.1634722643272672E+16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-340144677680302.81</v>
      </c>
      <c r="L6083" s="444">
        <f t="shared" ca="1" si="199"/>
        <v>-8.1974867320952976E+16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25">
      <c r="G6084" s="459"/>
      <c r="H6084" s="459">
        <v>6077</v>
      </c>
      <c r="I6084" s="444">
        <f t="shared" ca="1" si="200"/>
        <v>-8.1974867320952976E+16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-341561947170637.38</v>
      </c>
      <c r="L6084" s="444">
        <f t="shared" ca="1" si="199"/>
        <v>-8.2316429268123616E+16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25">
      <c r="G6085" s="459"/>
      <c r="H6085" s="459">
        <v>6078</v>
      </c>
      <c r="I6085" s="444">
        <f t="shared" ca="1" si="200"/>
        <v>-8.2316429268123616E+16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-342985121950515.06</v>
      </c>
      <c r="L6085" s="444">
        <f t="shared" ca="1" si="199"/>
        <v>-8.2659414390074128E+16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25">
      <c r="G6086" s="459"/>
      <c r="H6086" s="459">
        <v>6079</v>
      </c>
      <c r="I6086" s="444">
        <f t="shared" ca="1" si="200"/>
        <v>-8.2659414390074128E+16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-344414226625308.88</v>
      </c>
      <c r="L6086" s="444">
        <f t="shared" ca="1" si="199"/>
        <v>-8.300382861669944E+16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25">
      <c r="G6087" s="459"/>
      <c r="H6087" s="459">
        <v>6080</v>
      </c>
      <c r="I6087" s="444">
        <f t="shared" ca="1" si="200"/>
        <v>-8.300382861669944E+16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-345849285902914.31</v>
      </c>
      <c r="L6087" s="444">
        <f t="shared" ca="1" si="199"/>
        <v>-8.3349677902602352E+16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25">
      <c r="G6088" s="459"/>
      <c r="H6088" s="459">
        <v>6081</v>
      </c>
      <c r="I6088" s="444">
        <f t="shared" ca="1" si="200"/>
        <v>-8.3349677902602352E+16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-347290324594176.44</v>
      </c>
      <c r="L6088" s="444">
        <f t="shared" ca="1" si="199"/>
        <v>-8.3696968227196528E+16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25">
      <c r="G6089" s="459"/>
      <c r="H6089" s="459">
        <v>6082</v>
      </c>
      <c r="I6089" s="444">
        <f t="shared" ca="1" si="200"/>
        <v>-8.3696968227196528E+16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-348737367613318.88</v>
      </c>
      <c r="L6089" s="444">
        <f t="shared" ca="1" si="199"/>
        <v>-8.404570559480984E+16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25">
      <c r="G6090" s="459"/>
      <c r="H6090" s="459">
        <v>6083</v>
      </c>
      <c r="I6090" s="444">
        <f t="shared" ca="1" si="200"/>
        <v>-8.404570559480984E+16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-350190439978374.31</v>
      </c>
      <c r="L6090" s="444">
        <f t="shared" ca="1" si="199"/>
        <v>-8.4395896034788208E+16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25">
      <c r="G6091" s="459"/>
      <c r="H6091" s="459">
        <v>6084</v>
      </c>
      <c r="I6091" s="444">
        <f t="shared" ca="1" si="200"/>
        <v>-8.4395896034788208E+16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-351649566811617.5</v>
      </c>
      <c r="L6091" s="444">
        <f t="shared" ca="1" si="199"/>
        <v>-8.4747545601599824E+16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25">
      <c r="G6092" s="459"/>
      <c r="H6092" s="459">
        <v>6085</v>
      </c>
      <c r="I6092" s="444">
        <f t="shared" ca="1" si="200"/>
        <v>-8.4747545601599824E+16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-353114773339999.25</v>
      </c>
      <c r="L6092" s="444">
        <f t="shared" ca="1" si="199"/>
        <v>-8.5100660374939824E+16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25">
      <c r="G6093" s="459"/>
      <c r="H6093" s="459">
        <v>6086</v>
      </c>
      <c r="I6093" s="444">
        <f t="shared" ca="1" si="200"/>
        <v>-8.5100660374939824E+16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-354586084895582.63</v>
      </c>
      <c r="L6093" s="444">
        <f t="shared" ca="1" si="199"/>
        <v>-8.5455246459835408E+16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25">
      <c r="G6094" s="459"/>
      <c r="H6094" s="459">
        <v>6087</v>
      </c>
      <c r="I6094" s="444">
        <f t="shared" ca="1" si="200"/>
        <v>-8.5455246459835408E+16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-356063526915980.88</v>
      </c>
      <c r="L6094" s="444">
        <f t="shared" ca="1" si="199"/>
        <v>-8.5811309986751392E+16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25">
      <c r="G6095" s="459"/>
      <c r="H6095" s="459">
        <v>6088</v>
      </c>
      <c r="I6095" s="444">
        <f t="shared" ca="1" si="200"/>
        <v>-8.5811309986751392E+16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-357547124944797.44</v>
      </c>
      <c r="L6095" s="444">
        <f t="shared" ca="1" si="199"/>
        <v>-8.6168857111696192E+16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25">
      <c r="G6096" s="459"/>
      <c r="H6096" s="459">
        <v>6089</v>
      </c>
      <c r="I6096" s="444">
        <f t="shared" ca="1" si="200"/>
        <v>-8.6168857111696192E+16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-359036904632067.44</v>
      </c>
      <c r="L6096" s="444">
        <f t="shared" ca="1" si="199"/>
        <v>-8.6527894016328256E+16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25">
      <c r="G6097" s="459"/>
      <c r="H6097" s="459">
        <v>6090</v>
      </c>
      <c r="I6097" s="444">
        <f t="shared" ca="1" si="200"/>
        <v>-8.6527894016328256E+16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-360532891734701.06</v>
      </c>
      <c r="L6097" s="444">
        <f t="shared" ca="1" si="199"/>
        <v>-8.688842690806296E+16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25">
      <c r="G6098" s="459"/>
      <c r="H6098" s="459">
        <v>6091</v>
      </c>
      <c r="I6098" s="444">
        <f t="shared" ca="1" si="200"/>
        <v>-8.688842690806296E+16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-362035112116929</v>
      </c>
      <c r="L6098" s="444">
        <f t="shared" ca="1" si="199"/>
        <v>-8.7250462020179888E+16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25">
      <c r="G6099" s="459"/>
      <c r="H6099" s="459">
        <v>6092</v>
      </c>
      <c r="I6099" s="444">
        <f t="shared" ca="1" si="200"/>
        <v>-8.7250462020179888E+16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-363543591750749.5</v>
      </c>
      <c r="L6099" s="444">
        <f t="shared" ca="1" si="199"/>
        <v>-8.761400561193064E+16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25">
      <c r="G6100" s="459"/>
      <c r="H6100" s="459">
        <v>6093</v>
      </c>
      <c r="I6100" s="444">
        <f t="shared" ca="1" si="200"/>
        <v>-8.761400561193064E+16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-365058356716377.69</v>
      </c>
      <c r="L6100" s="444">
        <f t="shared" ca="1" si="199"/>
        <v>-8.7979063968647024E+16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25">
      <c r="G6101" s="459"/>
      <c r="H6101" s="459">
        <v>6094</v>
      </c>
      <c r="I6101" s="444">
        <f t="shared" ca="1" si="200"/>
        <v>-8.7979063968647024E+16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-366579433202695.94</v>
      </c>
      <c r="L6101" s="444">
        <f t="shared" ca="1" si="199"/>
        <v>-8.8345643401849712E+16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25">
      <c r="G6102" s="459"/>
      <c r="H6102" s="459">
        <v>6095</v>
      </c>
      <c r="I6102" s="444">
        <f t="shared" ca="1" si="200"/>
        <v>-8.8345643401849712E+16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-368106847507707.13</v>
      </c>
      <c r="L6102" s="444">
        <f t="shared" ca="1" si="199"/>
        <v>-8.8713750249357424E+16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25">
      <c r="G6103" s="459"/>
      <c r="H6103" s="459">
        <v>6096</v>
      </c>
      <c r="I6103" s="444">
        <f t="shared" ca="1" si="200"/>
        <v>-8.8713750249357424E+16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-369640626038989.25</v>
      </c>
      <c r="L6103" s="444">
        <f t="shared" ca="1" si="199"/>
        <v>-8.9083390875396416E+16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25">
      <c r="G6104" s="459"/>
      <c r="H6104" s="459">
        <v>6097</v>
      </c>
      <c r="I6104" s="444">
        <f t="shared" ca="1" si="200"/>
        <v>-8.9083390875396416E+16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-371180795314151.75</v>
      </c>
      <c r="L6104" s="444">
        <f t="shared" ca="1" si="199"/>
        <v>-8.945457167071056E+16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25">
      <c r="G6105" s="459"/>
      <c r="H6105" s="459">
        <v>6098</v>
      </c>
      <c r="I6105" s="444">
        <f t="shared" ca="1" si="200"/>
        <v>-8.945457167071056E+16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-372727381961294</v>
      </c>
      <c r="L6105" s="444">
        <f t="shared" ca="1" si="199"/>
        <v>-8.9827299052671856E+16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25">
      <c r="G6106" s="459"/>
      <c r="H6106" s="459">
        <v>6099</v>
      </c>
      <c r="I6106" s="444">
        <f t="shared" ca="1" si="200"/>
        <v>-8.9827299052671856E+16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-374280412719466.06</v>
      </c>
      <c r="L6106" s="444">
        <f t="shared" ca="1" si="199"/>
        <v>-9.0201579465391328E+16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25">
      <c r="G6107" s="459"/>
      <c r="H6107" s="459">
        <v>6100</v>
      </c>
      <c r="I6107" s="444">
        <f t="shared" ca="1" si="200"/>
        <v>-9.0201579465391328E+16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-375839914439130.5</v>
      </c>
      <c r="L6107" s="444">
        <f t="shared" ca="1" si="199"/>
        <v>-9.0577419379830464E+16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25">
      <c r="G6108" s="459"/>
      <c r="H6108" s="459">
        <v>6101</v>
      </c>
      <c r="I6108" s="444">
        <f t="shared" ca="1" si="200"/>
        <v>-9.0577419379830464E+16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-377405914082626.94</v>
      </c>
      <c r="L6108" s="444">
        <f t="shared" ca="1" si="199"/>
        <v>-9.0954825293913088E+16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25">
      <c r="G6109" s="459"/>
      <c r="H6109" s="459">
        <v>6102</v>
      </c>
      <c r="I6109" s="444">
        <f t="shared" ca="1" si="200"/>
        <v>-9.0954825293913088E+16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-378978438724637.88</v>
      </c>
      <c r="L6109" s="444">
        <f t="shared" ca="1" si="199"/>
        <v>-9.1333803732637728E+16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25">
      <c r="G6110" s="459"/>
      <c r="H6110" s="459">
        <v>6103</v>
      </c>
      <c r="I6110" s="444">
        <f t="shared" ca="1" si="200"/>
        <v>-9.1333803732637728E+16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-380557515552657.19</v>
      </c>
      <c r="L6110" s="444">
        <f t="shared" ca="1" si="199"/>
        <v>-9.1714361248190384E+16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25">
      <c r="G6111" s="459"/>
      <c r="H6111" s="459">
        <v>6104</v>
      </c>
      <c r="I6111" s="444">
        <f t="shared" ca="1" si="200"/>
        <v>-9.1714361248190384E+16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-382143171867459.94</v>
      </c>
      <c r="L6111" s="444">
        <f t="shared" ca="1" si="199"/>
        <v>-9.209650442005784E+16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25">
      <c r="G6112" s="459"/>
      <c r="H6112" s="459">
        <v>6105</v>
      </c>
      <c r="I6112" s="444">
        <f t="shared" ca="1" si="200"/>
        <v>-9.209650442005784E+16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-383735435083574.31</v>
      </c>
      <c r="L6112" s="444">
        <f t="shared" ca="1" si="199"/>
        <v>-9.2480239855141408E+16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25">
      <c r="G6113" s="459"/>
      <c r="H6113" s="459">
        <v>6106</v>
      </c>
      <c r="I6113" s="444">
        <f t="shared" ca="1" si="200"/>
        <v>-9.2480239855141408E+16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-385334332729755.88</v>
      </c>
      <c r="L6113" s="444">
        <f t="shared" ca="1" si="199"/>
        <v>-9.2865574187871168E+16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25">
      <c r="G6114" s="459"/>
      <c r="H6114" s="459">
        <v>6107</v>
      </c>
      <c r="I6114" s="444">
        <f t="shared" ca="1" si="200"/>
        <v>-9.2865574187871168E+16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-386939892449463.19</v>
      </c>
      <c r="L6114" s="444">
        <f t="shared" ca="1" si="199"/>
        <v>-9.3252514080320624E+16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25">
      <c r="G6115" s="459"/>
      <c r="H6115" s="459">
        <v>6108</v>
      </c>
      <c r="I6115" s="444">
        <f t="shared" ca="1" si="200"/>
        <v>-9.3252514080320624E+16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-388552142001335.94</v>
      </c>
      <c r="L6115" s="444">
        <f t="shared" ca="1" si="199"/>
        <v>-9.3641066222321952E+16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25">
      <c r="G6116" s="459"/>
      <c r="H6116" s="459">
        <v>6109</v>
      </c>
      <c r="I6116" s="444">
        <f t="shared" ca="1" si="200"/>
        <v>-9.3641066222321952E+16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-390171109259674.81</v>
      </c>
      <c r="L6116" s="444">
        <f t="shared" ca="1" si="199"/>
        <v>-9.4031237331581632E+16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25">
      <c r="G6117" s="459"/>
      <c r="H6117" s="459">
        <v>6110</v>
      </c>
      <c r="I6117" s="444">
        <f t="shared" ca="1" si="200"/>
        <v>-9.4031237331581632E+16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-391796822214923.44</v>
      </c>
      <c r="L6117" s="444">
        <f t="shared" ca="1" si="199"/>
        <v>-9.442303415379656E+16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25">
      <c r="G6118" s="459"/>
      <c r="H6118" s="459">
        <v>6111</v>
      </c>
      <c r="I6118" s="444">
        <f t="shared" ca="1" si="200"/>
        <v>-9.442303415379656E+16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-393429308974152.31</v>
      </c>
      <c r="L6118" s="444">
        <f t="shared" ca="1" si="199"/>
        <v>-9.481646346277072E+16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25">
      <c r="G6119" s="459"/>
      <c r="H6119" s="459">
        <v>6112</v>
      </c>
      <c r="I6119" s="444">
        <f t="shared" ca="1" si="200"/>
        <v>-9.481646346277072E+16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-395068597761544.69</v>
      </c>
      <c r="L6119" s="444">
        <f t="shared" ca="1" si="199"/>
        <v>-9.5211532060532272E+16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25">
      <c r="G6120" s="459"/>
      <c r="H6120" s="459">
        <v>6113</v>
      </c>
      <c r="I6120" s="444">
        <f t="shared" ca="1" si="200"/>
        <v>-9.5211532060532272E+16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-396714716918884.44</v>
      </c>
      <c r="L6120" s="444">
        <f t="shared" ca="1" si="199"/>
        <v>-9.5608246777451152E+16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25">
      <c r="G6121" s="459"/>
      <c r="H6121" s="459">
        <v>6114</v>
      </c>
      <c r="I6121" s="444">
        <f t="shared" ca="1" si="200"/>
        <v>-9.5608246777451152E+16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-398367694906046.44</v>
      </c>
      <c r="L6121" s="444">
        <f t="shared" ca="1" si="199"/>
        <v>-9.60066144723572E+16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25">
      <c r="G6122" s="459"/>
      <c r="H6122" s="459">
        <v>6115</v>
      </c>
      <c r="I6122" s="444">
        <f t="shared" ca="1" si="200"/>
        <v>-9.60066144723572E+16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-400027560301488.31</v>
      </c>
      <c r="L6122" s="444">
        <f t="shared" ca="1" si="199"/>
        <v>-9.6406642032658688E+16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25">
      <c r="G6123" s="459"/>
      <c r="H6123" s="459">
        <v>6116</v>
      </c>
      <c r="I6123" s="444">
        <f t="shared" ca="1" si="200"/>
        <v>-9.6406642032658688E+16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-401694341802744.5</v>
      </c>
      <c r="L6123" s="444">
        <f t="shared" ca="1" si="199"/>
        <v>-9.680833637446144E+16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25">
      <c r="G6124" s="459"/>
      <c r="H6124" s="459">
        <v>6117</v>
      </c>
      <c r="I6124" s="444">
        <f t="shared" ca="1" si="200"/>
        <v>-9.680833637446144E+16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-403368068226922.69</v>
      </c>
      <c r="L6124" s="444">
        <f t="shared" ca="1" si="199"/>
        <v>-9.7211704442688368E+16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25">
      <c r="G6125" s="459"/>
      <c r="H6125" s="459">
        <v>6118</v>
      </c>
      <c r="I6125" s="444">
        <f t="shared" ca="1" si="200"/>
        <v>-9.7211704442688368E+16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-405048768511201.5</v>
      </c>
      <c r="L6125" s="444">
        <f t="shared" ca="1" si="199"/>
        <v>-9.7616753211199568E+16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25">
      <c r="G6126" s="459"/>
      <c r="H6126" s="459">
        <v>6119</v>
      </c>
      <c r="I6126" s="444">
        <f t="shared" ca="1" si="200"/>
        <v>-9.7616753211199568E+16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-406736471713331.5</v>
      </c>
      <c r="L6126" s="444">
        <f t="shared" ca="1" si="199"/>
        <v>-9.8023489682912896E+16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25">
      <c r="G6127" s="459"/>
      <c r="H6127" s="459">
        <v>6120</v>
      </c>
      <c r="I6127" s="444">
        <f t="shared" ca="1" si="200"/>
        <v>-9.8023489682912896E+16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-408431207012137.06</v>
      </c>
      <c r="L6127" s="444">
        <f t="shared" ca="1" si="199"/>
        <v>-9.843192088992504E+16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25">
      <c r="G6128" s="459"/>
      <c r="H6128" s="459">
        <v>6121</v>
      </c>
      <c r="I6128" s="444">
        <f t="shared" ca="1" si="200"/>
        <v>-9.843192088992504E+16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-410133003708021</v>
      </c>
      <c r="L6128" s="444">
        <f t="shared" ref="L6128:L6250" ca="1" si="204">I6128-J6128+K6128</f>
        <v>-9.8842053893633056E+16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25">
      <c r="G6129" s="459"/>
      <c r="H6129" s="459">
        <v>6122</v>
      </c>
      <c r="I6129" s="444">
        <f t="shared" ref="I6129:I6250" ca="1" si="205">L6128</f>
        <v>-9.8842053893633056E+16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-411841891223471.06</v>
      </c>
      <c r="L6129" s="444">
        <f t="shared" ca="1" si="204"/>
        <v>-9.9253895784856528E+16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25">
      <c r="G6130" s="459"/>
      <c r="H6130" s="459">
        <v>6123</v>
      </c>
      <c r="I6130" s="444">
        <f t="shared" ca="1" si="205"/>
        <v>-9.9253895784856528E+16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-413557899103568.88</v>
      </c>
      <c r="L6130" s="444">
        <f t="shared" ca="1" si="204"/>
        <v>-9.9667453683960096E+16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25">
      <c r="G6131" s="459"/>
      <c r="H6131" s="459">
        <v>6124</v>
      </c>
      <c r="I6131" s="444">
        <f t="shared" ca="1" si="205"/>
        <v>-9.9667453683960096E+16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-415281057016500.38</v>
      </c>
      <c r="L6131" s="444">
        <f t="shared" ca="1" si="204"/>
        <v>-1.0008273474097659E+17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25">
      <c r="G6132" s="459"/>
      <c r="H6132" s="459">
        <v>6125</v>
      </c>
      <c r="I6132" s="444">
        <f t="shared" ca="1" si="205"/>
        <v>-1.0008273474097659E+17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-417011394754069.13</v>
      </c>
      <c r="L6132" s="444">
        <f t="shared" ca="1" si="204"/>
        <v>-1.0049974613573066E+17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25">
      <c r="G6133" s="459"/>
      <c r="H6133" s="459">
        <v>6126</v>
      </c>
      <c r="I6133" s="444">
        <f t="shared" ca="1" si="205"/>
        <v>-1.0049974613573066E+17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-418748942232211.06</v>
      </c>
      <c r="L6133" s="444">
        <f t="shared" ca="1" si="204"/>
        <v>-1.0091849507796286E+17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25">
      <c r="G6134" s="459"/>
      <c r="H6134" s="459">
        <v>6127</v>
      </c>
      <c r="I6134" s="444">
        <f t="shared" ca="1" si="205"/>
        <v>-1.0091849507796286E+17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-420493729491511.94</v>
      </c>
      <c r="L6134" s="444">
        <f t="shared" ca="1" si="204"/>
        <v>-1.0133898880745437E+17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25">
      <c r="G6135" s="459"/>
      <c r="H6135" s="459">
        <v>6128</v>
      </c>
      <c r="I6135" s="444">
        <f t="shared" ca="1" si="205"/>
        <v>-1.0133898880745437E+17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-422245786697726.5</v>
      </c>
      <c r="L6135" s="444">
        <f t="shared" ca="1" si="204"/>
        <v>-1.017612345941521E+17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25">
      <c r="G6136" s="459"/>
      <c r="H6136" s="459">
        <v>6129</v>
      </c>
      <c r="I6136" s="444">
        <f t="shared" ca="1" si="205"/>
        <v>-1.017612345941521E+17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-424005144142300.38</v>
      </c>
      <c r="L6136" s="444">
        <f t="shared" ca="1" si="204"/>
        <v>-1.021852397382944E+17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25">
      <c r="G6137" s="459"/>
      <c r="H6137" s="459">
        <v>6130</v>
      </c>
      <c r="I6137" s="444">
        <f t="shared" ca="1" si="205"/>
        <v>-1.021852397382944E+17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-425771832242893.31</v>
      </c>
      <c r="L6137" s="444">
        <f t="shared" ca="1" si="204"/>
        <v>-1.026110115705373E+17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25">
      <c r="G6138" s="459"/>
      <c r="H6138" s="459">
        <v>6131</v>
      </c>
      <c r="I6138" s="444">
        <f t="shared" ca="1" si="205"/>
        <v>-1.026110115705373E+17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-427545881543905.38</v>
      </c>
      <c r="L6138" s="444">
        <f t="shared" ca="1" si="204"/>
        <v>-1.030385574520812E+17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25">
      <c r="G6139" s="459"/>
      <c r="H6139" s="459">
        <v>6132</v>
      </c>
      <c r="I6139" s="444">
        <f t="shared" ca="1" si="205"/>
        <v>-1.030385574520812E+17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-429327322717005</v>
      </c>
      <c r="L6139" s="444">
        <f t="shared" ca="1" si="204"/>
        <v>-1.0346788477479821E+17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25">
      <c r="G6140" s="459"/>
      <c r="H6140" s="459">
        <v>6133</v>
      </c>
      <c r="I6140" s="444">
        <f t="shared" ca="1" si="205"/>
        <v>-1.0346788477479821E+17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-431116186561659.19</v>
      </c>
      <c r="L6140" s="444">
        <f t="shared" ca="1" si="204"/>
        <v>-1.0389900096135987E+17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25">
      <c r="G6141" s="459"/>
      <c r="H6141" s="459">
        <v>6134</v>
      </c>
      <c r="I6141" s="444">
        <f t="shared" ca="1" si="205"/>
        <v>-1.0389900096135987E+17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-432912504005666.13</v>
      </c>
      <c r="L6141" s="444">
        <f t="shared" ca="1" si="204"/>
        <v>-1.0433191346536554E+17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25">
      <c r="G6142" s="459"/>
      <c r="H6142" s="459">
        <v>6135</v>
      </c>
      <c r="I6142" s="444">
        <f t="shared" ca="1" si="205"/>
        <v>-1.0433191346536554E+17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-434716306105689.75</v>
      </c>
      <c r="L6142" s="444">
        <f t="shared" ca="1" si="204"/>
        <v>-1.0476662977147123E+17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25">
      <c r="G6143" s="459"/>
      <c r="H6143" s="459">
        <v>6136</v>
      </c>
      <c r="I6143" s="444">
        <f t="shared" ca="1" si="205"/>
        <v>-1.0476662977147123E+17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-436527624047796.81</v>
      </c>
      <c r="L6143" s="444">
        <f t="shared" ca="1" si="204"/>
        <v>-1.0520315739551902E+17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25">
      <c r="G6144" s="459"/>
      <c r="H6144" s="459">
        <v>6137</v>
      </c>
      <c r="I6144" s="444">
        <f t="shared" ca="1" si="205"/>
        <v>-1.0520315739551902E+17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-438346489147995.94</v>
      </c>
      <c r="L6144" s="444">
        <f t="shared" ca="1" si="204"/>
        <v>-1.0564150388466702E+17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25">
      <c r="G6145" s="459"/>
      <c r="H6145" s="459">
        <v>6138</v>
      </c>
      <c r="I6145" s="444">
        <f t="shared" ca="1" si="205"/>
        <v>-1.0564150388466702E+17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-440172932852779.25</v>
      </c>
      <c r="L6145" s="444">
        <f t="shared" ca="1" si="204"/>
        <v>-1.0608167681751981E+17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25">
      <c r="G6146" s="459"/>
      <c r="H6146" s="459">
        <v>6139</v>
      </c>
      <c r="I6146" s="444">
        <f t="shared" ca="1" si="205"/>
        <v>-1.0608167681751981E+17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-442006986739665.88</v>
      </c>
      <c r="L6146" s="444">
        <f t="shared" ca="1" si="204"/>
        <v>-1.0652368380425947E+17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25">
      <c r="G6147" s="459"/>
      <c r="H6147" s="459">
        <v>6140</v>
      </c>
      <c r="I6147" s="444">
        <f t="shared" ca="1" si="205"/>
        <v>-1.0652368380425947E+17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-443848682517747.81</v>
      </c>
      <c r="L6147" s="444">
        <f t="shared" ca="1" si="204"/>
        <v>-1.0696753248677722E+17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25">
      <c r="G6148" s="459"/>
      <c r="H6148" s="459">
        <v>6141</v>
      </c>
      <c r="I6148" s="444">
        <f t="shared" ca="1" si="205"/>
        <v>-1.0696753248677722E+17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-445698052028238.38</v>
      </c>
      <c r="L6148" s="444">
        <f t="shared" ca="1" si="204"/>
        <v>-1.0741323053880546E+17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25">
      <c r="G6149" s="459"/>
      <c r="H6149" s="459">
        <v>6142</v>
      </c>
      <c r="I6149" s="444">
        <f t="shared" ca="1" si="205"/>
        <v>-1.0741323053880546E+17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-447555127245022.75</v>
      </c>
      <c r="L6149" s="444">
        <f t="shared" ca="1" si="204"/>
        <v>-1.0786078566605048E+17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25">
      <c r="G6150" s="459"/>
      <c r="H6150" s="459">
        <v>6143</v>
      </c>
      <c r="I6150" s="444">
        <f t="shared" ca="1" si="205"/>
        <v>-1.0786078566605048E+17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-449419940275210.31</v>
      </c>
      <c r="L6150" s="444">
        <f t="shared" ca="1" si="204"/>
        <v>-1.083102056063257E+17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25">
      <c r="G6151" s="459"/>
      <c r="H6151" s="459">
        <v>6144</v>
      </c>
      <c r="I6151" s="444">
        <f t="shared" ca="1" si="205"/>
        <v>-1.083102056063257E+17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-451292523359690.38</v>
      </c>
      <c r="L6151" s="444">
        <f t="shared" ca="1" si="204"/>
        <v>-1.0876149812968539E+17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25">
      <c r="G6152" s="459"/>
      <c r="H6152" s="459">
        <v>6145</v>
      </c>
      <c r="I6152" s="444">
        <f t="shared" ca="1" si="205"/>
        <v>-1.0876149812968539E+17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-453172908873689.13</v>
      </c>
      <c r="L6152" s="444">
        <f t="shared" ca="1" si="204"/>
        <v>-1.0921467103855909E+17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25">
      <c r="G6153" s="459"/>
      <c r="H6153" s="459">
        <v>6146</v>
      </c>
      <c r="I6153" s="444">
        <f t="shared" ca="1" si="205"/>
        <v>-1.0921467103855909E+17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-455061129327329.5</v>
      </c>
      <c r="L6153" s="444">
        <f t="shared" ca="1" si="204"/>
        <v>-1.0966973216788642E+17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25">
      <c r="G6154" s="459"/>
      <c r="H6154" s="459">
        <v>6147</v>
      </c>
      <c r="I6154" s="444">
        <f t="shared" ca="1" si="205"/>
        <v>-1.0966973216788642E+17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-456957217366193.38</v>
      </c>
      <c r="L6154" s="444">
        <f t="shared" ca="1" si="204"/>
        <v>-1.1012668938525261E+17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25">
      <c r="G6155" s="459"/>
      <c r="H6155" s="459">
        <v>6148</v>
      </c>
      <c r="I6155" s="444">
        <f t="shared" ca="1" si="205"/>
        <v>-1.1012668938525261E+17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-458861205771885.88</v>
      </c>
      <c r="L6155" s="444">
        <f t="shared" ca="1" si="204"/>
        <v>-1.105855505910245E+17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25">
      <c r="G6156" s="459"/>
      <c r="H6156" s="459">
        <v>6149</v>
      </c>
      <c r="I6156" s="444">
        <f t="shared" ca="1" si="205"/>
        <v>-1.105855505910245E+17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-460773127462602.06</v>
      </c>
      <c r="L6156" s="444">
        <f t="shared" ca="1" si="204"/>
        <v>-1.110463237184871E+17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25">
      <c r="G6157" s="459"/>
      <c r="H6157" s="459">
        <v>6150</v>
      </c>
      <c r="I6157" s="444">
        <f t="shared" ca="1" si="205"/>
        <v>-1.110463237184871E+17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-462693015493696.25</v>
      </c>
      <c r="L6157" s="444">
        <f t="shared" ca="1" si="204"/>
        <v>-1.115090167339808E+17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25">
      <c r="G6158" s="459"/>
      <c r="H6158" s="459">
        <v>6151</v>
      </c>
      <c r="I6158" s="444">
        <f t="shared" ca="1" si="205"/>
        <v>-1.115090167339808E+17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-464620903058253.31</v>
      </c>
      <c r="L6158" s="444">
        <f t="shared" ca="1" si="204"/>
        <v>-1.1197363763703906E+17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25">
      <c r="G6159" s="459"/>
      <c r="H6159" s="459">
        <v>6152</v>
      </c>
      <c r="I6159" s="444">
        <f t="shared" ca="1" si="205"/>
        <v>-1.1197363763703906E+17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-466556823487662.75</v>
      </c>
      <c r="L6159" s="444">
        <f t="shared" ca="1" si="204"/>
        <v>-1.1244019446052672E+17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25">
      <c r="G6160" s="459"/>
      <c r="H6160" s="459">
        <v>6153</v>
      </c>
      <c r="I6160" s="444">
        <f t="shared" ca="1" si="205"/>
        <v>-1.1244019446052672E+17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-468500810252194.75</v>
      </c>
      <c r="L6160" s="444">
        <f t="shared" ca="1" si="204"/>
        <v>-1.1290869527077891E+17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25">
      <c r="G6161" s="459"/>
      <c r="H6161" s="459">
        <v>6154</v>
      </c>
      <c r="I6161" s="444">
        <f t="shared" ca="1" si="205"/>
        <v>-1.1290869527077891E+17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-470452896961578.88</v>
      </c>
      <c r="L6161" s="444">
        <f t="shared" ca="1" si="204"/>
        <v>-1.133791481677405E+17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25">
      <c r="G6162" s="459"/>
      <c r="H6162" s="459">
        <v>6155</v>
      </c>
      <c r="I6162" s="444">
        <f t="shared" ca="1" si="205"/>
        <v>-1.133791481677405E+17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-472413117365585.31</v>
      </c>
      <c r="L6162" s="444">
        <f t="shared" ca="1" si="204"/>
        <v>-1.1385156128510608E+17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25">
      <c r="G6163" s="459"/>
      <c r="H6163" s="459">
        <v>6156</v>
      </c>
      <c r="I6163" s="444">
        <f t="shared" ca="1" si="205"/>
        <v>-1.1385156128510608E+17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-474381505354608.69</v>
      </c>
      <c r="L6163" s="444">
        <f t="shared" ca="1" si="204"/>
        <v>-1.1432594279046069E+17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25">
      <c r="G6164" s="459"/>
      <c r="H6164" s="459">
        <v>6157</v>
      </c>
      <c r="I6164" s="444">
        <f t="shared" ca="1" si="205"/>
        <v>-1.1432594279046069E+17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-476358094960252.94</v>
      </c>
      <c r="L6164" s="444">
        <f t="shared" ca="1" si="204"/>
        <v>-1.1480230088542094E+17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25">
      <c r="G6165" s="459"/>
      <c r="H6165" s="459">
        <v>6158</v>
      </c>
      <c r="I6165" s="444">
        <f t="shared" ca="1" si="205"/>
        <v>-1.1480230088542094E+17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-478342920355920.56</v>
      </c>
      <c r="L6165" s="444">
        <f t="shared" ca="1" si="204"/>
        <v>-1.1528064380577686E+17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25">
      <c r="G6166" s="459"/>
      <c r="H6166" s="459">
        <v>6159</v>
      </c>
      <c r="I6166" s="444">
        <f t="shared" ca="1" si="205"/>
        <v>-1.1528064380577686E+17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-480336015857403.56</v>
      </c>
      <c r="L6166" s="444">
        <f t="shared" ca="1" si="204"/>
        <v>-1.1576097982163427E+17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25">
      <c r="G6167" s="459"/>
      <c r="H6167" s="459">
        <v>6160</v>
      </c>
      <c r="I6167" s="444">
        <f t="shared" ca="1" si="205"/>
        <v>-1.1576097982163427E+17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-482337415923476.13</v>
      </c>
      <c r="L6167" s="444">
        <f t="shared" ca="1" si="204"/>
        <v>-1.1624331723755774E+17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25">
      <c r="G6168" s="459"/>
      <c r="H6168" s="459">
        <v>6161</v>
      </c>
      <c r="I6168" s="444">
        <f t="shared" ca="1" si="205"/>
        <v>-1.1624331723755774E+17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-484347155156490.5</v>
      </c>
      <c r="L6168" s="444">
        <f t="shared" ca="1" si="204"/>
        <v>-1.1672766439271424E+17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25">
      <c r="G6169" s="459"/>
      <c r="H6169" s="459">
        <v>6162</v>
      </c>
      <c r="I6169" s="444">
        <f t="shared" ca="1" si="205"/>
        <v>-1.1672766439271424E+17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-486365268302976</v>
      </c>
      <c r="L6169" s="444">
        <f t="shared" ca="1" si="204"/>
        <v>-1.1721402966101722E+17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25">
      <c r="G6170" s="459"/>
      <c r="H6170" s="459">
        <v>6163</v>
      </c>
      <c r="I6170" s="444">
        <f t="shared" ca="1" si="205"/>
        <v>-1.1721402966101722E+17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-488391790254238.31</v>
      </c>
      <c r="L6170" s="444">
        <f t="shared" ca="1" si="204"/>
        <v>-1.1770242145127146E+17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25">
      <c r="G6171" s="459"/>
      <c r="H6171" s="459">
        <v>6164</v>
      </c>
      <c r="I6171" s="444">
        <f t="shared" ca="1" si="205"/>
        <v>-1.1770242145127146E+17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-490426756046964.44</v>
      </c>
      <c r="L6171" s="444">
        <f t="shared" ca="1" si="204"/>
        <v>-1.1819284820731842E+17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25">
      <c r="G6172" s="459"/>
      <c r="H6172" s="459">
        <v>6165</v>
      </c>
      <c r="I6172" s="444">
        <f t="shared" ca="1" si="205"/>
        <v>-1.1819284820731842E+17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-492470200863826.81</v>
      </c>
      <c r="L6172" s="444">
        <f t="shared" ca="1" si="204"/>
        <v>-1.1868531840818224E+17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25">
      <c r="G6173" s="459"/>
      <c r="H6173" s="459">
        <v>6166</v>
      </c>
      <c r="I6173" s="444">
        <f t="shared" ca="1" si="205"/>
        <v>-1.1868531840818224E+17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-494522160034092.69</v>
      </c>
      <c r="L6173" s="444">
        <f t="shared" ca="1" si="204"/>
        <v>-1.1917984056821634E+17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25">
      <c r="G6174" s="459"/>
      <c r="H6174" s="459">
        <v>6167</v>
      </c>
      <c r="I6174" s="444">
        <f t="shared" ca="1" si="205"/>
        <v>-1.1917984056821634E+17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-496582669034234.75</v>
      </c>
      <c r="L6174" s="444">
        <f t="shared" ca="1" si="204"/>
        <v>-1.1967642323725058E+17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25">
      <c r="G6175" s="459"/>
      <c r="H6175" s="459">
        <v>6168</v>
      </c>
      <c r="I6175" s="444">
        <f t="shared" ca="1" si="205"/>
        <v>-1.1967642323725058E+17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-498651763488544</v>
      </c>
      <c r="L6175" s="444">
        <f t="shared" ca="1" si="204"/>
        <v>-1.2017507500073912E+17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25">
      <c r="G6176" s="459"/>
      <c r="H6176" s="459">
        <v>6169</v>
      </c>
      <c r="I6176" s="444">
        <f t="shared" ca="1" si="205"/>
        <v>-1.2017507500073912E+17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-500729479169746.38</v>
      </c>
      <c r="L6176" s="444">
        <f t="shared" ca="1" si="204"/>
        <v>-1.2067580447990886E+17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25">
      <c r="G6177" s="459"/>
      <c r="H6177" s="459">
        <v>6170</v>
      </c>
      <c r="I6177" s="444">
        <f t="shared" ca="1" si="205"/>
        <v>-1.2067580447990886E+17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-502815851999620.19</v>
      </c>
      <c r="L6177" s="444">
        <f t="shared" ca="1" si="204"/>
        <v>-1.2117862033190848E+17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25">
      <c r="G6178" s="459"/>
      <c r="H6178" s="459">
        <v>6171</v>
      </c>
      <c r="I6178" s="444">
        <f t="shared" ca="1" si="205"/>
        <v>-1.2117862033190848E+17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-504910918049618.69</v>
      </c>
      <c r="L6178" s="444">
        <f t="shared" ca="1" si="204"/>
        <v>-1.216835312499581E+17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25">
      <c r="G6179" s="459"/>
      <c r="H6179" s="459">
        <v>6172</v>
      </c>
      <c r="I6179" s="444">
        <f t="shared" ca="1" si="205"/>
        <v>-1.216835312499581E+17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-507014713541492.06</v>
      </c>
      <c r="L6179" s="444">
        <f t="shared" ca="1" si="204"/>
        <v>-1.2219054596349958E+17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25">
      <c r="G6180" s="459"/>
      <c r="H6180" s="459">
        <v>6173</v>
      </c>
      <c r="I6180" s="444">
        <f t="shared" ca="1" si="205"/>
        <v>-1.2219054596349958E+17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-509127274847914.88</v>
      </c>
      <c r="L6180" s="444">
        <f t="shared" ca="1" si="204"/>
        <v>-1.226996732383475E+17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25">
      <c r="G6181" s="459"/>
      <c r="H6181" s="459">
        <v>6174</v>
      </c>
      <c r="I6181" s="444">
        <f t="shared" ca="1" si="205"/>
        <v>-1.226996732383475E+17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-511248638493114.5</v>
      </c>
      <c r="L6181" s="444">
        <f t="shared" ca="1" si="204"/>
        <v>-1.2321092187684062E+17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25">
      <c r="G6182" s="459"/>
      <c r="H6182" s="459">
        <v>6175</v>
      </c>
      <c r="I6182" s="444">
        <f t="shared" ca="1" si="205"/>
        <v>-1.2321092187684062E+17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-513378841153502.56</v>
      </c>
      <c r="L6182" s="444">
        <f t="shared" ca="1" si="204"/>
        <v>-1.2372430071799413E+17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25">
      <c r="G6183" s="459"/>
      <c r="H6183" s="459">
        <v>6176</v>
      </c>
      <c r="I6183" s="444">
        <f t="shared" ca="1" si="205"/>
        <v>-1.2372430071799413E+17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-515517919658308.88</v>
      </c>
      <c r="L6183" s="444">
        <f t="shared" ca="1" si="204"/>
        <v>-1.2423981863765243E+17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25">
      <c r="G6184" s="459"/>
      <c r="H6184" s="459">
        <v>6177</v>
      </c>
      <c r="I6184" s="444">
        <f t="shared" ca="1" si="205"/>
        <v>-1.2423981863765243E+17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-517665910990218.5</v>
      </c>
      <c r="L6184" s="444">
        <f t="shared" ca="1" si="204"/>
        <v>-1.2475748454864266E+17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25">
      <c r="G6185" s="459"/>
      <c r="H6185" s="459">
        <v>6178</v>
      </c>
      <c r="I6185" s="444">
        <f t="shared" ca="1" si="205"/>
        <v>-1.2475748454864266E+17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-519822852286011.06</v>
      </c>
      <c r="L6185" s="444">
        <f t="shared" ca="1" si="204"/>
        <v>-1.2527730740092867E+17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25">
      <c r="G6186" s="459"/>
      <c r="H6186" s="459">
        <v>6179</v>
      </c>
      <c r="I6186" s="444">
        <f t="shared" ca="1" si="205"/>
        <v>-1.2527730740092867E+17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-521988780837202.75</v>
      </c>
      <c r="L6186" s="444">
        <f t="shared" ca="1" si="204"/>
        <v>-1.2579929618176587E+17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25">
      <c r="G6187" s="459"/>
      <c r="H6187" s="459">
        <v>6180</v>
      </c>
      <c r="I6187" s="444">
        <f t="shared" ca="1" si="205"/>
        <v>-1.2579929618176587E+17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-524163734090691.13</v>
      </c>
      <c r="L6187" s="444">
        <f t="shared" ca="1" si="204"/>
        <v>-1.2632345991585656E+17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25">
      <c r="G6188" s="459"/>
      <c r="H6188" s="459">
        <v>6181</v>
      </c>
      <c r="I6188" s="444">
        <f t="shared" ca="1" si="205"/>
        <v>-1.2632345991585656E+17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-526347749649402.31</v>
      </c>
      <c r="L6188" s="444">
        <f t="shared" ca="1" si="204"/>
        <v>-1.2684980766550597E+17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25">
      <c r="G6189" s="459"/>
      <c r="H6189" s="459">
        <v>6182</v>
      </c>
      <c r="I6189" s="444">
        <f t="shared" ca="1" si="205"/>
        <v>-1.2684980766550597E+17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-528540865272941.5</v>
      </c>
      <c r="L6189" s="444">
        <f t="shared" ca="1" si="204"/>
        <v>-1.2737834853077891E+17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25">
      <c r="G6190" s="459"/>
      <c r="H6190" s="459">
        <v>6183</v>
      </c>
      <c r="I6190" s="444">
        <f t="shared" ca="1" si="205"/>
        <v>-1.2737834853077891E+17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-530743118878245.44</v>
      </c>
      <c r="L6190" s="444">
        <f t="shared" ca="1" si="204"/>
        <v>-1.2790909164965715E+17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25">
      <c r="G6191" s="459"/>
      <c r="H6191" s="459">
        <v>6184</v>
      </c>
      <c r="I6191" s="444">
        <f t="shared" ca="1" si="205"/>
        <v>-1.2790909164965715E+17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-532954548540238.13</v>
      </c>
      <c r="L6191" s="444">
        <f t="shared" ca="1" si="204"/>
        <v>-1.2844204619819739E+17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25">
      <c r="G6192" s="459"/>
      <c r="H6192" s="459">
        <v>6185</v>
      </c>
      <c r="I6192" s="444">
        <f t="shared" ca="1" si="205"/>
        <v>-1.2844204619819739E+17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-535175192492489.13</v>
      </c>
      <c r="L6192" s="444">
        <f t="shared" ca="1" si="204"/>
        <v>-1.2897722139068989E+17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25">
      <c r="G6193" s="459"/>
      <c r="H6193" s="459">
        <v>6186</v>
      </c>
      <c r="I6193" s="444">
        <f t="shared" ca="1" si="205"/>
        <v>-1.2897722139068989E+17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-537405089127874.5</v>
      </c>
      <c r="L6193" s="444">
        <f t="shared" ca="1" si="204"/>
        <v>-1.2951462647981776E+17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25">
      <c r="G6194" s="459"/>
      <c r="H6194" s="459">
        <v>6187</v>
      </c>
      <c r="I6194" s="444">
        <f t="shared" ca="1" si="205"/>
        <v>-1.2951462647981776E+17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-539644276999240.69</v>
      </c>
      <c r="L6194" s="444">
        <f t="shared" ca="1" si="204"/>
        <v>-1.3005427075681701E+17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25">
      <c r="G6195" s="459"/>
      <c r="H6195" s="459">
        <v>6188</v>
      </c>
      <c r="I6195" s="444">
        <f t="shared" ca="1" si="205"/>
        <v>-1.3005427075681701E+17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-541892794820070.88</v>
      </c>
      <c r="L6195" s="444">
        <f t="shared" ca="1" si="204"/>
        <v>-1.3059616355163707E+17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25">
      <c r="G6196" s="459"/>
      <c r="H6196" s="459">
        <v>6189</v>
      </c>
      <c r="I6196" s="444">
        <f t="shared" ca="1" si="205"/>
        <v>-1.3059616355163707E+17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-544150681465154.44</v>
      </c>
      <c r="L6196" s="444">
        <f t="shared" ca="1" si="204"/>
        <v>-1.3114031423310222E+17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25">
      <c r="G6197" s="459"/>
      <c r="H6197" s="459">
        <v>6190</v>
      </c>
      <c r="I6197" s="444">
        <f t="shared" ca="1" si="205"/>
        <v>-1.3114031423310222E+17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-546417975971259.25</v>
      </c>
      <c r="L6197" s="444">
        <f t="shared" ca="1" si="204"/>
        <v>-1.3168673220907349E+17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25">
      <c r="G6198" s="459"/>
      <c r="H6198" s="459">
        <v>6191</v>
      </c>
      <c r="I6198" s="444">
        <f t="shared" ca="1" si="205"/>
        <v>-1.3168673220907349E+17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-548694717537806.19</v>
      </c>
      <c r="L6198" s="444">
        <f t="shared" ca="1" si="204"/>
        <v>-1.322354269266113E+17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25">
      <c r="G6199" s="459"/>
      <c r="H6199" s="459">
        <v>6192</v>
      </c>
      <c r="I6199" s="444">
        <f t="shared" ca="1" si="205"/>
        <v>-1.322354269266113E+17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-550980945527547.06</v>
      </c>
      <c r="L6199" s="444">
        <f t="shared" ca="1" si="204"/>
        <v>-1.3278640787213885E+17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25">
      <c r="G6200" s="459"/>
      <c r="H6200" s="459">
        <v>6193</v>
      </c>
      <c r="I6200" s="444">
        <f t="shared" ca="1" si="205"/>
        <v>-1.3278640787213885E+17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-553276699467245.19</v>
      </c>
      <c r="L6200" s="444">
        <f t="shared" ca="1" si="204"/>
        <v>-1.333396845716061E+17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25">
      <c r="G6201" s="459"/>
      <c r="H6201" s="459">
        <v>6194</v>
      </c>
      <c r="I6201" s="444">
        <f t="shared" ca="1" si="205"/>
        <v>-1.333396845716061E+17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-555582019048358.75</v>
      </c>
      <c r="L6201" s="444">
        <f t="shared" ca="1" si="204"/>
        <v>-1.3389526659065445E+17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25">
      <c r="G6202" s="459"/>
      <c r="H6202" s="459">
        <v>6195</v>
      </c>
      <c r="I6202" s="444">
        <f t="shared" ca="1" si="205"/>
        <v>-1.3389526659065445E+17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-557896944127726.88</v>
      </c>
      <c r="L6202" s="444">
        <f t="shared" ca="1" si="204"/>
        <v>-1.3445316353478218E+17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25">
      <c r="G6203" s="459"/>
      <c r="H6203" s="459">
        <v>6196</v>
      </c>
      <c r="I6203" s="444">
        <f t="shared" ca="1" si="205"/>
        <v>-1.3445316353478218E+17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-560221514728259.06</v>
      </c>
      <c r="L6203" s="444">
        <f t="shared" ca="1" si="204"/>
        <v>-1.3501338504951043E+17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25">
      <c r="G6204" s="459"/>
      <c r="H6204" s="459">
        <v>6197</v>
      </c>
      <c r="I6204" s="444">
        <f t="shared" ca="1" si="205"/>
        <v>-1.3501338504951043E+17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-562555771039626.81</v>
      </c>
      <c r="L6204" s="444">
        <f t="shared" ca="1" si="204"/>
        <v>-1.3557594082055006E+17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25">
      <c r="G6205" s="459"/>
      <c r="H6205" s="459">
        <v>6198</v>
      </c>
      <c r="I6205" s="444">
        <f t="shared" ca="1" si="205"/>
        <v>-1.3557594082055006E+17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-564899753418958.5</v>
      </c>
      <c r="L6205" s="444">
        <f t="shared" ca="1" si="204"/>
        <v>-1.3614084057396902E+17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25">
      <c r="G6206" s="459"/>
      <c r="H6206" s="459">
        <v>6199</v>
      </c>
      <c r="I6206" s="444">
        <f t="shared" ca="1" si="205"/>
        <v>-1.3614084057396902E+17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-567253502391537.63</v>
      </c>
      <c r="L6206" s="444">
        <f t="shared" ca="1" si="204"/>
        <v>-1.3670809407636056E+17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25">
      <c r="G6207" s="459"/>
      <c r="H6207" s="459">
        <v>6200</v>
      </c>
      <c r="I6207" s="444">
        <f t="shared" ca="1" si="205"/>
        <v>-1.3670809407636056E+17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-569617058651502.38</v>
      </c>
      <c r="L6207" s="444">
        <f t="shared" ca="1" si="204"/>
        <v>-1.3727771113501206E+17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25">
      <c r="G6208" s="459"/>
      <c r="H6208" s="459">
        <v>6201</v>
      </c>
      <c r="I6208" s="444">
        <f t="shared" ca="1" si="205"/>
        <v>-1.3727771113501206E+17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-571990463062550.25</v>
      </c>
      <c r="L6208" s="444">
        <f t="shared" ca="1" si="204"/>
        <v>-1.3784970159807461E+17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25">
      <c r="G6209" s="459"/>
      <c r="H6209" s="459">
        <v>6202</v>
      </c>
      <c r="I6209" s="444">
        <f t="shared" ca="1" si="205"/>
        <v>-1.3784970159807461E+17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-574373756658644.25</v>
      </c>
      <c r="L6209" s="444">
        <f t="shared" ca="1" si="204"/>
        <v>-1.3842407535473325E+17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25">
      <c r="G6210" s="459"/>
      <c r="H6210" s="459">
        <v>6203</v>
      </c>
      <c r="I6210" s="444">
        <f t="shared" ca="1" si="205"/>
        <v>-1.3842407535473325E+17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-576766980644721.88</v>
      </c>
      <c r="L6210" s="444">
        <f t="shared" ca="1" si="204"/>
        <v>-1.3900084233537797E+17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25">
      <c r="G6211" s="459"/>
      <c r="H6211" s="459">
        <v>6204</v>
      </c>
      <c r="I6211" s="444">
        <f t="shared" ca="1" si="205"/>
        <v>-1.3900084233537797E+17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-579170176397408.25</v>
      </c>
      <c r="L6211" s="444">
        <f t="shared" ca="1" si="204"/>
        <v>-1.3958001251177538E+17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25">
      <c r="G6212" s="459"/>
      <c r="H6212" s="459">
        <v>6205</v>
      </c>
      <c r="I6212" s="444">
        <f t="shared" ca="1" si="205"/>
        <v>-1.3958001251177538E+17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-581583385465730.75</v>
      </c>
      <c r="L6212" s="444">
        <f t="shared" ca="1" si="204"/>
        <v>-1.401615958972411E+17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25">
      <c r="G6213" s="459"/>
      <c r="H6213" s="459">
        <v>6206</v>
      </c>
      <c r="I6213" s="444">
        <f t="shared" ca="1" si="205"/>
        <v>-1.401615958972411E+17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-584006649571837.88</v>
      </c>
      <c r="L6213" s="444">
        <f t="shared" ca="1" si="204"/>
        <v>-1.4074560254681294E+17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25">
      <c r="G6214" s="459"/>
      <c r="H6214" s="459">
        <v>6207</v>
      </c>
      <c r="I6214" s="444">
        <f t="shared" ca="1" si="205"/>
        <v>-1.4074560254681294E+17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-586440010611720.63</v>
      </c>
      <c r="L6214" s="444">
        <f t="shared" ca="1" si="204"/>
        <v>-1.4133204255742467E+17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25">
      <c r="G6215" s="459"/>
      <c r="H6215" s="459">
        <v>6208</v>
      </c>
      <c r="I6215" s="444">
        <f t="shared" ca="1" si="205"/>
        <v>-1.4133204255742467E+17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-588883510655936.13</v>
      </c>
      <c r="L6215" s="444">
        <f t="shared" ca="1" si="204"/>
        <v>-1.4192092606808061E+17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25">
      <c r="G6216" s="459"/>
      <c r="H6216" s="459">
        <v>6209</v>
      </c>
      <c r="I6216" s="444">
        <f t="shared" ca="1" si="205"/>
        <v>-1.4192092606808061E+17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-591337191950335.88</v>
      </c>
      <c r="L6216" s="444">
        <f t="shared" ca="1" si="204"/>
        <v>-1.4251226326003094E+17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25">
      <c r="G6217" s="459"/>
      <c r="H6217" s="459">
        <v>6210</v>
      </c>
      <c r="I6217" s="444">
        <f t="shared" ca="1" si="205"/>
        <v>-1.4251226326003094E+17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-593801096916795.63</v>
      </c>
      <c r="L6217" s="444">
        <f t="shared" ca="1" si="204"/>
        <v>-1.4310606435694774E+17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25">
      <c r="G6218" s="459"/>
      <c r="H6218" s="459">
        <v>6211</v>
      </c>
      <c r="I6218" s="444">
        <f t="shared" ca="1" si="205"/>
        <v>-1.4310606435694774E+17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-596275268153948.88</v>
      </c>
      <c r="L6218" s="444">
        <f t="shared" ca="1" si="204"/>
        <v>-1.437023396251017E+17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25">
      <c r="G6219" s="459"/>
      <c r="H6219" s="459">
        <v>6212</v>
      </c>
      <c r="I6219" s="444">
        <f t="shared" ca="1" si="205"/>
        <v>-1.437023396251017E+17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-598759748437923.75</v>
      </c>
      <c r="L6219" s="444">
        <f t="shared" ca="1" si="204"/>
        <v>-1.4430109937353962E+17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25">
      <c r="G6220" s="459"/>
      <c r="H6220" s="459">
        <v>6213</v>
      </c>
      <c r="I6220" s="444">
        <f t="shared" ca="1" si="205"/>
        <v>-1.4430109937353962E+17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-601254580723081.75</v>
      </c>
      <c r="L6220" s="444">
        <f t="shared" ca="1" si="204"/>
        <v>-1.4490235395426269E+17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25">
      <c r="G6221" s="459"/>
      <c r="H6221" s="459">
        <v>6214</v>
      </c>
      <c r="I6221" s="444">
        <f t="shared" ca="1" si="205"/>
        <v>-1.4490235395426269E+17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-603759808142761.25</v>
      </c>
      <c r="L6221" s="444">
        <f t="shared" ca="1" si="204"/>
        <v>-1.4550611376240544E+17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25">
      <c r="G6222" s="459"/>
      <c r="H6222" s="459">
        <v>6215</v>
      </c>
      <c r="I6222" s="444">
        <f t="shared" ca="1" si="205"/>
        <v>-1.4550611376240544E+17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-606275474010022.63</v>
      </c>
      <c r="L6222" s="444">
        <f t="shared" ca="1" si="204"/>
        <v>-1.4611238923641546E+17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25">
      <c r="G6223" s="459"/>
      <c r="H6223" s="459">
        <v>6216</v>
      </c>
      <c r="I6223" s="444">
        <f t="shared" ca="1" si="205"/>
        <v>-1.4611238923641546E+17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-608801621818397.75</v>
      </c>
      <c r="L6223" s="444">
        <f t="shared" ca="1" si="204"/>
        <v>-1.4672119085823386E+17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25">
      <c r="G6224" s="459"/>
      <c r="H6224" s="459">
        <v>6217</v>
      </c>
      <c r="I6224" s="444">
        <f t="shared" ca="1" si="205"/>
        <v>-1.4672119085823386E+17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-611338295242641</v>
      </c>
      <c r="L6224" s="444">
        <f t="shared" ca="1" si="204"/>
        <v>-1.4733252915347651E+17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25">
      <c r="G6225" s="459"/>
      <c r="H6225" s="459">
        <v>6218</v>
      </c>
      <c r="I6225" s="444">
        <f t="shared" ca="1" si="205"/>
        <v>-1.4733252915347651E+17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-613885538139485.5</v>
      </c>
      <c r="L6225" s="444">
        <f t="shared" ca="1" si="204"/>
        <v>-1.47946414691616E+17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25">
      <c r="G6226" s="459"/>
      <c r="H6226" s="459">
        <v>6219</v>
      </c>
      <c r="I6226" s="444">
        <f t="shared" ca="1" si="205"/>
        <v>-1.47946414691616E+17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-616443394548400</v>
      </c>
      <c r="L6226" s="444">
        <f t="shared" ca="1" si="204"/>
        <v>-1.4856285808616442E+17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25">
      <c r="G6227" s="459"/>
      <c r="H6227" s="459">
        <v>6220</v>
      </c>
      <c r="I6227" s="444">
        <f t="shared" ca="1" si="205"/>
        <v>-1.4856285808616442E+17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-619011908692351.75</v>
      </c>
      <c r="L6227" s="444">
        <f t="shared" ca="1" si="204"/>
        <v>-1.4918186999485677E+17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25">
      <c r="G6228" s="459"/>
      <c r="H6228" s="459">
        <v>6221</v>
      </c>
      <c r="I6228" s="444">
        <f t="shared" ca="1" si="205"/>
        <v>-1.4918186999485677E+17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-621591124978569.88</v>
      </c>
      <c r="L6228" s="444">
        <f t="shared" ca="1" si="204"/>
        <v>-1.4980346111983533E+17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25">
      <c r="G6229" s="459"/>
      <c r="H6229" s="459">
        <v>6222</v>
      </c>
      <c r="I6229" s="444">
        <f t="shared" ca="1" si="205"/>
        <v>-1.4980346111983533E+17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-624181087999313.88</v>
      </c>
      <c r="L6229" s="444">
        <f t="shared" ca="1" si="204"/>
        <v>-1.5042764220783466E+17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25">
      <c r="G6230" s="459"/>
      <c r="H6230" s="459">
        <v>6223</v>
      </c>
      <c r="I6230" s="444">
        <f t="shared" ca="1" si="205"/>
        <v>-1.5042764220783466E+17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-626781842532644.38</v>
      </c>
      <c r="L6230" s="444">
        <f t="shared" ca="1" si="204"/>
        <v>-1.510544240503673E+17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25">
      <c r="G6231" s="459"/>
      <c r="H6231" s="459">
        <v>6224</v>
      </c>
      <c r="I6231" s="444">
        <f t="shared" ca="1" si="205"/>
        <v>-1.510544240503673E+17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-629393433543197</v>
      </c>
      <c r="L6231" s="444">
        <f t="shared" ca="1" si="204"/>
        <v>-1.516838174839105E+17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25">
      <c r="G6232" s="459"/>
      <c r="H6232" s="459">
        <v>6225</v>
      </c>
      <c r="I6232" s="444">
        <f t="shared" ca="1" si="205"/>
        <v>-1.516838174839105E+17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-632015906182960.38</v>
      </c>
      <c r="L6232" s="444">
        <f t="shared" ca="1" si="204"/>
        <v>-1.5231583339009347E+17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25">
      <c r="G6233" s="459"/>
      <c r="H6233" s="459">
        <v>6226</v>
      </c>
      <c r="I6233" s="444">
        <f t="shared" ca="1" si="205"/>
        <v>-1.5231583339009347E+17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-634649305792056.13</v>
      </c>
      <c r="L6233" s="444">
        <f t="shared" ca="1" si="204"/>
        <v>-1.5295048269588554E+17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25">
      <c r="G6234" s="459"/>
      <c r="H6234" s="459">
        <v>6227</v>
      </c>
      <c r="I6234" s="444">
        <f t="shared" ca="1" si="205"/>
        <v>-1.5295048269588554E+17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-637293677899523</v>
      </c>
      <c r="L6234" s="444">
        <f t="shared" ca="1" si="204"/>
        <v>-1.5358777637378506E+17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25">
      <c r="G6235" s="459"/>
      <c r="H6235" s="459">
        <v>6228</v>
      </c>
      <c r="I6235" s="444">
        <f t="shared" ca="1" si="205"/>
        <v>-1.5358777637378506E+17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-639949068224104.38</v>
      </c>
      <c r="L6235" s="444">
        <f t="shared" ca="1" si="204"/>
        <v>-1.5422772544200915E+17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25">
      <c r="G6236" s="459"/>
      <c r="H6236" s="459">
        <v>6229</v>
      </c>
      <c r="I6236" s="444">
        <f t="shared" ca="1" si="205"/>
        <v>-1.5422772544200915E+17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-642615522675038.13</v>
      </c>
      <c r="L6236" s="444">
        <f t="shared" ca="1" si="204"/>
        <v>-1.5487034096468419E+17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25">
      <c r="G6237" s="459"/>
      <c r="H6237" s="459">
        <v>6230</v>
      </c>
      <c r="I6237" s="444">
        <f t="shared" ca="1" si="205"/>
        <v>-1.5487034096468419E+17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-645293087352850.75</v>
      </c>
      <c r="L6237" s="444">
        <f t="shared" ca="1" si="204"/>
        <v>-1.5551563405203706E+17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25">
      <c r="G6238" s="459"/>
      <c r="H6238" s="459">
        <v>6231</v>
      </c>
      <c r="I6238" s="444">
        <f t="shared" ca="1" si="205"/>
        <v>-1.5551563405203706E+17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-647981808550154.38</v>
      </c>
      <c r="L6238" s="444">
        <f t="shared" ca="1" si="204"/>
        <v>-1.561636158605872E+17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25">
      <c r="G6239" s="459"/>
      <c r="H6239" s="459">
        <v>6232</v>
      </c>
      <c r="I6239" s="444">
        <f t="shared" ca="1" si="205"/>
        <v>-1.561636158605872E+17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-650681732752446.63</v>
      </c>
      <c r="L6239" s="444">
        <f t="shared" ca="1" si="204"/>
        <v>-1.5681429759333965E+17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25">
      <c r="G6240" s="459"/>
      <c r="H6240" s="459">
        <v>6233</v>
      </c>
      <c r="I6240" s="444">
        <f t="shared" ca="1" si="205"/>
        <v>-1.5681429759333965E+17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-653392906638915.25</v>
      </c>
      <c r="L6240" s="444">
        <f t="shared" ca="1" si="204"/>
        <v>-1.5746769049997856E+17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25">
      <c r="G6241" s="459"/>
      <c r="H6241" s="459">
        <v>6234</v>
      </c>
      <c r="I6241" s="444">
        <f t="shared" ca="1" si="205"/>
        <v>-1.5746769049997856E+17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-656115377083244</v>
      </c>
      <c r="L6241" s="444">
        <f t="shared" ca="1" si="204"/>
        <v>-1.5812380587706179E+17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25">
      <c r="G6242" s="459"/>
      <c r="H6242" s="459">
        <v>6235</v>
      </c>
      <c r="I6242" s="444">
        <f t="shared" ca="1" si="205"/>
        <v>-1.5812380587706179E+17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-658849191154424.13</v>
      </c>
      <c r="L6242" s="444">
        <f t="shared" ca="1" si="204"/>
        <v>-1.5878265506821622E+17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25">
      <c r="G6243" s="459"/>
      <c r="H6243" s="459">
        <v>6236</v>
      </c>
      <c r="I6243" s="444">
        <f t="shared" ca="1" si="205"/>
        <v>-1.5878265506821622E+17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-661594396117567.63</v>
      </c>
      <c r="L6243" s="444">
        <f t="shared" ca="1" si="204"/>
        <v>-1.5944424946433379E+17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25">
      <c r="G6244" s="459"/>
      <c r="H6244" s="459">
        <v>6237</v>
      </c>
      <c r="I6244" s="444">
        <f t="shared" ca="1" si="205"/>
        <v>-1.5944424946433379E+17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-664351039434724.13</v>
      </c>
      <c r="L6244" s="444">
        <f t="shared" ca="1" si="204"/>
        <v>-1.6010860050376851E+17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25">
      <c r="G6245" s="459"/>
      <c r="H6245" s="459">
        <v>6238</v>
      </c>
      <c r="I6245" s="444">
        <f t="shared" ca="1" si="205"/>
        <v>-1.6010860050376851E+17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-667119168765702.13</v>
      </c>
      <c r="L6245" s="444">
        <f t="shared" ca="1" si="204"/>
        <v>-1.6077571967253421E+17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25">
      <c r="G6246" s="459"/>
      <c r="H6246" s="459">
        <v>6239</v>
      </c>
      <c r="I6246" s="444">
        <f t="shared" ca="1" si="205"/>
        <v>-1.6077571967253421E+17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-669898831968892.5</v>
      </c>
      <c r="L6246" s="444">
        <f t="shared" ca="1" si="204"/>
        <v>-1.614456185045031E+17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25">
      <c r="G6247" s="459"/>
      <c r="H6247" s="459">
        <v>6240</v>
      </c>
      <c r="I6247" s="444">
        <f t="shared" ca="1" si="205"/>
        <v>-1.614456185045031E+17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-672690077102096.25</v>
      </c>
      <c r="L6247" s="444">
        <f t="shared" ca="1" si="204"/>
        <v>-1.6211830858160522E+17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25">
      <c r="G6248" s="459"/>
      <c r="H6248" s="459">
        <v>6241</v>
      </c>
      <c r="I6248" s="444">
        <f t="shared" ca="1" si="205"/>
        <v>-1.6211830858160522E+17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-675492952423355</v>
      </c>
      <c r="L6248" s="444">
        <f t="shared" ca="1" si="204"/>
        <v>-1.6279380153402858E+17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25">
      <c r="G6249" s="459"/>
      <c r="H6249" s="459">
        <v>6242</v>
      </c>
      <c r="I6249" s="444">
        <f t="shared" ca="1" si="205"/>
        <v>-1.6279380153402858E+17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-678307506391785.75</v>
      </c>
      <c r="L6249" s="444">
        <f t="shared" ca="1" si="204"/>
        <v>-1.6347210904042035E+17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25">
      <c r="G6250" s="459"/>
      <c r="H6250" s="459">
        <v>6243</v>
      </c>
      <c r="I6250" s="444">
        <f t="shared" ca="1" si="205"/>
        <v>-1.6347210904042035E+17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-681133787668418.13</v>
      </c>
      <c r="L6250" s="444">
        <f t="shared" ca="1" si="204"/>
        <v>-1.6415324282808877E+17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2578125" defaultRowHeight="15" customHeight="1" x14ac:dyDescent="0.25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25">
      <c r="A1" s="465"/>
      <c r="B1" s="465"/>
      <c r="C1" s="466" t="s">
        <v>666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667</v>
      </c>
    </row>
    <row r="2" spans="1:13" ht="11.25" customHeight="1" x14ac:dyDescent="0.25">
      <c r="A2" s="465"/>
      <c r="B2" s="465"/>
      <c r="C2" s="466" t="s">
        <v>668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25">
      <c r="A3" s="465"/>
      <c r="B3" s="465"/>
      <c r="C3" s="466" t="s">
        <v>669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25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25">
      <c r="A5" s="465" t="s">
        <v>645</v>
      </c>
      <c r="B5" s="465" t="s">
        <v>659</v>
      </c>
      <c r="C5" s="466" t="s">
        <v>670</v>
      </c>
      <c r="D5" s="572" t="s">
        <v>671</v>
      </c>
      <c r="E5" s="557"/>
      <c r="F5" s="572" t="s">
        <v>672</v>
      </c>
      <c r="G5" s="557"/>
      <c r="H5" s="572" t="s">
        <v>673</v>
      </c>
      <c r="I5" s="557"/>
      <c r="J5" s="572" t="s">
        <v>674</v>
      </c>
      <c r="K5" s="557"/>
      <c r="L5" s="295"/>
      <c r="M5" s="295"/>
    </row>
    <row r="6" spans="1:13" ht="11.25" customHeight="1" x14ac:dyDescent="0.25">
      <c r="A6" s="465"/>
      <c r="B6" s="465"/>
      <c r="C6" s="466"/>
      <c r="D6" s="188" t="s">
        <v>675</v>
      </c>
      <c r="E6" s="188" t="s">
        <v>162</v>
      </c>
      <c r="F6" s="188" t="s">
        <v>675</v>
      </c>
      <c r="G6" s="188" t="s">
        <v>162</v>
      </c>
      <c r="H6" s="188" t="s">
        <v>675</v>
      </c>
      <c r="I6" s="188" t="s">
        <v>162</v>
      </c>
      <c r="J6" s="188" t="s">
        <v>675</v>
      </c>
      <c r="K6" s="188" t="s">
        <v>162</v>
      </c>
      <c r="L6" s="295"/>
      <c r="M6" s="295"/>
    </row>
    <row r="7" spans="1:13" ht="11.25" customHeight="1" x14ac:dyDescent="0.25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25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25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25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25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25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25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25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25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25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25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25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25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25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25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25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25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25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25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25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25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25"/>
    <row r="29" spans="1:11" ht="15.75" customHeight="1" x14ac:dyDescent="0.25"/>
    <row r="30" spans="1:11" ht="15.75" customHeight="1" x14ac:dyDescent="0.25"/>
    <row r="31" spans="1:11" ht="15.75" customHeight="1" x14ac:dyDescent="0.25"/>
    <row r="32" spans="1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2578125" defaultRowHeight="15" customHeight="1" x14ac:dyDescent="0.25"/>
  <cols>
    <col min="1" max="1" width="25.5703125" customWidth="1"/>
    <col min="2" max="2" width="26.5703125" customWidth="1"/>
    <col min="3" max="3" width="18.28515625" customWidth="1"/>
    <col min="4" max="4" width="5" customWidth="1"/>
    <col min="5" max="5" width="65.85546875" customWidth="1"/>
    <col min="6" max="6" width="13.140625" customWidth="1"/>
    <col min="7" max="7" width="8" customWidth="1"/>
    <col min="8" max="8" width="9.140625" customWidth="1"/>
  </cols>
  <sheetData>
    <row r="1" spans="1:8" ht="11.25" customHeight="1" x14ac:dyDescent="0.25">
      <c r="A1" s="473"/>
      <c r="B1" s="473" t="s">
        <v>676</v>
      </c>
      <c r="C1" s="473" t="s">
        <v>677</v>
      </c>
      <c r="D1" s="473" t="s">
        <v>678</v>
      </c>
      <c r="E1" s="473" t="s">
        <v>679</v>
      </c>
      <c r="F1" s="473" t="s">
        <v>680</v>
      </c>
      <c r="G1" s="473"/>
      <c r="H1" s="473"/>
    </row>
    <row r="2" spans="1:8" ht="11.25" customHeight="1" x14ac:dyDescent="0.25">
      <c r="A2" s="473" t="s">
        <v>681</v>
      </c>
      <c r="B2" s="295" t="s">
        <v>682</v>
      </c>
      <c r="C2" s="473" t="s">
        <v>683</v>
      </c>
      <c r="D2" s="473"/>
      <c r="E2" s="473" t="s">
        <v>684</v>
      </c>
      <c r="F2" s="473"/>
      <c r="G2" s="473"/>
      <c r="H2" s="473"/>
    </row>
    <row r="3" spans="1:8" ht="11.25" customHeight="1" x14ac:dyDescent="0.25">
      <c r="A3" s="473" t="s">
        <v>685</v>
      </c>
      <c r="B3" s="473" t="s">
        <v>686</v>
      </c>
      <c r="C3" s="473" t="s">
        <v>687</v>
      </c>
      <c r="D3" s="473"/>
      <c r="E3" s="473"/>
      <c r="F3" s="473"/>
      <c r="G3" s="473"/>
      <c r="H3" s="473"/>
    </row>
    <row r="4" spans="1:8" ht="11.25" customHeight="1" x14ac:dyDescent="0.25">
      <c r="A4" s="473" t="s">
        <v>688</v>
      </c>
      <c r="B4" s="474" t="s">
        <v>689</v>
      </c>
      <c r="C4" s="473" t="s">
        <v>690</v>
      </c>
      <c r="D4" s="473"/>
      <c r="E4" s="473" t="s">
        <v>691</v>
      </c>
      <c r="F4" s="473"/>
      <c r="G4" s="473"/>
      <c r="H4" s="473"/>
    </row>
    <row r="5" spans="1:8" ht="11.25" customHeight="1" x14ac:dyDescent="0.25">
      <c r="A5" s="473" t="s">
        <v>688</v>
      </c>
      <c r="B5" s="473" t="s">
        <v>692</v>
      </c>
      <c r="C5" s="473" t="s">
        <v>693</v>
      </c>
      <c r="D5" s="473"/>
      <c r="E5" s="473" t="s">
        <v>691</v>
      </c>
      <c r="F5" s="473"/>
      <c r="G5" s="473"/>
      <c r="H5" s="473"/>
    </row>
    <row r="6" spans="1:8" ht="11.25" customHeight="1" x14ac:dyDescent="0.25">
      <c r="A6" s="473" t="s">
        <v>622</v>
      </c>
      <c r="B6" s="473" t="s">
        <v>694</v>
      </c>
      <c r="C6" s="473" t="s">
        <v>695</v>
      </c>
      <c r="D6" s="473"/>
      <c r="E6" s="295" t="s">
        <v>696</v>
      </c>
      <c r="F6" s="473"/>
      <c r="G6" s="473"/>
      <c r="H6" s="473"/>
    </row>
    <row r="7" spans="1:8" ht="11.25" customHeight="1" x14ac:dyDescent="0.25">
      <c r="A7" s="473" t="s">
        <v>185</v>
      </c>
      <c r="B7" s="473" t="s">
        <v>697</v>
      </c>
      <c r="C7" s="473" t="s">
        <v>698</v>
      </c>
      <c r="D7" s="473"/>
      <c r="E7" s="473" t="s">
        <v>699</v>
      </c>
      <c r="F7" s="473"/>
      <c r="G7" s="473"/>
      <c r="H7" s="473"/>
    </row>
    <row r="8" spans="1:8" ht="11.25" customHeight="1" x14ac:dyDescent="0.25">
      <c r="A8" s="473" t="s">
        <v>185</v>
      </c>
      <c r="B8" s="473" t="s">
        <v>689</v>
      </c>
      <c r="C8" s="473" t="s">
        <v>700</v>
      </c>
      <c r="D8" s="473"/>
      <c r="E8" s="473"/>
      <c r="F8" s="473"/>
      <c r="G8" s="473"/>
      <c r="H8" s="473"/>
    </row>
    <row r="9" spans="1:8" ht="11.25" customHeight="1" x14ac:dyDescent="0.25">
      <c r="A9" s="473" t="s">
        <v>701</v>
      </c>
      <c r="B9" s="295" t="s">
        <v>702</v>
      </c>
      <c r="C9" s="473" t="s">
        <v>700</v>
      </c>
      <c r="D9" s="473"/>
      <c r="E9" s="473" t="s">
        <v>703</v>
      </c>
      <c r="F9" s="473"/>
      <c r="G9" s="473"/>
      <c r="H9" s="473"/>
    </row>
    <row r="10" spans="1:8" ht="11.25" customHeight="1" x14ac:dyDescent="0.25">
      <c r="A10" s="473" t="s">
        <v>704</v>
      </c>
      <c r="B10" s="473" t="s">
        <v>693</v>
      </c>
      <c r="C10" s="475" t="s">
        <v>705</v>
      </c>
      <c r="D10" s="475"/>
      <c r="E10" s="295" t="s">
        <v>706</v>
      </c>
      <c r="F10" s="473"/>
      <c r="G10" s="473"/>
      <c r="H10" s="473"/>
    </row>
    <row r="11" spans="1:8" ht="11.25" customHeight="1" x14ac:dyDescent="0.25">
      <c r="A11" s="473" t="s">
        <v>707</v>
      </c>
      <c r="B11" s="474" t="s">
        <v>708</v>
      </c>
      <c r="C11" s="473" t="s">
        <v>709</v>
      </c>
      <c r="D11" s="473"/>
      <c r="E11" s="476" t="s">
        <v>710</v>
      </c>
      <c r="F11" s="473"/>
      <c r="G11" s="473" t="s">
        <v>711</v>
      </c>
      <c r="H11" s="473" t="s">
        <v>712</v>
      </c>
    </row>
    <row r="12" spans="1:8" ht="11.25" customHeight="1" x14ac:dyDescent="0.25">
      <c r="A12" s="473" t="s">
        <v>713</v>
      </c>
      <c r="B12" s="473" t="s">
        <v>714</v>
      </c>
      <c r="C12" s="473" t="s">
        <v>715</v>
      </c>
      <c r="D12" s="473"/>
      <c r="E12" s="473" t="s">
        <v>716</v>
      </c>
      <c r="F12" s="473"/>
      <c r="G12" s="473"/>
      <c r="H12" s="473"/>
    </row>
    <row r="13" spans="1:8" ht="11.25" customHeight="1" x14ac:dyDescent="0.25">
      <c r="A13" s="473" t="s">
        <v>351</v>
      </c>
      <c r="B13" s="295" t="s">
        <v>682</v>
      </c>
      <c r="C13" s="473" t="s">
        <v>712</v>
      </c>
      <c r="D13" s="473"/>
      <c r="E13" s="474" t="s">
        <v>717</v>
      </c>
      <c r="F13" s="473"/>
      <c r="G13" s="473"/>
      <c r="H13" s="473"/>
    </row>
    <row r="14" spans="1:8" ht="11.25" customHeight="1" x14ac:dyDescent="0.25">
      <c r="A14" s="473" t="s">
        <v>718</v>
      </c>
      <c r="B14" s="473" t="s">
        <v>689</v>
      </c>
      <c r="C14" s="473" t="s">
        <v>690</v>
      </c>
      <c r="D14" s="473"/>
      <c r="E14" s="477" t="s">
        <v>719</v>
      </c>
      <c r="F14" s="473"/>
      <c r="G14" s="473"/>
      <c r="H14" s="473"/>
    </row>
    <row r="15" spans="1:8" ht="11.25" customHeight="1" x14ac:dyDescent="0.25">
      <c r="A15" s="473" t="s">
        <v>720</v>
      </c>
      <c r="B15" s="473" t="s">
        <v>721</v>
      </c>
      <c r="C15" s="473" t="s">
        <v>722</v>
      </c>
      <c r="D15" s="473"/>
      <c r="E15" s="295" t="s">
        <v>723</v>
      </c>
      <c r="F15" s="473"/>
      <c r="G15" s="473"/>
      <c r="H15" s="473"/>
    </row>
    <row r="16" spans="1:8" ht="11.25" customHeight="1" x14ac:dyDescent="0.25">
      <c r="A16" s="473" t="s">
        <v>724</v>
      </c>
      <c r="B16" s="295" t="s">
        <v>682</v>
      </c>
      <c r="C16" s="473" t="s">
        <v>698</v>
      </c>
      <c r="D16" s="473"/>
      <c r="E16" s="473"/>
      <c r="F16" s="473"/>
      <c r="G16" s="473"/>
      <c r="H16" s="473"/>
    </row>
    <row r="17" spans="1:8" ht="11.25" customHeight="1" x14ac:dyDescent="0.25">
      <c r="A17" s="473" t="s">
        <v>725</v>
      </c>
      <c r="B17" s="474" t="s">
        <v>726</v>
      </c>
      <c r="C17" s="473" t="s">
        <v>698</v>
      </c>
      <c r="D17" s="473"/>
      <c r="E17" s="473"/>
      <c r="F17" s="473"/>
      <c r="G17" s="473"/>
      <c r="H17" s="473"/>
    </row>
    <row r="18" spans="1:8" ht="11.25" customHeight="1" x14ac:dyDescent="0.25">
      <c r="A18" s="473" t="s">
        <v>727</v>
      </c>
      <c r="B18" s="473" t="s">
        <v>689</v>
      </c>
      <c r="C18" s="473" t="s">
        <v>728</v>
      </c>
      <c r="D18" s="473"/>
      <c r="E18" s="473" t="s">
        <v>729</v>
      </c>
      <c r="F18" s="473"/>
      <c r="G18" s="473"/>
      <c r="H18" s="473"/>
    </row>
    <row r="19" spans="1:8" ht="11.25" customHeight="1" x14ac:dyDescent="0.25">
      <c r="A19" s="473" t="s">
        <v>730</v>
      </c>
      <c r="B19" s="474" t="s">
        <v>686</v>
      </c>
      <c r="C19" s="473" t="s">
        <v>731</v>
      </c>
      <c r="D19" s="473"/>
      <c r="E19" s="476" t="s">
        <v>732</v>
      </c>
      <c r="F19" s="473"/>
      <c r="G19" s="473"/>
      <c r="H19" s="473"/>
    </row>
    <row r="20" spans="1:8" ht="11.25" customHeight="1" x14ac:dyDescent="0.25">
      <c r="A20" s="473" t="s">
        <v>733</v>
      </c>
      <c r="B20" s="473" t="s">
        <v>689</v>
      </c>
      <c r="C20" s="473" t="s">
        <v>731</v>
      </c>
      <c r="D20" s="473"/>
      <c r="E20" s="473" t="s">
        <v>732</v>
      </c>
      <c r="F20" s="473"/>
      <c r="G20" s="473"/>
      <c r="H20" s="473"/>
    </row>
    <row r="21" spans="1:8" ht="11.25" customHeight="1" x14ac:dyDescent="0.25">
      <c r="A21" s="473" t="s">
        <v>734</v>
      </c>
      <c r="B21" s="474" t="s">
        <v>686</v>
      </c>
      <c r="C21" s="473" t="s">
        <v>735</v>
      </c>
      <c r="D21" s="473" t="s">
        <v>736</v>
      </c>
      <c r="E21" s="473"/>
      <c r="F21" s="473"/>
      <c r="G21" s="473"/>
      <c r="H21" s="473"/>
    </row>
    <row r="22" spans="1:8" ht="11.25" customHeight="1" x14ac:dyDescent="0.25">
      <c r="A22" s="473" t="s">
        <v>734</v>
      </c>
      <c r="B22" s="473" t="s">
        <v>737</v>
      </c>
      <c r="C22" s="473" t="s">
        <v>738</v>
      </c>
      <c r="D22" s="473" t="s">
        <v>739</v>
      </c>
      <c r="E22" s="473"/>
      <c r="F22" s="473"/>
      <c r="G22" s="473"/>
      <c r="H22" s="473"/>
    </row>
    <row r="23" spans="1:8" ht="11.25" customHeight="1" x14ac:dyDescent="0.25">
      <c r="A23" s="473" t="s">
        <v>740</v>
      </c>
      <c r="B23" s="473" t="s">
        <v>686</v>
      </c>
      <c r="C23" s="473" t="s">
        <v>698</v>
      </c>
      <c r="D23" s="473"/>
      <c r="E23" s="473"/>
      <c r="F23" s="473"/>
      <c r="G23" s="473"/>
      <c r="H23" s="473"/>
    </row>
    <row r="24" spans="1:8" ht="11.25" customHeight="1" x14ac:dyDescent="0.25">
      <c r="A24" s="473" t="s">
        <v>741</v>
      </c>
      <c r="B24" s="473" t="s">
        <v>742</v>
      </c>
      <c r="C24" s="473" t="s">
        <v>690</v>
      </c>
      <c r="D24" s="473"/>
      <c r="E24" s="295" t="s">
        <v>743</v>
      </c>
      <c r="F24" s="473"/>
      <c r="G24" s="473"/>
      <c r="H24" s="473"/>
    </row>
    <row r="25" spans="1:8" ht="11.25" customHeight="1" x14ac:dyDescent="0.25">
      <c r="A25" s="473" t="s">
        <v>97</v>
      </c>
      <c r="B25" s="473" t="s">
        <v>714</v>
      </c>
      <c r="C25" s="473" t="s">
        <v>744</v>
      </c>
      <c r="D25" s="473"/>
      <c r="E25" s="473" t="s">
        <v>745</v>
      </c>
      <c r="F25" s="473"/>
      <c r="G25" s="473"/>
      <c r="H25" s="473"/>
    </row>
    <row r="26" spans="1:8" ht="11.25" customHeight="1" x14ac:dyDescent="0.25">
      <c r="A26" s="473" t="s">
        <v>746</v>
      </c>
      <c r="B26" s="473" t="s">
        <v>689</v>
      </c>
      <c r="C26" s="473" t="s">
        <v>712</v>
      </c>
      <c r="D26" s="473"/>
      <c r="E26" s="473"/>
      <c r="F26" s="473" t="s">
        <v>747</v>
      </c>
      <c r="G26" s="473" t="s">
        <v>748</v>
      </c>
      <c r="H26" s="473"/>
    </row>
    <row r="27" spans="1:8" ht="11.25" customHeight="1" x14ac:dyDescent="0.25">
      <c r="A27" s="473" t="s">
        <v>749</v>
      </c>
      <c r="B27" s="473" t="s">
        <v>689</v>
      </c>
      <c r="C27" s="473" t="s">
        <v>690</v>
      </c>
      <c r="D27" s="475">
        <v>1116</v>
      </c>
      <c r="E27" s="295" t="s">
        <v>750</v>
      </c>
      <c r="F27" s="473"/>
      <c r="G27" s="473"/>
      <c r="H27" s="473"/>
    </row>
    <row r="28" spans="1:8" ht="11.25" customHeight="1" x14ac:dyDescent="0.25">
      <c r="A28" s="473" t="s">
        <v>751</v>
      </c>
      <c r="B28" s="475">
        <v>4403872289</v>
      </c>
      <c r="C28" s="473" t="s">
        <v>690</v>
      </c>
      <c r="D28" s="473"/>
      <c r="E28" s="473" t="s">
        <v>752</v>
      </c>
      <c r="F28" s="473"/>
      <c r="G28" s="473"/>
      <c r="H28" s="473"/>
    </row>
    <row r="29" spans="1:8" ht="11.25" customHeight="1" x14ac:dyDescent="0.25">
      <c r="A29" s="473" t="s">
        <v>753</v>
      </c>
      <c r="B29" s="295" t="s">
        <v>682</v>
      </c>
      <c r="C29" s="473" t="s">
        <v>698</v>
      </c>
      <c r="D29" s="473"/>
      <c r="E29" s="295" t="s">
        <v>754</v>
      </c>
      <c r="F29" s="473" t="s">
        <v>755</v>
      </c>
      <c r="G29" s="473" t="s">
        <v>756</v>
      </c>
      <c r="H29" s="473"/>
    </row>
    <row r="30" spans="1:8" ht="11.25" customHeight="1" x14ac:dyDescent="0.25">
      <c r="A30" s="473" t="s">
        <v>757</v>
      </c>
      <c r="B30" s="473" t="s">
        <v>714</v>
      </c>
      <c r="C30" s="473" t="s">
        <v>758</v>
      </c>
      <c r="D30" s="473"/>
      <c r="E30" s="473"/>
      <c r="F30" s="473"/>
      <c r="G30" s="473"/>
      <c r="H30" s="473"/>
    </row>
    <row r="31" spans="1:8" ht="11.25" customHeight="1" x14ac:dyDescent="0.25">
      <c r="A31" s="473" t="s">
        <v>759</v>
      </c>
      <c r="B31" s="473" t="s">
        <v>689</v>
      </c>
      <c r="C31" s="473" t="s">
        <v>690</v>
      </c>
      <c r="D31" s="473"/>
      <c r="E31" s="473"/>
      <c r="F31" s="473"/>
      <c r="G31" s="473"/>
      <c r="H31" s="473"/>
    </row>
    <row r="32" spans="1:8" ht="11.25" customHeight="1" x14ac:dyDescent="0.25">
      <c r="A32" s="473" t="s">
        <v>760</v>
      </c>
      <c r="B32" s="473" t="s">
        <v>689</v>
      </c>
      <c r="C32" s="473" t="s">
        <v>712</v>
      </c>
      <c r="D32" s="473"/>
      <c r="E32" s="473"/>
      <c r="F32" s="473"/>
      <c r="G32" s="473"/>
      <c r="H32" s="473"/>
    </row>
    <row r="33" spans="1:8" ht="11.25" customHeight="1" x14ac:dyDescent="0.25">
      <c r="A33" s="473" t="s">
        <v>761</v>
      </c>
      <c r="B33" s="476" t="s">
        <v>762</v>
      </c>
      <c r="C33" s="473" t="s">
        <v>712</v>
      </c>
      <c r="D33" s="473"/>
      <c r="E33" s="473"/>
      <c r="F33" s="473"/>
      <c r="G33" s="473"/>
      <c r="H33" s="473"/>
    </row>
    <row r="34" spans="1:8" ht="11.25" customHeight="1" x14ac:dyDescent="0.25">
      <c r="A34" s="473" t="s">
        <v>763</v>
      </c>
      <c r="B34" s="473" t="s">
        <v>764</v>
      </c>
      <c r="C34" s="473"/>
      <c r="D34" s="473"/>
      <c r="E34" s="473"/>
      <c r="F34" s="473"/>
      <c r="G34" s="473"/>
      <c r="H34" s="473"/>
    </row>
    <row r="35" spans="1:8" ht="11.25" customHeight="1" x14ac:dyDescent="0.25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25">
      <c r="A36" s="473"/>
      <c r="B36" s="473"/>
      <c r="C36" s="473"/>
      <c r="D36" s="473"/>
      <c r="E36" s="473"/>
      <c r="F36" s="473" t="s">
        <v>765</v>
      </c>
      <c r="G36" s="473"/>
      <c r="H36" s="473"/>
    </row>
    <row r="37" spans="1:8" ht="15.75" customHeight="1" x14ac:dyDescent="0.25"/>
    <row r="38" spans="1:8" ht="15.75" customHeight="1" x14ac:dyDescent="0.25"/>
    <row r="39" spans="1:8" ht="15.75" customHeight="1" x14ac:dyDescent="0.25"/>
    <row r="40" spans="1:8" ht="15.75" customHeight="1" x14ac:dyDescent="0.25"/>
    <row r="41" spans="1:8" ht="15.75" customHeight="1" x14ac:dyDescent="0.25"/>
    <row r="42" spans="1:8" ht="15.75" customHeight="1" x14ac:dyDescent="0.25"/>
    <row r="43" spans="1:8" ht="15.75" customHeight="1" x14ac:dyDescent="0.25"/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2578125" defaultRowHeight="15" customHeight="1" x14ac:dyDescent="0.25"/>
  <cols>
    <col min="1" max="1" width="8.7109375" customWidth="1"/>
    <col min="2" max="2" width="13.140625" customWidth="1"/>
    <col min="3" max="3" width="24.140625" customWidth="1"/>
    <col min="4" max="4" width="16.28515625" customWidth="1"/>
    <col min="5" max="5" width="10.28515625" customWidth="1"/>
    <col min="6" max="6" width="8.7109375" customWidth="1"/>
    <col min="7" max="7" width="11.28515625" customWidth="1"/>
    <col min="8" max="8" width="8.7109375" customWidth="1"/>
    <col min="9" max="9" width="11.28515625" customWidth="1"/>
    <col min="10" max="26" width="8.7109375" customWidth="1"/>
  </cols>
  <sheetData>
    <row r="1" spans="1:10" ht="14.25" customHeight="1" x14ac:dyDescent="0.25">
      <c r="B1" s="478"/>
      <c r="C1" s="479"/>
      <c r="E1" s="480"/>
      <c r="G1" s="65"/>
    </row>
    <row r="2" spans="1:10" ht="14.25" customHeight="1" x14ac:dyDescent="0.25">
      <c r="B2" s="478"/>
      <c r="C2" s="479"/>
      <c r="E2" s="480" t="s">
        <v>766</v>
      </c>
      <c r="G2" s="65"/>
      <c r="I2" s="92" t="s">
        <v>767</v>
      </c>
    </row>
    <row r="3" spans="1:10" ht="14.25" customHeight="1" x14ac:dyDescent="0.25">
      <c r="A3" s="92" t="s">
        <v>768</v>
      </c>
      <c r="B3" s="478"/>
      <c r="C3" s="479"/>
      <c r="E3" s="480" t="s">
        <v>769</v>
      </c>
      <c r="F3" s="92" t="s">
        <v>770</v>
      </c>
      <c r="G3" s="65"/>
      <c r="I3" s="481">
        <v>0.46899999999999997</v>
      </c>
      <c r="J3" s="92" t="s">
        <v>771</v>
      </c>
    </row>
    <row r="4" spans="1:10" ht="14.25" customHeight="1" x14ac:dyDescent="0.25">
      <c r="B4" s="478"/>
      <c r="C4" s="479"/>
      <c r="E4" s="480"/>
      <c r="G4" s="65"/>
    </row>
    <row r="5" spans="1:10" ht="14.25" customHeight="1" x14ac:dyDescent="0.25">
      <c r="B5" s="478"/>
      <c r="C5" s="479"/>
      <c r="E5" s="480"/>
      <c r="G5" s="65"/>
    </row>
    <row r="6" spans="1:10" ht="14.25" customHeight="1" x14ac:dyDescent="0.25">
      <c r="A6" s="92" t="s">
        <v>772</v>
      </c>
      <c r="B6" s="478"/>
      <c r="C6" s="479"/>
      <c r="E6" s="480" t="s">
        <v>773</v>
      </c>
      <c r="F6" s="92" t="s">
        <v>718</v>
      </c>
      <c r="G6" s="65"/>
      <c r="I6" s="482">
        <v>0.46899999999999997</v>
      </c>
      <c r="J6" s="92" t="s">
        <v>771</v>
      </c>
    </row>
    <row r="7" spans="1:10" ht="14.25" customHeight="1" x14ac:dyDescent="0.25">
      <c r="B7" s="478"/>
      <c r="C7" s="479"/>
      <c r="E7" s="480"/>
      <c r="G7" s="65"/>
    </row>
    <row r="8" spans="1:10" ht="14.25" customHeight="1" x14ac:dyDescent="0.25">
      <c r="B8" s="478"/>
      <c r="C8" s="479"/>
      <c r="E8" s="480"/>
      <c r="G8" s="65"/>
    </row>
    <row r="9" spans="1:10" ht="14.25" customHeight="1" x14ac:dyDescent="0.25">
      <c r="B9" s="478"/>
      <c r="C9" s="479"/>
      <c r="E9" s="480"/>
      <c r="G9" s="65"/>
    </row>
    <row r="10" spans="1:10" ht="14.25" customHeight="1" x14ac:dyDescent="0.25">
      <c r="B10" s="478"/>
      <c r="C10" s="479"/>
      <c r="E10" s="480"/>
      <c r="G10" s="65"/>
    </row>
    <row r="11" spans="1:10" ht="14.25" customHeight="1" x14ac:dyDescent="0.25">
      <c r="B11" s="478" t="s">
        <v>774</v>
      </c>
      <c r="C11" s="479" t="s">
        <v>775</v>
      </c>
      <c r="D11" s="86" t="s">
        <v>776</v>
      </c>
      <c r="E11" s="480" t="s">
        <v>777</v>
      </c>
      <c r="F11" s="86" t="s">
        <v>778</v>
      </c>
      <c r="G11" s="65" t="s">
        <v>779</v>
      </c>
      <c r="H11" s="86" t="s">
        <v>780</v>
      </c>
    </row>
    <row r="12" spans="1:10" ht="14.25" customHeight="1" x14ac:dyDescent="0.25">
      <c r="A12" s="86" t="s">
        <v>781</v>
      </c>
      <c r="B12" s="478">
        <v>110059119914</v>
      </c>
      <c r="C12" s="483" t="s">
        <v>782</v>
      </c>
      <c r="D12" s="86" t="s">
        <v>770</v>
      </c>
      <c r="E12" s="480">
        <v>8.2900000000000001E-2</v>
      </c>
      <c r="F12" s="86" t="s">
        <v>783</v>
      </c>
      <c r="G12" s="65">
        <v>45878</v>
      </c>
    </row>
    <row r="13" spans="1:10" ht="14.25" customHeight="1" x14ac:dyDescent="0.25">
      <c r="A13" s="86" t="s">
        <v>149</v>
      </c>
      <c r="B13" s="478">
        <v>110154325473</v>
      </c>
      <c r="C13" s="479" t="s">
        <v>784</v>
      </c>
      <c r="D13" s="86" t="s">
        <v>770</v>
      </c>
      <c r="E13" s="480">
        <v>8.2900000000000001E-2</v>
      </c>
      <c r="F13" s="86" t="s">
        <v>783</v>
      </c>
      <c r="G13" s="65">
        <v>45878</v>
      </c>
    </row>
    <row r="14" spans="1:10" ht="14.25" customHeight="1" x14ac:dyDescent="0.25">
      <c r="B14" s="478"/>
      <c r="C14" s="479"/>
      <c r="E14" s="480"/>
      <c r="G14" s="65"/>
    </row>
    <row r="15" spans="1:10" ht="14.25" customHeight="1" x14ac:dyDescent="0.25">
      <c r="B15" s="478"/>
      <c r="C15" s="479"/>
      <c r="E15" s="480"/>
      <c r="G15" s="65"/>
    </row>
    <row r="16" spans="1:10" ht="14.25" customHeight="1" x14ac:dyDescent="0.25">
      <c r="B16" s="478"/>
      <c r="C16" s="479"/>
      <c r="E16" s="480"/>
      <c r="G16" s="65"/>
    </row>
    <row r="17" spans="2:7" ht="14.25" customHeight="1" x14ac:dyDescent="0.25">
      <c r="B17" s="478"/>
      <c r="C17" s="479"/>
      <c r="E17" s="480"/>
      <c r="G17" s="65"/>
    </row>
    <row r="18" spans="2:7" ht="14.25" customHeight="1" x14ac:dyDescent="0.25">
      <c r="B18" s="478"/>
      <c r="C18" s="479"/>
      <c r="E18" s="480"/>
      <c r="G18" s="65"/>
    </row>
    <row r="19" spans="2:7" ht="14.25" customHeight="1" x14ac:dyDescent="0.25">
      <c r="B19" s="478"/>
      <c r="C19" s="479"/>
      <c r="E19" s="480"/>
      <c r="G19" s="65"/>
    </row>
    <row r="20" spans="2:7" ht="14.25" customHeight="1" x14ac:dyDescent="0.25">
      <c r="B20" s="478"/>
      <c r="C20" s="479"/>
      <c r="E20" s="480"/>
      <c r="G20" s="65"/>
    </row>
    <row r="21" spans="2:7" ht="14.25" customHeight="1" x14ac:dyDescent="0.25">
      <c r="B21" s="478"/>
      <c r="C21" s="479"/>
      <c r="E21" s="480"/>
      <c r="G21" s="65"/>
    </row>
    <row r="22" spans="2:7" ht="14.25" customHeight="1" x14ac:dyDescent="0.25">
      <c r="B22" s="478"/>
      <c r="C22" s="479"/>
      <c r="E22" s="480"/>
      <c r="G22" s="65"/>
    </row>
    <row r="23" spans="2:7" ht="14.25" customHeight="1" x14ac:dyDescent="0.25">
      <c r="B23" s="478"/>
      <c r="C23" s="479"/>
      <c r="E23" s="480"/>
      <c r="G23" s="65"/>
    </row>
    <row r="24" spans="2:7" ht="14.25" customHeight="1" x14ac:dyDescent="0.25">
      <c r="B24" s="478"/>
      <c r="C24" s="479"/>
      <c r="E24" s="480"/>
      <c r="G24" s="65"/>
    </row>
    <row r="25" spans="2:7" ht="14.25" customHeight="1" x14ac:dyDescent="0.25">
      <c r="B25" s="478"/>
      <c r="C25" s="479"/>
      <c r="E25" s="480"/>
      <c r="G25" s="65"/>
    </row>
    <row r="26" spans="2:7" ht="14.25" customHeight="1" x14ac:dyDescent="0.25">
      <c r="B26" s="478"/>
      <c r="C26" s="479"/>
      <c r="E26" s="480"/>
      <c r="G26" s="65"/>
    </row>
    <row r="27" spans="2:7" ht="14.25" customHeight="1" x14ac:dyDescent="0.25">
      <c r="B27" s="478"/>
      <c r="C27" s="479"/>
      <c r="E27" s="480"/>
      <c r="G27" s="65"/>
    </row>
    <row r="28" spans="2:7" ht="14.25" customHeight="1" x14ac:dyDescent="0.25">
      <c r="B28" s="478"/>
      <c r="C28" s="479"/>
      <c r="E28" s="480"/>
      <c r="G28" s="65"/>
    </row>
    <row r="29" spans="2:7" ht="14.25" customHeight="1" x14ac:dyDescent="0.25">
      <c r="B29" s="478"/>
      <c r="C29" s="479"/>
      <c r="E29" s="480"/>
      <c r="G29" s="65"/>
    </row>
    <row r="30" spans="2:7" ht="14.25" customHeight="1" x14ac:dyDescent="0.25">
      <c r="B30" s="478"/>
      <c r="C30" s="479"/>
      <c r="E30" s="480"/>
      <c r="G30" s="65"/>
    </row>
    <row r="31" spans="2:7" ht="14.25" customHeight="1" x14ac:dyDescent="0.25">
      <c r="B31" s="478"/>
      <c r="C31" s="479"/>
      <c r="E31" s="480"/>
      <c r="G31" s="65"/>
    </row>
    <row r="32" spans="2:7" ht="14.25" customHeight="1" x14ac:dyDescent="0.25">
      <c r="B32" s="478"/>
      <c r="C32" s="479"/>
      <c r="E32" s="480"/>
      <c r="G32" s="65"/>
    </row>
    <row r="33" spans="2:7" ht="14.25" customHeight="1" x14ac:dyDescent="0.25">
      <c r="B33" s="478"/>
      <c r="C33" s="479"/>
      <c r="E33" s="480"/>
      <c r="G33" s="65"/>
    </row>
    <row r="34" spans="2:7" ht="14.25" customHeight="1" x14ac:dyDescent="0.25">
      <c r="B34" s="478"/>
      <c r="C34" s="479"/>
      <c r="E34" s="480"/>
      <c r="G34" s="65"/>
    </row>
    <row r="35" spans="2:7" ht="14.25" customHeight="1" x14ac:dyDescent="0.25">
      <c r="B35" s="478"/>
      <c r="C35" s="479"/>
      <c r="E35" s="480"/>
      <c r="G35" s="65"/>
    </row>
    <row r="36" spans="2:7" ht="14.25" customHeight="1" x14ac:dyDescent="0.25">
      <c r="B36" s="478"/>
      <c r="C36" s="479"/>
      <c r="E36" s="480"/>
      <c r="G36" s="65"/>
    </row>
    <row r="37" spans="2:7" ht="14.25" customHeight="1" x14ac:dyDescent="0.25">
      <c r="B37" s="478"/>
      <c r="C37" s="479"/>
      <c r="E37" s="480"/>
      <c r="G37" s="65"/>
    </row>
    <row r="38" spans="2:7" ht="14.25" customHeight="1" x14ac:dyDescent="0.25">
      <c r="B38" s="478"/>
      <c r="C38" s="479"/>
      <c r="E38" s="480"/>
      <c r="G38" s="65"/>
    </row>
    <row r="39" spans="2:7" ht="14.25" customHeight="1" x14ac:dyDescent="0.25">
      <c r="B39" s="478"/>
      <c r="C39" s="479"/>
      <c r="E39" s="480"/>
      <c r="G39" s="65"/>
    </row>
    <row r="40" spans="2:7" ht="14.25" customHeight="1" x14ac:dyDescent="0.25">
      <c r="B40" s="478"/>
      <c r="C40" s="479"/>
      <c r="E40" s="480"/>
      <c r="G40" s="65"/>
    </row>
    <row r="41" spans="2:7" ht="14.25" customHeight="1" x14ac:dyDescent="0.25">
      <c r="B41" s="478"/>
      <c r="C41" s="479"/>
      <c r="E41" s="480"/>
      <c r="G41" s="65"/>
    </row>
    <row r="42" spans="2:7" ht="14.25" customHeight="1" x14ac:dyDescent="0.25">
      <c r="B42" s="478"/>
      <c r="C42" s="479"/>
      <c r="E42" s="480"/>
      <c r="G42" s="65"/>
    </row>
    <row r="43" spans="2:7" ht="14.25" customHeight="1" x14ac:dyDescent="0.25">
      <c r="B43" s="478"/>
      <c r="C43" s="479"/>
      <c r="E43" s="480"/>
      <c r="G43" s="65"/>
    </row>
    <row r="44" spans="2:7" ht="14.25" customHeight="1" x14ac:dyDescent="0.25">
      <c r="B44" s="478"/>
      <c r="C44" s="479"/>
      <c r="E44" s="480"/>
      <c r="G44" s="65"/>
    </row>
    <row r="45" spans="2:7" ht="14.25" customHeight="1" x14ac:dyDescent="0.25">
      <c r="B45" s="478"/>
      <c r="C45" s="479"/>
      <c r="E45" s="480"/>
      <c r="G45" s="65"/>
    </row>
    <row r="46" spans="2:7" ht="14.25" customHeight="1" x14ac:dyDescent="0.25">
      <c r="B46" s="478"/>
      <c r="C46" s="479"/>
      <c r="E46" s="480"/>
      <c r="G46" s="65"/>
    </row>
    <row r="47" spans="2:7" ht="14.25" customHeight="1" x14ac:dyDescent="0.25">
      <c r="B47" s="478"/>
      <c r="C47" s="479"/>
      <c r="E47" s="480"/>
      <c r="G47" s="65"/>
    </row>
    <row r="48" spans="2:7" ht="14.25" customHeight="1" x14ac:dyDescent="0.25">
      <c r="B48" s="478"/>
      <c r="C48" s="479"/>
      <c r="E48" s="480"/>
      <c r="G48" s="65"/>
    </row>
    <row r="49" spans="2:7" ht="14.25" customHeight="1" x14ac:dyDescent="0.25">
      <c r="B49" s="478"/>
      <c r="C49" s="479"/>
      <c r="E49" s="480"/>
      <c r="G49" s="65"/>
    </row>
    <row r="50" spans="2:7" ht="14.25" customHeight="1" x14ac:dyDescent="0.25">
      <c r="B50" s="478"/>
      <c r="C50" s="479"/>
      <c r="E50" s="480"/>
      <c r="G50" s="65"/>
    </row>
    <row r="51" spans="2:7" ht="14.25" customHeight="1" x14ac:dyDescent="0.25">
      <c r="B51" s="478"/>
      <c r="C51" s="479"/>
      <c r="E51" s="480"/>
      <c r="G51" s="65"/>
    </row>
    <row r="52" spans="2:7" ht="14.25" customHeight="1" x14ac:dyDescent="0.25">
      <c r="B52" s="478"/>
      <c r="C52" s="479"/>
      <c r="E52" s="480"/>
      <c r="G52" s="65"/>
    </row>
    <row r="53" spans="2:7" ht="14.25" customHeight="1" x14ac:dyDescent="0.25">
      <c r="B53" s="478"/>
      <c r="C53" s="479"/>
      <c r="E53" s="480"/>
      <c r="G53" s="65"/>
    </row>
    <row r="54" spans="2:7" ht="14.25" customHeight="1" x14ac:dyDescent="0.25">
      <c r="B54" s="478"/>
      <c r="C54" s="479"/>
      <c r="E54" s="480"/>
      <c r="G54" s="65"/>
    </row>
    <row r="55" spans="2:7" ht="14.25" customHeight="1" x14ac:dyDescent="0.25">
      <c r="B55" s="478"/>
      <c r="C55" s="479"/>
      <c r="E55" s="480"/>
      <c r="G55" s="65"/>
    </row>
    <row r="56" spans="2:7" ht="14.25" customHeight="1" x14ac:dyDescent="0.25">
      <c r="B56" s="478"/>
      <c r="C56" s="479"/>
      <c r="E56" s="480"/>
      <c r="G56" s="65"/>
    </row>
    <row r="57" spans="2:7" ht="14.25" customHeight="1" x14ac:dyDescent="0.25">
      <c r="B57" s="478"/>
      <c r="C57" s="479"/>
      <c r="E57" s="480"/>
      <c r="G57" s="65"/>
    </row>
    <row r="58" spans="2:7" ht="14.25" customHeight="1" x14ac:dyDescent="0.25">
      <c r="B58" s="478"/>
      <c r="C58" s="479"/>
      <c r="E58" s="480"/>
      <c r="G58" s="65"/>
    </row>
    <row r="59" spans="2:7" ht="14.25" customHeight="1" x14ac:dyDescent="0.25">
      <c r="B59" s="478"/>
      <c r="C59" s="479"/>
      <c r="E59" s="480"/>
      <c r="G59" s="65"/>
    </row>
    <row r="60" spans="2:7" ht="14.25" customHeight="1" x14ac:dyDescent="0.25">
      <c r="B60" s="478"/>
      <c r="C60" s="479"/>
      <c r="E60" s="480"/>
      <c r="G60" s="65"/>
    </row>
    <row r="61" spans="2:7" ht="14.25" customHeight="1" x14ac:dyDescent="0.25">
      <c r="B61" s="478"/>
      <c r="C61" s="479"/>
      <c r="E61" s="480"/>
      <c r="G61" s="65"/>
    </row>
    <row r="62" spans="2:7" ht="14.25" customHeight="1" x14ac:dyDescent="0.25">
      <c r="B62" s="478"/>
      <c r="C62" s="479"/>
      <c r="E62" s="480"/>
      <c r="G62" s="65"/>
    </row>
    <row r="63" spans="2:7" ht="14.25" customHeight="1" x14ac:dyDescent="0.25">
      <c r="B63" s="478"/>
      <c r="C63" s="479"/>
      <c r="E63" s="480"/>
      <c r="G63" s="65"/>
    </row>
    <row r="64" spans="2:7" ht="14.25" customHeight="1" x14ac:dyDescent="0.25">
      <c r="B64" s="478"/>
      <c r="C64" s="479"/>
      <c r="E64" s="480"/>
      <c r="G64" s="65"/>
    </row>
    <row r="65" spans="2:7" ht="14.25" customHeight="1" x14ac:dyDescent="0.25">
      <c r="B65" s="478"/>
      <c r="C65" s="479"/>
      <c r="E65" s="480"/>
      <c r="G65" s="65"/>
    </row>
    <row r="66" spans="2:7" ht="14.25" customHeight="1" x14ac:dyDescent="0.25">
      <c r="B66" s="478"/>
      <c r="C66" s="479"/>
      <c r="E66" s="480"/>
      <c r="G66" s="65"/>
    </row>
    <row r="67" spans="2:7" ht="14.25" customHeight="1" x14ac:dyDescent="0.25">
      <c r="B67" s="478"/>
      <c r="C67" s="479"/>
      <c r="E67" s="480"/>
      <c r="G67" s="65"/>
    </row>
    <row r="68" spans="2:7" ht="14.25" customHeight="1" x14ac:dyDescent="0.25">
      <c r="B68" s="478"/>
      <c r="C68" s="479"/>
      <c r="E68" s="480"/>
      <c r="G68" s="65"/>
    </row>
    <row r="69" spans="2:7" ht="14.25" customHeight="1" x14ac:dyDescent="0.25">
      <c r="B69" s="478"/>
      <c r="C69" s="479"/>
      <c r="E69" s="480"/>
      <c r="G69" s="65"/>
    </row>
    <row r="70" spans="2:7" ht="14.25" customHeight="1" x14ac:dyDescent="0.25">
      <c r="B70" s="478"/>
      <c r="C70" s="479"/>
      <c r="E70" s="480"/>
      <c r="G70" s="65"/>
    </row>
    <row r="71" spans="2:7" ht="14.25" customHeight="1" x14ac:dyDescent="0.25">
      <c r="B71" s="478"/>
      <c r="C71" s="479"/>
      <c r="E71" s="480"/>
      <c r="G71" s="65"/>
    </row>
    <row r="72" spans="2:7" ht="14.25" customHeight="1" x14ac:dyDescent="0.25">
      <c r="B72" s="478"/>
      <c r="C72" s="479"/>
      <c r="E72" s="480"/>
      <c r="G72" s="65"/>
    </row>
    <row r="73" spans="2:7" ht="14.25" customHeight="1" x14ac:dyDescent="0.25">
      <c r="B73" s="478"/>
      <c r="C73" s="479"/>
      <c r="E73" s="480"/>
      <c r="G73" s="65"/>
    </row>
    <row r="74" spans="2:7" ht="14.25" customHeight="1" x14ac:dyDescent="0.25">
      <c r="B74" s="478"/>
      <c r="C74" s="479"/>
      <c r="E74" s="480"/>
      <c r="G74" s="65"/>
    </row>
    <row r="75" spans="2:7" ht="14.25" customHeight="1" x14ac:dyDescent="0.25">
      <c r="B75" s="478"/>
      <c r="C75" s="479"/>
      <c r="E75" s="480"/>
      <c r="G75" s="65"/>
    </row>
    <row r="76" spans="2:7" ht="14.25" customHeight="1" x14ac:dyDescent="0.25">
      <c r="B76" s="478"/>
      <c r="C76" s="479"/>
      <c r="E76" s="480"/>
      <c r="G76" s="65"/>
    </row>
    <row r="77" spans="2:7" ht="14.25" customHeight="1" x14ac:dyDescent="0.25">
      <c r="B77" s="478"/>
      <c r="C77" s="479"/>
      <c r="E77" s="480"/>
      <c r="G77" s="65"/>
    </row>
    <row r="78" spans="2:7" ht="14.25" customHeight="1" x14ac:dyDescent="0.25">
      <c r="B78" s="478"/>
      <c r="C78" s="479"/>
      <c r="E78" s="480"/>
      <c r="G78" s="65"/>
    </row>
    <row r="79" spans="2:7" ht="14.25" customHeight="1" x14ac:dyDescent="0.25">
      <c r="B79" s="478"/>
      <c r="C79" s="479"/>
      <c r="E79" s="480"/>
      <c r="G79" s="65"/>
    </row>
    <row r="80" spans="2:7" ht="14.25" customHeight="1" x14ac:dyDescent="0.25">
      <c r="B80" s="478"/>
      <c r="C80" s="479"/>
      <c r="E80" s="480"/>
      <c r="G80" s="65"/>
    </row>
    <row r="81" spans="2:7" ht="14.25" customHeight="1" x14ac:dyDescent="0.25">
      <c r="B81" s="478"/>
      <c r="C81" s="479"/>
      <c r="E81" s="480"/>
      <c r="G81" s="65"/>
    </row>
    <row r="82" spans="2:7" ht="14.25" customHeight="1" x14ac:dyDescent="0.25">
      <c r="B82" s="478"/>
      <c r="C82" s="479"/>
      <c r="E82" s="480"/>
      <c r="G82" s="65"/>
    </row>
    <row r="83" spans="2:7" ht="14.25" customHeight="1" x14ac:dyDescent="0.25">
      <c r="B83" s="478"/>
      <c r="C83" s="479"/>
      <c r="E83" s="480"/>
      <c r="G83" s="65"/>
    </row>
    <row r="84" spans="2:7" ht="14.25" customHeight="1" x14ac:dyDescent="0.25">
      <c r="B84" s="478"/>
      <c r="C84" s="479"/>
      <c r="E84" s="480"/>
      <c r="G84" s="65"/>
    </row>
    <row r="85" spans="2:7" ht="14.25" customHeight="1" x14ac:dyDescent="0.25">
      <c r="B85" s="478"/>
      <c r="C85" s="479"/>
      <c r="E85" s="480"/>
      <c r="G85" s="65"/>
    </row>
    <row r="86" spans="2:7" ht="14.25" customHeight="1" x14ac:dyDescent="0.25">
      <c r="B86" s="478"/>
      <c r="C86" s="479"/>
      <c r="E86" s="480"/>
      <c r="G86" s="65"/>
    </row>
    <row r="87" spans="2:7" ht="14.25" customHeight="1" x14ac:dyDescent="0.25">
      <c r="B87" s="478"/>
      <c r="C87" s="479"/>
      <c r="E87" s="480"/>
      <c r="G87" s="65"/>
    </row>
    <row r="88" spans="2:7" ht="14.25" customHeight="1" x14ac:dyDescent="0.25">
      <c r="B88" s="478"/>
      <c r="C88" s="479"/>
      <c r="E88" s="480"/>
      <c r="G88" s="65"/>
    </row>
    <row r="89" spans="2:7" ht="14.25" customHeight="1" x14ac:dyDescent="0.25">
      <c r="B89" s="478"/>
      <c r="C89" s="479"/>
      <c r="E89" s="480"/>
      <c r="G89" s="65"/>
    </row>
    <row r="90" spans="2:7" ht="14.25" customHeight="1" x14ac:dyDescent="0.25">
      <c r="B90" s="478"/>
      <c r="C90" s="479"/>
      <c r="E90" s="480"/>
      <c r="G90" s="65"/>
    </row>
    <row r="91" spans="2:7" ht="14.25" customHeight="1" x14ac:dyDescent="0.25">
      <c r="B91" s="478"/>
      <c r="C91" s="479"/>
      <c r="E91" s="480"/>
      <c r="G91" s="65"/>
    </row>
    <row r="92" spans="2:7" ht="14.25" customHeight="1" x14ac:dyDescent="0.25">
      <c r="B92" s="478"/>
      <c r="C92" s="479"/>
      <c r="E92" s="480"/>
      <c r="G92" s="65"/>
    </row>
    <row r="93" spans="2:7" ht="14.25" customHeight="1" x14ac:dyDescent="0.25">
      <c r="B93" s="478"/>
      <c r="C93" s="479"/>
      <c r="E93" s="480"/>
      <c r="G93" s="65"/>
    </row>
    <row r="94" spans="2:7" ht="14.25" customHeight="1" x14ac:dyDescent="0.25">
      <c r="B94" s="478"/>
      <c r="C94" s="479"/>
      <c r="E94" s="480"/>
      <c r="G94" s="65"/>
    </row>
    <row r="95" spans="2:7" ht="14.25" customHeight="1" x14ac:dyDescent="0.25">
      <c r="B95" s="478"/>
      <c r="C95" s="479"/>
      <c r="E95" s="480"/>
      <c r="G95" s="65"/>
    </row>
    <row r="96" spans="2:7" ht="14.25" customHeight="1" x14ac:dyDescent="0.25">
      <c r="B96" s="478"/>
      <c r="C96" s="479"/>
      <c r="E96" s="480"/>
      <c r="G96" s="65"/>
    </row>
    <row r="97" spans="2:7" ht="14.25" customHeight="1" x14ac:dyDescent="0.25">
      <c r="B97" s="478"/>
      <c r="C97" s="479"/>
      <c r="E97" s="480"/>
      <c r="G97" s="65"/>
    </row>
    <row r="98" spans="2:7" ht="14.25" customHeight="1" x14ac:dyDescent="0.25">
      <c r="B98" s="478"/>
      <c r="C98" s="479"/>
      <c r="E98" s="480"/>
      <c r="G98" s="65"/>
    </row>
    <row r="99" spans="2:7" ht="14.25" customHeight="1" x14ac:dyDescent="0.25">
      <c r="B99" s="478"/>
      <c r="C99" s="479"/>
      <c r="E99" s="480"/>
      <c r="G99" s="65"/>
    </row>
    <row r="100" spans="2:7" ht="14.25" customHeight="1" x14ac:dyDescent="0.25">
      <c r="B100" s="478"/>
      <c r="C100" s="479"/>
      <c r="E100" s="480"/>
      <c r="G100" s="65"/>
    </row>
    <row r="101" spans="2:7" ht="14.25" customHeight="1" x14ac:dyDescent="0.25">
      <c r="B101" s="478"/>
      <c r="C101" s="479"/>
      <c r="E101" s="480"/>
      <c r="G101" s="65"/>
    </row>
    <row r="102" spans="2:7" ht="14.25" customHeight="1" x14ac:dyDescent="0.25">
      <c r="B102" s="478"/>
      <c r="C102" s="479"/>
      <c r="E102" s="480"/>
      <c r="G102" s="65"/>
    </row>
    <row r="103" spans="2:7" ht="14.25" customHeight="1" x14ac:dyDescent="0.25">
      <c r="B103" s="478"/>
      <c r="C103" s="479"/>
      <c r="E103" s="480"/>
      <c r="G103" s="65"/>
    </row>
    <row r="104" spans="2:7" ht="14.25" customHeight="1" x14ac:dyDescent="0.25">
      <c r="B104" s="478"/>
      <c r="C104" s="479"/>
      <c r="E104" s="480"/>
      <c r="G104" s="65"/>
    </row>
    <row r="105" spans="2:7" ht="14.25" customHeight="1" x14ac:dyDescent="0.25">
      <c r="B105" s="478"/>
      <c r="C105" s="479"/>
      <c r="E105" s="480"/>
      <c r="G105" s="65"/>
    </row>
    <row r="106" spans="2:7" ht="14.25" customHeight="1" x14ac:dyDescent="0.25">
      <c r="B106" s="478"/>
      <c r="C106" s="479"/>
      <c r="E106" s="480"/>
      <c r="G106" s="65"/>
    </row>
    <row r="107" spans="2:7" ht="14.25" customHeight="1" x14ac:dyDescent="0.25">
      <c r="B107" s="478"/>
      <c r="C107" s="479"/>
      <c r="E107" s="480"/>
      <c r="G107" s="65"/>
    </row>
    <row r="108" spans="2:7" ht="14.25" customHeight="1" x14ac:dyDescent="0.25">
      <c r="B108" s="478"/>
      <c r="C108" s="479"/>
      <c r="E108" s="480"/>
      <c r="G108" s="65"/>
    </row>
    <row r="109" spans="2:7" ht="14.25" customHeight="1" x14ac:dyDescent="0.25">
      <c r="B109" s="478"/>
      <c r="C109" s="479"/>
      <c r="E109" s="480"/>
      <c r="G109" s="65"/>
    </row>
    <row r="110" spans="2:7" ht="14.25" customHeight="1" x14ac:dyDescent="0.25">
      <c r="B110" s="478"/>
      <c r="C110" s="479"/>
      <c r="E110" s="480"/>
      <c r="G110" s="65"/>
    </row>
    <row r="111" spans="2:7" ht="14.25" customHeight="1" x14ac:dyDescent="0.25">
      <c r="B111" s="478"/>
      <c r="C111" s="479"/>
      <c r="E111" s="480"/>
      <c r="G111" s="65"/>
    </row>
    <row r="112" spans="2:7" ht="14.25" customHeight="1" x14ac:dyDescent="0.25">
      <c r="B112" s="478"/>
      <c r="C112" s="479"/>
      <c r="E112" s="480"/>
      <c r="G112" s="65"/>
    </row>
    <row r="113" spans="2:7" ht="14.25" customHeight="1" x14ac:dyDescent="0.25">
      <c r="B113" s="478"/>
      <c r="C113" s="479"/>
      <c r="E113" s="480"/>
      <c r="G113" s="65"/>
    </row>
    <row r="114" spans="2:7" ht="14.25" customHeight="1" x14ac:dyDescent="0.25">
      <c r="B114" s="478"/>
      <c r="C114" s="479"/>
      <c r="E114" s="480"/>
      <c r="G114" s="65"/>
    </row>
    <row r="115" spans="2:7" ht="14.25" customHeight="1" x14ac:dyDescent="0.25">
      <c r="B115" s="478"/>
      <c r="C115" s="479"/>
      <c r="E115" s="480"/>
      <c r="G115" s="65"/>
    </row>
    <row r="116" spans="2:7" ht="14.25" customHeight="1" x14ac:dyDescent="0.25">
      <c r="B116" s="478"/>
      <c r="C116" s="479"/>
      <c r="E116" s="480"/>
      <c r="G116" s="65"/>
    </row>
    <row r="117" spans="2:7" ht="14.25" customHeight="1" x14ac:dyDescent="0.25">
      <c r="B117" s="478"/>
      <c r="C117" s="479"/>
      <c r="E117" s="480"/>
      <c r="G117" s="65"/>
    </row>
    <row r="118" spans="2:7" ht="14.25" customHeight="1" x14ac:dyDescent="0.25">
      <c r="B118" s="478"/>
      <c r="C118" s="479"/>
      <c r="E118" s="480"/>
      <c r="G118" s="65"/>
    </row>
    <row r="119" spans="2:7" ht="14.25" customHeight="1" x14ac:dyDescent="0.25">
      <c r="B119" s="478"/>
      <c r="C119" s="479"/>
      <c r="E119" s="480"/>
      <c r="G119" s="65"/>
    </row>
    <row r="120" spans="2:7" ht="14.25" customHeight="1" x14ac:dyDescent="0.25">
      <c r="B120" s="478"/>
      <c r="C120" s="479"/>
      <c r="E120" s="480"/>
      <c r="G120" s="65"/>
    </row>
    <row r="121" spans="2:7" ht="14.25" customHeight="1" x14ac:dyDescent="0.25">
      <c r="B121" s="478"/>
      <c r="C121" s="479"/>
      <c r="E121" s="480"/>
      <c r="G121" s="65"/>
    </row>
    <row r="122" spans="2:7" ht="14.25" customHeight="1" x14ac:dyDescent="0.25">
      <c r="B122" s="478"/>
      <c r="C122" s="479"/>
      <c r="E122" s="480"/>
      <c r="G122" s="65"/>
    </row>
    <row r="123" spans="2:7" ht="14.25" customHeight="1" x14ac:dyDescent="0.25">
      <c r="B123" s="478"/>
      <c r="C123" s="479"/>
      <c r="E123" s="480"/>
      <c r="G123" s="65"/>
    </row>
    <row r="124" spans="2:7" ht="14.25" customHeight="1" x14ac:dyDescent="0.25">
      <c r="B124" s="478"/>
      <c r="C124" s="479"/>
      <c r="E124" s="480"/>
      <c r="G124" s="65"/>
    </row>
    <row r="125" spans="2:7" ht="14.25" customHeight="1" x14ac:dyDescent="0.25">
      <c r="B125" s="478"/>
      <c r="C125" s="479"/>
      <c r="E125" s="480"/>
      <c r="G125" s="65"/>
    </row>
    <row r="126" spans="2:7" ht="14.25" customHeight="1" x14ac:dyDescent="0.25">
      <c r="B126" s="478"/>
      <c r="C126" s="479"/>
      <c r="E126" s="480"/>
      <c r="G126" s="65"/>
    </row>
    <row r="127" spans="2:7" ht="14.25" customHeight="1" x14ac:dyDescent="0.25">
      <c r="B127" s="478"/>
      <c r="C127" s="479"/>
      <c r="E127" s="480"/>
      <c r="G127" s="65"/>
    </row>
    <row r="128" spans="2:7" ht="14.25" customHeight="1" x14ac:dyDescent="0.25">
      <c r="B128" s="478"/>
      <c r="C128" s="479"/>
      <c r="E128" s="480"/>
      <c r="G128" s="65"/>
    </row>
    <row r="129" spans="2:7" ht="14.25" customHeight="1" x14ac:dyDescent="0.25">
      <c r="B129" s="478"/>
      <c r="C129" s="479"/>
      <c r="E129" s="480"/>
      <c r="G129" s="65"/>
    </row>
    <row r="130" spans="2:7" ht="14.25" customHeight="1" x14ac:dyDescent="0.25">
      <c r="B130" s="478"/>
      <c r="C130" s="479"/>
      <c r="E130" s="480"/>
      <c r="G130" s="65"/>
    </row>
    <row r="131" spans="2:7" ht="14.25" customHeight="1" x14ac:dyDescent="0.25">
      <c r="B131" s="478"/>
      <c r="C131" s="479"/>
      <c r="E131" s="480"/>
      <c r="G131" s="65"/>
    </row>
    <row r="132" spans="2:7" ht="14.25" customHeight="1" x14ac:dyDescent="0.25">
      <c r="B132" s="478"/>
      <c r="C132" s="479"/>
      <c r="E132" s="480"/>
      <c r="G132" s="65"/>
    </row>
    <row r="133" spans="2:7" ht="14.25" customHeight="1" x14ac:dyDescent="0.25">
      <c r="B133" s="478"/>
      <c r="C133" s="479"/>
      <c r="E133" s="480"/>
      <c r="G133" s="65"/>
    </row>
    <row r="134" spans="2:7" ht="14.25" customHeight="1" x14ac:dyDescent="0.25">
      <c r="B134" s="478"/>
      <c r="C134" s="479"/>
      <c r="E134" s="480"/>
      <c r="G134" s="65"/>
    </row>
    <row r="135" spans="2:7" ht="14.25" customHeight="1" x14ac:dyDescent="0.25">
      <c r="B135" s="478"/>
      <c r="C135" s="479"/>
      <c r="E135" s="480"/>
      <c r="G135" s="65"/>
    </row>
    <row r="136" spans="2:7" ht="14.25" customHeight="1" x14ac:dyDescent="0.25">
      <c r="B136" s="478"/>
      <c r="C136" s="479"/>
      <c r="E136" s="480"/>
      <c r="G136" s="65"/>
    </row>
    <row r="137" spans="2:7" ht="14.25" customHeight="1" x14ac:dyDescent="0.25">
      <c r="B137" s="478"/>
      <c r="C137" s="479"/>
      <c r="E137" s="480"/>
      <c r="G137" s="65"/>
    </row>
    <row r="138" spans="2:7" ht="14.25" customHeight="1" x14ac:dyDescent="0.25">
      <c r="B138" s="478"/>
      <c r="C138" s="479"/>
      <c r="E138" s="480"/>
      <c r="G138" s="65"/>
    </row>
    <row r="139" spans="2:7" ht="14.25" customHeight="1" x14ac:dyDescent="0.25">
      <c r="B139" s="478"/>
      <c r="C139" s="479"/>
      <c r="E139" s="480"/>
      <c r="G139" s="65"/>
    </row>
    <row r="140" spans="2:7" ht="14.25" customHeight="1" x14ac:dyDescent="0.25">
      <c r="B140" s="478"/>
      <c r="C140" s="479"/>
      <c r="E140" s="480"/>
      <c r="G140" s="65"/>
    </row>
    <row r="141" spans="2:7" ht="14.25" customHeight="1" x14ac:dyDescent="0.25">
      <c r="B141" s="478"/>
      <c r="C141" s="479"/>
      <c r="E141" s="480"/>
      <c r="G141" s="65"/>
    </row>
    <row r="142" spans="2:7" ht="14.25" customHeight="1" x14ac:dyDescent="0.25">
      <c r="B142" s="478"/>
      <c r="C142" s="479"/>
      <c r="E142" s="480"/>
      <c r="G142" s="65"/>
    </row>
    <row r="143" spans="2:7" ht="14.25" customHeight="1" x14ac:dyDescent="0.25">
      <c r="B143" s="478"/>
      <c r="C143" s="479"/>
      <c r="E143" s="480"/>
      <c r="G143" s="65"/>
    </row>
    <row r="144" spans="2:7" ht="14.25" customHeight="1" x14ac:dyDescent="0.25">
      <c r="B144" s="478"/>
      <c r="C144" s="479"/>
      <c r="E144" s="480"/>
      <c r="G144" s="65"/>
    </row>
    <row r="145" spans="2:7" ht="14.25" customHeight="1" x14ac:dyDescent="0.25">
      <c r="B145" s="478"/>
      <c r="C145" s="479"/>
      <c r="E145" s="480"/>
      <c r="G145" s="65"/>
    </row>
    <row r="146" spans="2:7" ht="14.25" customHeight="1" x14ac:dyDescent="0.25">
      <c r="B146" s="478"/>
      <c r="C146" s="479"/>
      <c r="E146" s="480"/>
      <c r="G146" s="65"/>
    </row>
    <row r="147" spans="2:7" ht="14.25" customHeight="1" x14ac:dyDescent="0.25">
      <c r="B147" s="478"/>
      <c r="C147" s="479"/>
      <c r="E147" s="480"/>
      <c r="G147" s="65"/>
    </row>
    <row r="148" spans="2:7" ht="14.25" customHeight="1" x14ac:dyDescent="0.25">
      <c r="B148" s="478"/>
      <c r="C148" s="479"/>
      <c r="E148" s="480"/>
      <c r="G148" s="65"/>
    </row>
    <row r="149" spans="2:7" ht="14.25" customHeight="1" x14ac:dyDescent="0.25">
      <c r="B149" s="478"/>
      <c r="C149" s="479"/>
      <c r="E149" s="480"/>
      <c r="G149" s="65"/>
    </row>
    <row r="150" spans="2:7" ht="14.25" customHeight="1" x14ac:dyDescent="0.25">
      <c r="B150" s="478"/>
      <c r="C150" s="479"/>
      <c r="E150" s="480"/>
      <c r="G150" s="65"/>
    </row>
    <row r="151" spans="2:7" ht="14.25" customHeight="1" x14ac:dyDescent="0.25">
      <c r="B151" s="478"/>
      <c r="C151" s="479"/>
      <c r="E151" s="480"/>
      <c r="G151" s="65"/>
    </row>
    <row r="152" spans="2:7" ht="14.25" customHeight="1" x14ac:dyDescent="0.25">
      <c r="B152" s="478"/>
      <c r="C152" s="479"/>
      <c r="E152" s="480"/>
      <c r="G152" s="65"/>
    </row>
    <row r="153" spans="2:7" ht="14.25" customHeight="1" x14ac:dyDescent="0.25">
      <c r="B153" s="478"/>
      <c r="C153" s="479"/>
      <c r="E153" s="480"/>
      <c r="G153" s="65"/>
    </row>
    <row r="154" spans="2:7" ht="14.25" customHeight="1" x14ac:dyDescent="0.25">
      <c r="B154" s="478"/>
      <c r="C154" s="479"/>
      <c r="E154" s="480"/>
      <c r="G154" s="65"/>
    </row>
    <row r="155" spans="2:7" ht="14.25" customHeight="1" x14ac:dyDescent="0.25">
      <c r="B155" s="478"/>
      <c r="C155" s="479"/>
      <c r="E155" s="480"/>
      <c r="G155" s="65"/>
    </row>
    <row r="156" spans="2:7" ht="14.25" customHeight="1" x14ac:dyDescent="0.25">
      <c r="B156" s="478"/>
      <c r="C156" s="479"/>
      <c r="E156" s="480"/>
      <c r="G156" s="65"/>
    </row>
    <row r="157" spans="2:7" ht="14.25" customHeight="1" x14ac:dyDescent="0.25">
      <c r="B157" s="478"/>
      <c r="C157" s="479"/>
      <c r="E157" s="480"/>
      <c r="G157" s="65"/>
    </row>
    <row r="158" spans="2:7" ht="14.25" customHeight="1" x14ac:dyDescent="0.25">
      <c r="B158" s="478"/>
      <c r="C158" s="479"/>
      <c r="E158" s="480"/>
      <c r="G158" s="65"/>
    </row>
    <row r="159" spans="2:7" ht="14.25" customHeight="1" x14ac:dyDescent="0.25">
      <c r="B159" s="478"/>
      <c r="C159" s="479"/>
      <c r="E159" s="480"/>
      <c r="G159" s="65"/>
    </row>
    <row r="160" spans="2:7" ht="14.25" customHeight="1" x14ac:dyDescent="0.25">
      <c r="B160" s="478"/>
      <c r="C160" s="479"/>
      <c r="E160" s="480"/>
      <c r="G160" s="65"/>
    </row>
    <row r="161" spans="2:7" ht="14.25" customHeight="1" x14ac:dyDescent="0.25">
      <c r="B161" s="478"/>
      <c r="C161" s="479"/>
      <c r="E161" s="480"/>
      <c r="G161" s="65"/>
    </row>
    <row r="162" spans="2:7" ht="14.25" customHeight="1" x14ac:dyDescent="0.25">
      <c r="B162" s="478"/>
      <c r="C162" s="479"/>
      <c r="E162" s="480"/>
      <c r="G162" s="65"/>
    </row>
    <row r="163" spans="2:7" ht="14.25" customHeight="1" x14ac:dyDescent="0.25">
      <c r="B163" s="478"/>
      <c r="C163" s="479"/>
      <c r="E163" s="480"/>
      <c r="G163" s="65"/>
    </row>
    <row r="164" spans="2:7" ht="14.25" customHeight="1" x14ac:dyDescent="0.25">
      <c r="B164" s="478"/>
      <c r="C164" s="479"/>
      <c r="E164" s="480"/>
      <c r="G164" s="65"/>
    </row>
    <row r="165" spans="2:7" ht="14.25" customHeight="1" x14ac:dyDescent="0.25">
      <c r="B165" s="478"/>
      <c r="C165" s="479"/>
      <c r="E165" s="480"/>
      <c r="G165" s="65"/>
    </row>
    <row r="166" spans="2:7" ht="14.25" customHeight="1" x14ac:dyDescent="0.25">
      <c r="B166" s="478"/>
      <c r="C166" s="479"/>
      <c r="E166" s="480"/>
      <c r="G166" s="65"/>
    </row>
    <row r="167" spans="2:7" ht="14.25" customHeight="1" x14ac:dyDescent="0.25">
      <c r="B167" s="478"/>
      <c r="C167" s="479"/>
      <c r="E167" s="480"/>
      <c r="G167" s="65"/>
    </row>
    <row r="168" spans="2:7" ht="14.25" customHeight="1" x14ac:dyDescent="0.25">
      <c r="B168" s="478"/>
      <c r="C168" s="479"/>
      <c r="E168" s="480"/>
      <c r="G168" s="65"/>
    </row>
    <row r="169" spans="2:7" ht="14.25" customHeight="1" x14ac:dyDescent="0.25">
      <c r="B169" s="478"/>
      <c r="C169" s="479"/>
      <c r="E169" s="480"/>
      <c r="G169" s="65"/>
    </row>
    <row r="170" spans="2:7" ht="14.25" customHeight="1" x14ac:dyDescent="0.25">
      <c r="B170" s="478"/>
      <c r="C170" s="479"/>
      <c r="E170" s="480"/>
      <c r="G170" s="65"/>
    </row>
    <row r="171" spans="2:7" ht="14.25" customHeight="1" x14ac:dyDescent="0.25">
      <c r="B171" s="478"/>
      <c r="C171" s="479"/>
      <c r="E171" s="480"/>
      <c r="G171" s="65"/>
    </row>
    <row r="172" spans="2:7" ht="14.25" customHeight="1" x14ac:dyDescent="0.25">
      <c r="B172" s="478"/>
      <c r="C172" s="479"/>
      <c r="E172" s="480"/>
      <c r="G172" s="65"/>
    </row>
    <row r="173" spans="2:7" ht="14.25" customHeight="1" x14ac:dyDescent="0.25">
      <c r="B173" s="478"/>
      <c r="C173" s="479"/>
      <c r="E173" s="480"/>
      <c r="G173" s="65"/>
    </row>
    <row r="174" spans="2:7" ht="14.25" customHeight="1" x14ac:dyDescent="0.25">
      <c r="B174" s="478"/>
      <c r="C174" s="479"/>
      <c r="E174" s="480"/>
      <c r="G174" s="65"/>
    </row>
    <row r="175" spans="2:7" ht="14.25" customHeight="1" x14ac:dyDescent="0.25">
      <c r="B175" s="478"/>
      <c r="C175" s="479"/>
      <c r="E175" s="480"/>
      <c r="G175" s="65"/>
    </row>
    <row r="176" spans="2:7" ht="14.25" customHeight="1" x14ac:dyDescent="0.25">
      <c r="B176" s="478"/>
      <c r="C176" s="479"/>
      <c r="E176" s="480"/>
      <c r="G176" s="65"/>
    </row>
    <row r="177" spans="2:7" ht="14.25" customHeight="1" x14ac:dyDescent="0.25">
      <c r="B177" s="478"/>
      <c r="C177" s="479"/>
      <c r="E177" s="480"/>
      <c r="G177" s="65"/>
    </row>
    <row r="178" spans="2:7" ht="14.25" customHeight="1" x14ac:dyDescent="0.25">
      <c r="B178" s="478"/>
      <c r="C178" s="479"/>
      <c r="E178" s="480"/>
      <c r="G178" s="65"/>
    </row>
    <row r="179" spans="2:7" ht="14.25" customHeight="1" x14ac:dyDescent="0.25">
      <c r="B179" s="478"/>
      <c r="C179" s="479"/>
      <c r="E179" s="480"/>
      <c r="G179" s="65"/>
    </row>
    <row r="180" spans="2:7" ht="14.25" customHeight="1" x14ac:dyDescent="0.25">
      <c r="B180" s="478"/>
      <c r="C180" s="479"/>
      <c r="E180" s="480"/>
      <c r="G180" s="65"/>
    </row>
    <row r="181" spans="2:7" ht="14.25" customHeight="1" x14ac:dyDescent="0.25">
      <c r="B181" s="478"/>
      <c r="C181" s="479"/>
      <c r="E181" s="480"/>
      <c r="G181" s="65"/>
    </row>
    <row r="182" spans="2:7" ht="14.25" customHeight="1" x14ac:dyDescent="0.25">
      <c r="B182" s="478"/>
      <c r="C182" s="479"/>
      <c r="E182" s="480"/>
      <c r="G182" s="65"/>
    </row>
    <row r="183" spans="2:7" ht="14.25" customHeight="1" x14ac:dyDescent="0.25">
      <c r="B183" s="478"/>
      <c r="C183" s="479"/>
      <c r="E183" s="480"/>
      <c r="G183" s="65"/>
    </row>
    <row r="184" spans="2:7" ht="14.25" customHeight="1" x14ac:dyDescent="0.25">
      <c r="B184" s="478"/>
      <c r="C184" s="479"/>
      <c r="E184" s="480"/>
      <c r="G184" s="65"/>
    </row>
    <row r="185" spans="2:7" ht="14.25" customHeight="1" x14ac:dyDescent="0.25">
      <c r="B185" s="478"/>
      <c r="C185" s="479"/>
      <c r="E185" s="480"/>
      <c r="G185" s="65"/>
    </row>
    <row r="186" spans="2:7" ht="14.25" customHeight="1" x14ac:dyDescent="0.25">
      <c r="B186" s="478"/>
      <c r="C186" s="479"/>
      <c r="E186" s="480"/>
      <c r="G186" s="65"/>
    </row>
    <row r="187" spans="2:7" ht="14.25" customHeight="1" x14ac:dyDescent="0.25">
      <c r="B187" s="478"/>
      <c r="C187" s="479"/>
      <c r="E187" s="480"/>
      <c r="G187" s="65"/>
    </row>
    <row r="188" spans="2:7" ht="14.25" customHeight="1" x14ac:dyDescent="0.25">
      <c r="B188" s="478"/>
      <c r="C188" s="479"/>
      <c r="E188" s="480"/>
      <c r="G188" s="65"/>
    </row>
    <row r="189" spans="2:7" ht="14.25" customHeight="1" x14ac:dyDescent="0.25">
      <c r="B189" s="478"/>
      <c r="C189" s="479"/>
      <c r="E189" s="480"/>
      <c r="G189" s="65"/>
    </row>
    <row r="190" spans="2:7" ht="14.25" customHeight="1" x14ac:dyDescent="0.25">
      <c r="B190" s="478"/>
      <c r="C190" s="479"/>
      <c r="E190" s="480"/>
      <c r="G190" s="65"/>
    </row>
    <row r="191" spans="2:7" ht="14.25" customHeight="1" x14ac:dyDescent="0.25">
      <c r="B191" s="478"/>
      <c r="C191" s="479"/>
      <c r="E191" s="480"/>
      <c r="G191" s="65"/>
    </row>
    <row r="192" spans="2:7" ht="14.25" customHeight="1" x14ac:dyDescent="0.25">
      <c r="B192" s="478"/>
      <c r="C192" s="479"/>
      <c r="E192" s="480"/>
      <c r="G192" s="65"/>
    </row>
    <row r="193" spans="2:7" ht="14.25" customHeight="1" x14ac:dyDescent="0.25">
      <c r="B193" s="478"/>
      <c r="C193" s="479"/>
      <c r="E193" s="480"/>
      <c r="G193" s="65"/>
    </row>
    <row r="194" spans="2:7" ht="14.25" customHeight="1" x14ac:dyDescent="0.25">
      <c r="B194" s="478"/>
      <c r="C194" s="479"/>
      <c r="E194" s="480"/>
      <c r="G194" s="65"/>
    </row>
    <row r="195" spans="2:7" ht="14.25" customHeight="1" x14ac:dyDescent="0.25">
      <c r="B195" s="478"/>
      <c r="C195" s="479"/>
      <c r="E195" s="480"/>
      <c r="G195" s="65"/>
    </row>
    <row r="196" spans="2:7" ht="14.25" customHeight="1" x14ac:dyDescent="0.25">
      <c r="B196" s="478"/>
      <c r="C196" s="479"/>
      <c r="E196" s="480"/>
      <c r="G196" s="65"/>
    </row>
    <row r="197" spans="2:7" ht="14.25" customHeight="1" x14ac:dyDescent="0.25">
      <c r="B197" s="478"/>
      <c r="C197" s="479"/>
      <c r="E197" s="480"/>
      <c r="G197" s="65"/>
    </row>
    <row r="198" spans="2:7" ht="14.25" customHeight="1" x14ac:dyDescent="0.25">
      <c r="B198" s="478"/>
      <c r="C198" s="479"/>
      <c r="E198" s="480"/>
      <c r="G198" s="65"/>
    </row>
    <row r="199" spans="2:7" ht="14.25" customHeight="1" x14ac:dyDescent="0.25">
      <c r="B199" s="478"/>
      <c r="C199" s="479"/>
      <c r="E199" s="480"/>
      <c r="G199" s="65"/>
    </row>
    <row r="200" spans="2:7" ht="14.25" customHeight="1" x14ac:dyDescent="0.25">
      <c r="B200" s="478"/>
      <c r="C200" s="479"/>
      <c r="E200" s="480"/>
      <c r="G200" s="65"/>
    </row>
    <row r="201" spans="2:7" ht="14.25" customHeight="1" x14ac:dyDescent="0.25">
      <c r="B201" s="478"/>
      <c r="C201" s="479"/>
      <c r="E201" s="480"/>
      <c r="G201" s="65"/>
    </row>
    <row r="202" spans="2:7" ht="14.25" customHeight="1" x14ac:dyDescent="0.25">
      <c r="B202" s="478"/>
      <c r="C202" s="479"/>
      <c r="E202" s="480"/>
      <c r="G202" s="65"/>
    </row>
    <row r="203" spans="2:7" ht="14.25" customHeight="1" x14ac:dyDescent="0.25">
      <c r="B203" s="478"/>
      <c r="C203" s="479"/>
      <c r="E203" s="480"/>
      <c r="G203" s="65"/>
    </row>
    <row r="204" spans="2:7" ht="14.25" customHeight="1" x14ac:dyDescent="0.25">
      <c r="B204" s="478"/>
      <c r="C204" s="479"/>
      <c r="E204" s="480"/>
      <c r="G204" s="65"/>
    </row>
    <row r="205" spans="2:7" ht="14.25" customHeight="1" x14ac:dyDescent="0.25">
      <c r="B205" s="478"/>
      <c r="C205" s="479"/>
      <c r="E205" s="480"/>
      <c r="G205" s="65"/>
    </row>
    <row r="206" spans="2:7" ht="14.25" customHeight="1" x14ac:dyDescent="0.25">
      <c r="B206" s="478"/>
      <c r="C206" s="479"/>
      <c r="E206" s="480"/>
      <c r="G206" s="65"/>
    </row>
    <row r="207" spans="2:7" ht="14.25" customHeight="1" x14ac:dyDescent="0.25">
      <c r="B207" s="478"/>
      <c r="C207" s="479"/>
      <c r="E207" s="480"/>
      <c r="G207" s="65"/>
    </row>
    <row r="208" spans="2:7" ht="14.25" customHeight="1" x14ac:dyDescent="0.25">
      <c r="B208" s="478"/>
      <c r="C208" s="479"/>
      <c r="E208" s="480"/>
      <c r="G208" s="65"/>
    </row>
    <row r="209" spans="2:7" ht="14.25" customHeight="1" x14ac:dyDescent="0.25">
      <c r="B209" s="478"/>
      <c r="C209" s="479"/>
      <c r="E209" s="480"/>
      <c r="G209" s="65"/>
    </row>
    <row r="210" spans="2:7" ht="14.25" customHeight="1" x14ac:dyDescent="0.25">
      <c r="B210" s="478"/>
      <c r="C210" s="479"/>
      <c r="E210" s="480"/>
      <c r="G210" s="65"/>
    </row>
    <row r="211" spans="2:7" ht="14.25" customHeight="1" x14ac:dyDescent="0.25">
      <c r="B211" s="478"/>
      <c r="C211" s="479"/>
      <c r="E211" s="480"/>
      <c r="G211" s="65"/>
    </row>
    <row r="212" spans="2:7" ht="14.25" customHeight="1" x14ac:dyDescent="0.25">
      <c r="B212" s="478"/>
      <c r="C212" s="479"/>
      <c r="E212" s="480"/>
      <c r="G212" s="65"/>
    </row>
    <row r="213" spans="2:7" ht="14.25" customHeight="1" x14ac:dyDescent="0.25">
      <c r="B213" s="478"/>
      <c r="C213" s="479"/>
      <c r="E213" s="480"/>
      <c r="G213" s="65"/>
    </row>
    <row r="214" spans="2:7" ht="14.25" customHeight="1" x14ac:dyDescent="0.25">
      <c r="B214" s="478"/>
      <c r="C214" s="479"/>
      <c r="E214" s="480"/>
      <c r="G214" s="65"/>
    </row>
    <row r="215" spans="2:7" ht="14.25" customHeight="1" x14ac:dyDescent="0.25">
      <c r="B215" s="478"/>
      <c r="C215" s="479"/>
      <c r="E215" s="480"/>
      <c r="G215" s="65"/>
    </row>
    <row r="216" spans="2:7" ht="14.25" customHeight="1" x14ac:dyDescent="0.25">
      <c r="B216" s="478"/>
      <c r="C216" s="479"/>
      <c r="E216" s="480"/>
      <c r="G216" s="65"/>
    </row>
    <row r="217" spans="2:7" ht="14.25" customHeight="1" x14ac:dyDescent="0.25">
      <c r="B217" s="478"/>
      <c r="C217" s="479"/>
      <c r="E217" s="480"/>
      <c r="G217" s="65"/>
    </row>
    <row r="218" spans="2:7" ht="14.25" customHeight="1" x14ac:dyDescent="0.25">
      <c r="B218" s="478"/>
      <c r="C218" s="479"/>
      <c r="E218" s="480"/>
      <c r="G218" s="65"/>
    </row>
    <row r="219" spans="2:7" ht="14.25" customHeight="1" x14ac:dyDescent="0.25">
      <c r="B219" s="478"/>
      <c r="C219" s="479"/>
      <c r="E219" s="480"/>
      <c r="G219" s="65"/>
    </row>
    <row r="220" spans="2:7" ht="14.25" customHeight="1" x14ac:dyDescent="0.25">
      <c r="B220" s="478"/>
      <c r="C220" s="479"/>
      <c r="E220" s="480"/>
      <c r="G220" s="65"/>
    </row>
    <row r="221" spans="2:7" ht="14.25" customHeight="1" x14ac:dyDescent="0.25">
      <c r="B221" s="478"/>
      <c r="C221" s="479"/>
      <c r="E221" s="480"/>
      <c r="G221" s="65"/>
    </row>
    <row r="222" spans="2:7" ht="14.25" customHeight="1" x14ac:dyDescent="0.25">
      <c r="B222" s="478"/>
      <c r="C222" s="479"/>
      <c r="E222" s="480"/>
      <c r="G222" s="65"/>
    </row>
    <row r="223" spans="2:7" ht="14.25" customHeight="1" x14ac:dyDescent="0.25">
      <c r="B223" s="478"/>
      <c r="C223" s="479"/>
      <c r="E223" s="480"/>
      <c r="G223" s="65"/>
    </row>
    <row r="224" spans="2:7" ht="14.25" customHeight="1" x14ac:dyDescent="0.25">
      <c r="B224" s="478"/>
      <c r="C224" s="479"/>
      <c r="E224" s="480"/>
      <c r="G224" s="65"/>
    </row>
    <row r="225" spans="2:7" ht="14.25" customHeight="1" x14ac:dyDescent="0.25">
      <c r="B225" s="478"/>
      <c r="C225" s="479"/>
      <c r="E225" s="480"/>
      <c r="G225" s="65"/>
    </row>
    <row r="226" spans="2:7" ht="14.25" customHeight="1" x14ac:dyDescent="0.25">
      <c r="B226" s="478"/>
      <c r="C226" s="479"/>
      <c r="E226" s="480"/>
      <c r="G226" s="65"/>
    </row>
    <row r="227" spans="2:7" ht="14.25" customHeight="1" x14ac:dyDescent="0.25">
      <c r="B227" s="478"/>
      <c r="C227" s="479"/>
      <c r="E227" s="480"/>
      <c r="G227" s="65"/>
    </row>
    <row r="228" spans="2:7" ht="14.25" customHeight="1" x14ac:dyDescent="0.25">
      <c r="B228" s="478"/>
      <c r="C228" s="479"/>
      <c r="E228" s="480"/>
      <c r="G228" s="65"/>
    </row>
    <row r="229" spans="2:7" ht="14.25" customHeight="1" x14ac:dyDescent="0.25">
      <c r="B229" s="478"/>
      <c r="C229" s="479"/>
      <c r="E229" s="480"/>
      <c r="G229" s="65"/>
    </row>
    <row r="230" spans="2:7" ht="14.25" customHeight="1" x14ac:dyDescent="0.25">
      <c r="B230" s="478"/>
      <c r="C230" s="479"/>
      <c r="E230" s="480"/>
      <c r="G230" s="65"/>
    </row>
    <row r="231" spans="2:7" ht="14.25" customHeight="1" x14ac:dyDescent="0.25">
      <c r="B231" s="478"/>
      <c r="C231" s="479"/>
      <c r="E231" s="480"/>
      <c r="G231" s="65"/>
    </row>
    <row r="232" spans="2:7" ht="14.25" customHeight="1" x14ac:dyDescent="0.25">
      <c r="B232" s="478"/>
      <c r="C232" s="479"/>
      <c r="E232" s="480"/>
      <c r="G232" s="65"/>
    </row>
    <row r="233" spans="2:7" ht="14.25" customHeight="1" x14ac:dyDescent="0.25">
      <c r="B233" s="478"/>
      <c r="C233" s="479"/>
      <c r="E233" s="480"/>
      <c r="G233" s="65"/>
    </row>
    <row r="234" spans="2:7" ht="14.25" customHeight="1" x14ac:dyDescent="0.25">
      <c r="B234" s="478"/>
      <c r="C234" s="479"/>
      <c r="E234" s="480"/>
      <c r="G234" s="65"/>
    </row>
    <row r="235" spans="2:7" ht="14.25" customHeight="1" x14ac:dyDescent="0.25">
      <c r="B235" s="478"/>
      <c r="C235" s="479"/>
      <c r="E235" s="480"/>
      <c r="G235" s="65"/>
    </row>
    <row r="236" spans="2:7" ht="14.25" customHeight="1" x14ac:dyDescent="0.25">
      <c r="B236" s="478"/>
      <c r="C236" s="479"/>
      <c r="E236" s="480"/>
      <c r="G236" s="65"/>
    </row>
    <row r="237" spans="2:7" ht="14.25" customHeight="1" x14ac:dyDescent="0.25">
      <c r="B237" s="478"/>
      <c r="C237" s="479"/>
      <c r="E237" s="480"/>
      <c r="G237" s="65"/>
    </row>
    <row r="238" spans="2:7" ht="14.25" customHeight="1" x14ac:dyDescent="0.25">
      <c r="B238" s="478"/>
      <c r="C238" s="479"/>
      <c r="E238" s="480"/>
      <c r="G238" s="65"/>
    </row>
    <row r="239" spans="2:7" ht="14.25" customHeight="1" x14ac:dyDescent="0.25">
      <c r="B239" s="478"/>
      <c r="C239" s="479"/>
      <c r="E239" s="480"/>
      <c r="G239" s="65"/>
    </row>
    <row r="240" spans="2:7" ht="14.25" customHeight="1" x14ac:dyDescent="0.25">
      <c r="B240" s="478"/>
      <c r="C240" s="479"/>
      <c r="E240" s="480"/>
      <c r="G240" s="65"/>
    </row>
    <row r="241" spans="2:7" ht="14.25" customHeight="1" x14ac:dyDescent="0.25">
      <c r="B241" s="478"/>
      <c r="C241" s="479"/>
      <c r="E241" s="480"/>
      <c r="G241" s="65"/>
    </row>
    <row r="242" spans="2:7" ht="14.25" customHeight="1" x14ac:dyDescent="0.25">
      <c r="B242" s="478"/>
      <c r="C242" s="479"/>
      <c r="E242" s="480"/>
      <c r="G242" s="65"/>
    </row>
    <row r="243" spans="2:7" ht="14.25" customHeight="1" x14ac:dyDescent="0.25">
      <c r="B243" s="478"/>
      <c r="C243" s="479"/>
      <c r="E243" s="480"/>
      <c r="G243" s="65"/>
    </row>
    <row r="244" spans="2:7" ht="14.25" customHeight="1" x14ac:dyDescent="0.25">
      <c r="B244" s="478"/>
      <c r="C244" s="479"/>
      <c r="E244" s="480"/>
      <c r="G244" s="65"/>
    </row>
    <row r="245" spans="2:7" ht="14.25" customHeight="1" x14ac:dyDescent="0.25">
      <c r="B245" s="478"/>
      <c r="C245" s="479"/>
      <c r="E245" s="480"/>
      <c r="G245" s="65"/>
    </row>
    <row r="246" spans="2:7" ht="14.25" customHeight="1" x14ac:dyDescent="0.25">
      <c r="B246" s="478"/>
      <c r="C246" s="479"/>
      <c r="E246" s="480"/>
      <c r="G246" s="65"/>
    </row>
    <row r="247" spans="2:7" ht="14.25" customHeight="1" x14ac:dyDescent="0.25">
      <c r="B247" s="478"/>
      <c r="C247" s="479"/>
      <c r="E247" s="480"/>
      <c r="G247" s="65"/>
    </row>
    <row r="248" spans="2:7" ht="14.25" customHeight="1" x14ac:dyDescent="0.25">
      <c r="B248" s="478"/>
      <c r="C248" s="479"/>
      <c r="E248" s="480"/>
      <c r="G248" s="65"/>
    </row>
    <row r="249" spans="2:7" ht="14.25" customHeight="1" x14ac:dyDescent="0.25">
      <c r="B249" s="478"/>
      <c r="C249" s="479"/>
      <c r="E249" s="480"/>
      <c r="G249" s="65"/>
    </row>
    <row r="250" spans="2:7" ht="14.25" customHeight="1" x14ac:dyDescent="0.25">
      <c r="B250" s="478"/>
      <c r="C250" s="479"/>
      <c r="E250" s="480"/>
      <c r="G250" s="65"/>
    </row>
    <row r="251" spans="2:7" ht="14.25" customHeight="1" x14ac:dyDescent="0.25">
      <c r="B251" s="478"/>
      <c r="C251" s="479"/>
      <c r="E251" s="480"/>
      <c r="G251" s="65"/>
    </row>
    <row r="252" spans="2:7" ht="14.25" customHeight="1" x14ac:dyDescent="0.25">
      <c r="B252" s="478"/>
      <c r="C252" s="479"/>
      <c r="E252" s="480"/>
      <c r="G252" s="65"/>
    </row>
    <row r="253" spans="2:7" ht="14.25" customHeight="1" x14ac:dyDescent="0.25">
      <c r="B253" s="478"/>
      <c r="C253" s="479"/>
      <c r="E253" s="480"/>
      <c r="G253" s="65"/>
    </row>
    <row r="254" spans="2:7" ht="14.25" customHeight="1" x14ac:dyDescent="0.25">
      <c r="B254" s="478"/>
      <c r="C254" s="479"/>
      <c r="E254" s="480"/>
      <c r="G254" s="65"/>
    </row>
    <row r="255" spans="2:7" ht="14.25" customHeight="1" x14ac:dyDescent="0.25">
      <c r="B255" s="478"/>
      <c r="C255" s="479"/>
      <c r="E255" s="480"/>
      <c r="G255" s="65"/>
    </row>
    <row r="256" spans="2:7" ht="14.25" customHeight="1" x14ac:dyDescent="0.25">
      <c r="B256" s="478"/>
      <c r="C256" s="479"/>
      <c r="E256" s="480"/>
      <c r="G256" s="65"/>
    </row>
    <row r="257" spans="2:7" ht="14.25" customHeight="1" x14ac:dyDescent="0.25">
      <c r="B257" s="478"/>
      <c r="C257" s="479"/>
      <c r="E257" s="480"/>
      <c r="G257" s="65"/>
    </row>
    <row r="258" spans="2:7" ht="14.25" customHeight="1" x14ac:dyDescent="0.25">
      <c r="B258" s="478"/>
      <c r="C258" s="479"/>
      <c r="E258" s="480"/>
      <c r="G258" s="65"/>
    </row>
    <row r="259" spans="2:7" ht="14.25" customHeight="1" x14ac:dyDescent="0.25">
      <c r="B259" s="478"/>
      <c r="C259" s="479"/>
      <c r="E259" s="480"/>
      <c r="G259" s="65"/>
    </row>
    <row r="260" spans="2:7" ht="14.25" customHeight="1" x14ac:dyDescent="0.25">
      <c r="B260" s="478"/>
      <c r="C260" s="479"/>
      <c r="E260" s="480"/>
      <c r="G260" s="65"/>
    </row>
    <row r="261" spans="2:7" ht="14.25" customHeight="1" x14ac:dyDescent="0.25">
      <c r="B261" s="478"/>
      <c r="C261" s="479"/>
      <c r="E261" s="480"/>
      <c r="G261" s="65"/>
    </row>
    <row r="262" spans="2:7" ht="14.25" customHeight="1" x14ac:dyDescent="0.25">
      <c r="B262" s="478"/>
      <c r="C262" s="479"/>
      <c r="E262" s="480"/>
      <c r="G262" s="65"/>
    </row>
    <row r="263" spans="2:7" ht="14.25" customHeight="1" x14ac:dyDescent="0.25">
      <c r="B263" s="478"/>
      <c r="C263" s="479"/>
      <c r="E263" s="480"/>
      <c r="G263" s="65"/>
    </row>
    <row r="264" spans="2:7" ht="14.25" customHeight="1" x14ac:dyDescent="0.25">
      <c r="B264" s="478"/>
      <c r="C264" s="479"/>
      <c r="E264" s="480"/>
      <c r="G264" s="65"/>
    </row>
    <row r="265" spans="2:7" ht="14.25" customHeight="1" x14ac:dyDescent="0.25">
      <c r="B265" s="478"/>
      <c r="C265" s="479"/>
      <c r="E265" s="480"/>
      <c r="G265" s="65"/>
    </row>
    <row r="266" spans="2:7" ht="14.25" customHeight="1" x14ac:dyDescent="0.25">
      <c r="B266" s="478"/>
      <c r="C266" s="479"/>
      <c r="E266" s="480"/>
      <c r="G266" s="65"/>
    </row>
    <row r="267" spans="2:7" ht="14.25" customHeight="1" x14ac:dyDescent="0.25">
      <c r="B267" s="478"/>
      <c r="C267" s="479"/>
      <c r="E267" s="480"/>
      <c r="G267" s="65"/>
    </row>
    <row r="268" spans="2:7" ht="14.25" customHeight="1" x14ac:dyDescent="0.25">
      <c r="B268" s="478"/>
      <c r="C268" s="479"/>
      <c r="E268" s="480"/>
      <c r="G268" s="65"/>
    </row>
    <row r="269" spans="2:7" ht="14.25" customHeight="1" x14ac:dyDescent="0.25">
      <c r="B269" s="478"/>
      <c r="C269" s="479"/>
      <c r="E269" s="480"/>
      <c r="G269" s="65"/>
    </row>
    <row r="270" spans="2:7" ht="14.25" customHeight="1" x14ac:dyDescent="0.25">
      <c r="B270" s="478"/>
      <c r="C270" s="479"/>
      <c r="E270" s="480"/>
      <c r="G270" s="65"/>
    </row>
    <row r="271" spans="2:7" ht="14.25" customHeight="1" x14ac:dyDescent="0.25">
      <c r="B271" s="478"/>
      <c r="C271" s="479"/>
      <c r="E271" s="480"/>
      <c r="G271" s="65"/>
    </row>
    <row r="272" spans="2:7" ht="14.25" customHeight="1" x14ac:dyDescent="0.25">
      <c r="B272" s="478"/>
      <c r="C272" s="479"/>
      <c r="E272" s="480"/>
      <c r="G272" s="65"/>
    </row>
    <row r="273" spans="2:7" ht="14.25" customHeight="1" x14ac:dyDescent="0.25">
      <c r="B273" s="478"/>
      <c r="C273" s="479"/>
      <c r="E273" s="480"/>
      <c r="G273" s="65"/>
    </row>
    <row r="274" spans="2:7" ht="14.25" customHeight="1" x14ac:dyDescent="0.25">
      <c r="B274" s="478"/>
      <c r="C274" s="479"/>
      <c r="E274" s="480"/>
      <c r="G274" s="65"/>
    </row>
    <row r="275" spans="2:7" ht="14.25" customHeight="1" x14ac:dyDescent="0.25">
      <c r="B275" s="478"/>
      <c r="C275" s="479"/>
      <c r="E275" s="480"/>
      <c r="G275" s="65"/>
    </row>
    <row r="276" spans="2:7" ht="14.25" customHeight="1" x14ac:dyDescent="0.25">
      <c r="B276" s="478"/>
      <c r="C276" s="479"/>
      <c r="E276" s="480"/>
      <c r="G276" s="65"/>
    </row>
    <row r="277" spans="2:7" ht="14.25" customHeight="1" x14ac:dyDescent="0.25">
      <c r="B277" s="478"/>
      <c r="C277" s="479"/>
      <c r="E277" s="480"/>
      <c r="G277" s="65"/>
    </row>
    <row r="278" spans="2:7" ht="14.25" customHeight="1" x14ac:dyDescent="0.25">
      <c r="B278" s="478"/>
      <c r="C278" s="479"/>
      <c r="E278" s="480"/>
      <c r="G278" s="65"/>
    </row>
    <row r="279" spans="2:7" ht="14.25" customHeight="1" x14ac:dyDescent="0.25">
      <c r="B279" s="478"/>
      <c r="C279" s="479"/>
      <c r="E279" s="480"/>
      <c r="G279" s="65"/>
    </row>
    <row r="280" spans="2:7" ht="14.25" customHeight="1" x14ac:dyDescent="0.25">
      <c r="B280" s="478"/>
      <c r="C280" s="479"/>
      <c r="E280" s="480"/>
      <c r="G280" s="65"/>
    </row>
    <row r="281" spans="2:7" ht="14.25" customHeight="1" x14ac:dyDescent="0.25">
      <c r="B281" s="478"/>
      <c r="C281" s="479"/>
      <c r="E281" s="480"/>
      <c r="G281" s="65"/>
    </row>
    <row r="282" spans="2:7" ht="14.25" customHeight="1" x14ac:dyDescent="0.25">
      <c r="B282" s="478"/>
      <c r="C282" s="479"/>
      <c r="E282" s="480"/>
      <c r="G282" s="65"/>
    </row>
    <row r="283" spans="2:7" ht="14.25" customHeight="1" x14ac:dyDescent="0.25">
      <c r="B283" s="478"/>
      <c r="C283" s="479"/>
      <c r="E283" s="480"/>
      <c r="G283" s="65"/>
    </row>
    <row r="284" spans="2:7" ht="14.25" customHeight="1" x14ac:dyDescent="0.25">
      <c r="B284" s="478"/>
      <c r="C284" s="479"/>
      <c r="E284" s="480"/>
      <c r="G284" s="65"/>
    </row>
    <row r="285" spans="2:7" ht="14.25" customHeight="1" x14ac:dyDescent="0.25">
      <c r="B285" s="478"/>
      <c r="C285" s="479"/>
      <c r="E285" s="480"/>
      <c r="G285" s="65"/>
    </row>
    <row r="286" spans="2:7" ht="14.25" customHeight="1" x14ac:dyDescent="0.25">
      <c r="B286" s="478"/>
      <c r="C286" s="479"/>
      <c r="E286" s="480"/>
      <c r="G286" s="65"/>
    </row>
    <row r="287" spans="2:7" ht="14.25" customHeight="1" x14ac:dyDescent="0.25">
      <c r="B287" s="478"/>
      <c r="C287" s="479"/>
      <c r="E287" s="480"/>
      <c r="G287" s="65"/>
    </row>
    <row r="288" spans="2:7" ht="14.25" customHeight="1" x14ac:dyDescent="0.25">
      <c r="B288" s="478"/>
      <c r="C288" s="479"/>
      <c r="E288" s="480"/>
      <c r="G288" s="65"/>
    </row>
    <row r="289" spans="2:7" ht="14.25" customHeight="1" x14ac:dyDescent="0.25">
      <c r="B289" s="478"/>
      <c r="C289" s="479"/>
      <c r="E289" s="480"/>
      <c r="G289" s="65"/>
    </row>
    <row r="290" spans="2:7" ht="14.25" customHeight="1" x14ac:dyDescent="0.25">
      <c r="B290" s="478"/>
      <c r="C290" s="479"/>
      <c r="E290" s="480"/>
      <c r="G290" s="65"/>
    </row>
    <row r="291" spans="2:7" ht="14.25" customHeight="1" x14ac:dyDescent="0.25">
      <c r="B291" s="478"/>
      <c r="C291" s="479"/>
      <c r="E291" s="480"/>
      <c r="G291" s="65"/>
    </row>
    <row r="292" spans="2:7" ht="14.25" customHeight="1" x14ac:dyDescent="0.25">
      <c r="B292" s="478"/>
      <c r="C292" s="479"/>
      <c r="E292" s="480"/>
      <c r="G292" s="65"/>
    </row>
    <row r="293" spans="2:7" ht="14.25" customHeight="1" x14ac:dyDescent="0.25">
      <c r="B293" s="478"/>
      <c r="C293" s="479"/>
      <c r="E293" s="480"/>
      <c r="G293" s="65"/>
    </row>
    <row r="294" spans="2:7" ht="14.25" customHeight="1" x14ac:dyDescent="0.25">
      <c r="B294" s="478"/>
      <c r="C294" s="479"/>
      <c r="E294" s="480"/>
      <c r="G294" s="65"/>
    </row>
    <row r="295" spans="2:7" ht="14.25" customHeight="1" x14ac:dyDescent="0.25">
      <c r="B295" s="478"/>
      <c r="C295" s="479"/>
      <c r="E295" s="480"/>
      <c r="G295" s="65"/>
    </row>
    <row r="296" spans="2:7" ht="14.25" customHeight="1" x14ac:dyDescent="0.25">
      <c r="B296" s="478"/>
      <c r="C296" s="479"/>
      <c r="E296" s="480"/>
      <c r="G296" s="65"/>
    </row>
    <row r="297" spans="2:7" ht="14.25" customHeight="1" x14ac:dyDescent="0.25">
      <c r="B297" s="478"/>
      <c r="C297" s="479"/>
      <c r="E297" s="480"/>
      <c r="G297" s="65"/>
    </row>
    <row r="298" spans="2:7" ht="14.25" customHeight="1" x14ac:dyDescent="0.25">
      <c r="B298" s="478"/>
      <c r="C298" s="479"/>
      <c r="E298" s="480"/>
      <c r="G298" s="65"/>
    </row>
    <row r="299" spans="2:7" ht="14.25" customHeight="1" x14ac:dyDescent="0.25">
      <c r="B299" s="478"/>
      <c r="C299" s="479"/>
      <c r="E299" s="480"/>
      <c r="G299" s="65"/>
    </row>
    <row r="300" spans="2:7" ht="14.25" customHeight="1" x14ac:dyDescent="0.25">
      <c r="B300" s="478"/>
      <c r="C300" s="479"/>
      <c r="E300" s="480"/>
      <c r="G300" s="65"/>
    </row>
    <row r="301" spans="2:7" ht="14.25" customHeight="1" x14ac:dyDescent="0.25">
      <c r="B301" s="478"/>
      <c r="C301" s="479"/>
      <c r="E301" s="480"/>
      <c r="G301" s="65"/>
    </row>
    <row r="302" spans="2:7" ht="14.25" customHeight="1" x14ac:dyDescent="0.25">
      <c r="B302" s="478"/>
      <c r="C302" s="479"/>
      <c r="E302" s="480"/>
      <c r="G302" s="65"/>
    </row>
    <row r="303" spans="2:7" ht="14.25" customHeight="1" x14ac:dyDescent="0.25">
      <c r="B303" s="478"/>
      <c r="C303" s="479"/>
      <c r="E303" s="480"/>
      <c r="G303" s="65"/>
    </row>
    <row r="304" spans="2:7" ht="14.25" customHeight="1" x14ac:dyDescent="0.25">
      <c r="B304" s="478"/>
      <c r="C304" s="479"/>
      <c r="E304" s="480"/>
      <c r="G304" s="65"/>
    </row>
    <row r="305" spans="2:7" ht="14.25" customHeight="1" x14ac:dyDescent="0.25">
      <c r="B305" s="478"/>
      <c r="C305" s="479"/>
      <c r="E305" s="480"/>
      <c r="G305" s="65"/>
    </row>
    <row r="306" spans="2:7" ht="14.25" customHeight="1" x14ac:dyDescent="0.25">
      <c r="B306" s="478"/>
      <c r="C306" s="479"/>
      <c r="E306" s="480"/>
      <c r="G306" s="65"/>
    </row>
    <row r="307" spans="2:7" ht="14.25" customHeight="1" x14ac:dyDescent="0.25">
      <c r="B307" s="478"/>
      <c r="C307" s="479"/>
      <c r="E307" s="480"/>
      <c r="G307" s="65"/>
    </row>
    <row r="308" spans="2:7" ht="14.25" customHeight="1" x14ac:dyDescent="0.25">
      <c r="B308" s="478"/>
      <c r="C308" s="479"/>
      <c r="E308" s="480"/>
      <c r="G308" s="65"/>
    </row>
    <row r="309" spans="2:7" ht="14.25" customHeight="1" x14ac:dyDescent="0.25">
      <c r="B309" s="478"/>
      <c r="C309" s="479"/>
      <c r="E309" s="480"/>
      <c r="G309" s="65"/>
    </row>
    <row r="310" spans="2:7" ht="14.25" customHeight="1" x14ac:dyDescent="0.25">
      <c r="B310" s="478"/>
      <c r="C310" s="479"/>
      <c r="E310" s="480"/>
      <c r="G310" s="65"/>
    </row>
    <row r="311" spans="2:7" ht="14.25" customHeight="1" x14ac:dyDescent="0.25">
      <c r="B311" s="478"/>
      <c r="C311" s="479"/>
      <c r="E311" s="480"/>
      <c r="G311" s="65"/>
    </row>
    <row r="312" spans="2:7" ht="14.25" customHeight="1" x14ac:dyDescent="0.25">
      <c r="B312" s="478"/>
      <c r="C312" s="479"/>
      <c r="E312" s="480"/>
      <c r="G312" s="65"/>
    </row>
    <row r="313" spans="2:7" ht="14.25" customHeight="1" x14ac:dyDescent="0.25">
      <c r="B313" s="478"/>
      <c r="C313" s="479"/>
      <c r="E313" s="480"/>
      <c r="G313" s="65"/>
    </row>
    <row r="314" spans="2:7" ht="14.25" customHeight="1" x14ac:dyDescent="0.25">
      <c r="B314" s="478"/>
      <c r="C314" s="479"/>
      <c r="E314" s="480"/>
      <c r="G314" s="65"/>
    </row>
    <row r="315" spans="2:7" ht="14.25" customHeight="1" x14ac:dyDescent="0.25">
      <c r="B315" s="478"/>
      <c r="C315" s="479"/>
      <c r="E315" s="480"/>
      <c r="G315" s="65"/>
    </row>
    <row r="316" spans="2:7" ht="14.25" customHeight="1" x14ac:dyDescent="0.25">
      <c r="B316" s="478"/>
      <c r="C316" s="479"/>
      <c r="E316" s="480"/>
      <c r="G316" s="65"/>
    </row>
    <row r="317" spans="2:7" ht="14.25" customHeight="1" x14ac:dyDescent="0.25">
      <c r="B317" s="478"/>
      <c r="C317" s="479"/>
      <c r="E317" s="480"/>
      <c r="G317" s="65"/>
    </row>
    <row r="318" spans="2:7" ht="14.25" customHeight="1" x14ac:dyDescent="0.25">
      <c r="B318" s="478"/>
      <c r="C318" s="479"/>
      <c r="E318" s="480"/>
      <c r="G318" s="65"/>
    </row>
    <row r="319" spans="2:7" ht="14.25" customHeight="1" x14ac:dyDescent="0.25">
      <c r="B319" s="478"/>
      <c r="C319" s="479"/>
      <c r="E319" s="480"/>
      <c r="G319" s="65"/>
    </row>
    <row r="320" spans="2:7" ht="14.25" customHeight="1" x14ac:dyDescent="0.25">
      <c r="B320" s="478"/>
      <c r="C320" s="479"/>
      <c r="E320" s="480"/>
      <c r="G320" s="65"/>
    </row>
    <row r="321" spans="2:7" ht="14.25" customHeight="1" x14ac:dyDescent="0.25">
      <c r="B321" s="478"/>
      <c r="C321" s="479"/>
      <c r="E321" s="480"/>
      <c r="G321" s="65"/>
    </row>
    <row r="322" spans="2:7" ht="14.25" customHeight="1" x14ac:dyDescent="0.25">
      <c r="B322" s="478"/>
      <c r="C322" s="479"/>
      <c r="E322" s="480"/>
      <c r="G322" s="65"/>
    </row>
    <row r="323" spans="2:7" ht="14.25" customHeight="1" x14ac:dyDescent="0.25">
      <c r="B323" s="478"/>
      <c r="C323" s="479"/>
      <c r="E323" s="480"/>
      <c r="G323" s="65"/>
    </row>
    <row r="324" spans="2:7" ht="14.25" customHeight="1" x14ac:dyDescent="0.25">
      <c r="B324" s="478"/>
      <c r="C324" s="479"/>
      <c r="E324" s="480"/>
      <c r="G324" s="65"/>
    </row>
    <row r="325" spans="2:7" ht="14.25" customHeight="1" x14ac:dyDescent="0.25">
      <c r="B325" s="478"/>
      <c r="C325" s="479"/>
      <c r="E325" s="480"/>
      <c r="G325" s="65"/>
    </row>
    <row r="326" spans="2:7" ht="14.25" customHeight="1" x14ac:dyDescent="0.25">
      <c r="B326" s="478"/>
      <c r="C326" s="479"/>
      <c r="E326" s="480"/>
      <c r="G326" s="65"/>
    </row>
    <row r="327" spans="2:7" ht="14.25" customHeight="1" x14ac:dyDescent="0.25">
      <c r="B327" s="478"/>
      <c r="C327" s="479"/>
      <c r="E327" s="480"/>
      <c r="G327" s="65"/>
    </row>
    <row r="328" spans="2:7" ht="14.25" customHeight="1" x14ac:dyDescent="0.25">
      <c r="B328" s="478"/>
      <c r="C328" s="479"/>
      <c r="E328" s="480"/>
      <c r="G328" s="65"/>
    </row>
    <row r="329" spans="2:7" ht="14.25" customHeight="1" x14ac:dyDescent="0.25">
      <c r="B329" s="478"/>
      <c r="C329" s="479"/>
      <c r="E329" s="480"/>
      <c r="G329" s="65"/>
    </row>
    <row r="330" spans="2:7" ht="14.25" customHeight="1" x14ac:dyDescent="0.25">
      <c r="B330" s="478"/>
      <c r="C330" s="479"/>
      <c r="E330" s="480"/>
      <c r="G330" s="65"/>
    </row>
    <row r="331" spans="2:7" ht="14.25" customHeight="1" x14ac:dyDescent="0.25">
      <c r="B331" s="478"/>
      <c r="C331" s="479"/>
      <c r="E331" s="480"/>
      <c r="G331" s="65"/>
    </row>
    <row r="332" spans="2:7" ht="14.25" customHeight="1" x14ac:dyDescent="0.25">
      <c r="B332" s="478"/>
      <c r="C332" s="479"/>
      <c r="E332" s="480"/>
      <c r="G332" s="65"/>
    </row>
    <row r="333" spans="2:7" ht="14.25" customHeight="1" x14ac:dyDescent="0.25">
      <c r="B333" s="478"/>
      <c r="C333" s="479"/>
      <c r="E333" s="480"/>
      <c r="G333" s="65"/>
    </row>
    <row r="334" spans="2:7" ht="14.25" customHeight="1" x14ac:dyDescent="0.25">
      <c r="B334" s="478"/>
      <c r="C334" s="479"/>
      <c r="E334" s="480"/>
      <c r="G334" s="65"/>
    </row>
    <row r="335" spans="2:7" ht="14.25" customHeight="1" x14ac:dyDescent="0.25">
      <c r="B335" s="478"/>
      <c r="C335" s="479"/>
      <c r="E335" s="480"/>
      <c r="G335" s="65"/>
    </row>
    <row r="336" spans="2:7" ht="14.25" customHeight="1" x14ac:dyDescent="0.25">
      <c r="B336" s="478"/>
      <c r="C336" s="479"/>
      <c r="E336" s="480"/>
      <c r="G336" s="65"/>
    </row>
    <row r="337" spans="2:7" ht="14.25" customHeight="1" x14ac:dyDescent="0.25">
      <c r="B337" s="478"/>
      <c r="C337" s="479"/>
      <c r="E337" s="480"/>
      <c r="G337" s="65"/>
    </row>
    <row r="338" spans="2:7" ht="14.25" customHeight="1" x14ac:dyDescent="0.25">
      <c r="B338" s="478"/>
      <c r="C338" s="479"/>
      <c r="E338" s="480"/>
      <c r="G338" s="65"/>
    </row>
    <row r="339" spans="2:7" ht="14.25" customHeight="1" x14ac:dyDescent="0.25">
      <c r="B339" s="478"/>
      <c r="C339" s="479"/>
      <c r="E339" s="480"/>
      <c r="G339" s="65"/>
    </row>
    <row r="340" spans="2:7" ht="14.25" customHeight="1" x14ac:dyDescent="0.25">
      <c r="B340" s="478"/>
      <c r="C340" s="479"/>
      <c r="E340" s="480"/>
      <c r="G340" s="65"/>
    </row>
    <row r="341" spans="2:7" ht="14.25" customHeight="1" x14ac:dyDescent="0.25">
      <c r="B341" s="478"/>
      <c r="C341" s="479"/>
      <c r="E341" s="480"/>
      <c r="G341" s="65"/>
    </row>
    <row r="342" spans="2:7" ht="14.25" customHeight="1" x14ac:dyDescent="0.25">
      <c r="B342" s="478"/>
      <c r="C342" s="479"/>
      <c r="E342" s="480"/>
      <c r="G342" s="65"/>
    </row>
    <row r="343" spans="2:7" ht="14.25" customHeight="1" x14ac:dyDescent="0.25">
      <c r="B343" s="478"/>
      <c r="C343" s="479"/>
      <c r="E343" s="480"/>
      <c r="G343" s="65"/>
    </row>
    <row r="344" spans="2:7" ht="14.25" customHeight="1" x14ac:dyDescent="0.25">
      <c r="B344" s="478"/>
      <c r="C344" s="479"/>
      <c r="E344" s="480"/>
      <c r="G344" s="65"/>
    </row>
    <row r="345" spans="2:7" ht="14.25" customHeight="1" x14ac:dyDescent="0.25">
      <c r="B345" s="478"/>
      <c r="C345" s="479"/>
      <c r="E345" s="480"/>
      <c r="G345" s="65"/>
    </row>
    <row r="346" spans="2:7" ht="14.25" customHeight="1" x14ac:dyDescent="0.25">
      <c r="B346" s="478"/>
      <c r="C346" s="479"/>
      <c r="E346" s="480"/>
      <c r="G346" s="65"/>
    </row>
    <row r="347" spans="2:7" ht="14.25" customHeight="1" x14ac:dyDescent="0.25">
      <c r="B347" s="478"/>
      <c r="C347" s="479"/>
      <c r="E347" s="480"/>
      <c r="G347" s="65"/>
    </row>
    <row r="348" spans="2:7" ht="14.25" customHeight="1" x14ac:dyDescent="0.25">
      <c r="B348" s="478"/>
      <c r="C348" s="479"/>
      <c r="E348" s="480"/>
      <c r="G348" s="65"/>
    </row>
    <row r="349" spans="2:7" ht="14.25" customHeight="1" x14ac:dyDescent="0.25">
      <c r="B349" s="478"/>
      <c r="C349" s="479"/>
      <c r="E349" s="480"/>
      <c r="G349" s="65"/>
    </row>
    <row r="350" spans="2:7" ht="14.25" customHeight="1" x14ac:dyDescent="0.25">
      <c r="B350" s="478"/>
      <c r="C350" s="479"/>
      <c r="E350" s="480"/>
      <c r="G350" s="65"/>
    </row>
    <row r="351" spans="2:7" ht="14.25" customHeight="1" x14ac:dyDescent="0.25">
      <c r="B351" s="478"/>
      <c r="C351" s="479"/>
      <c r="E351" s="480"/>
      <c r="G351" s="65"/>
    </row>
    <row r="352" spans="2:7" ht="14.25" customHeight="1" x14ac:dyDescent="0.25">
      <c r="B352" s="478"/>
      <c r="C352" s="479"/>
      <c r="E352" s="480"/>
      <c r="G352" s="65"/>
    </row>
    <row r="353" spans="2:7" ht="14.25" customHeight="1" x14ac:dyDescent="0.25">
      <c r="B353" s="478"/>
      <c r="C353" s="479"/>
      <c r="E353" s="480"/>
      <c r="G353" s="65"/>
    </row>
    <row r="354" spans="2:7" ht="14.25" customHeight="1" x14ac:dyDescent="0.25">
      <c r="B354" s="478"/>
      <c r="C354" s="479"/>
      <c r="E354" s="480"/>
      <c r="G354" s="65"/>
    </row>
    <row r="355" spans="2:7" ht="14.25" customHeight="1" x14ac:dyDescent="0.25">
      <c r="B355" s="478"/>
      <c r="C355" s="479"/>
      <c r="E355" s="480"/>
      <c r="G355" s="65"/>
    </row>
    <row r="356" spans="2:7" ht="14.25" customHeight="1" x14ac:dyDescent="0.25">
      <c r="B356" s="478"/>
      <c r="C356" s="479"/>
      <c r="E356" s="480"/>
      <c r="G356" s="65"/>
    </row>
    <row r="357" spans="2:7" ht="14.25" customHeight="1" x14ac:dyDescent="0.25">
      <c r="B357" s="478"/>
      <c r="C357" s="479"/>
      <c r="E357" s="480"/>
      <c r="G357" s="65"/>
    </row>
    <row r="358" spans="2:7" ht="14.25" customHeight="1" x14ac:dyDescent="0.25">
      <c r="B358" s="478"/>
      <c r="C358" s="479"/>
      <c r="E358" s="480"/>
      <c r="G358" s="65"/>
    </row>
    <row r="359" spans="2:7" ht="14.25" customHeight="1" x14ac:dyDescent="0.25">
      <c r="B359" s="478"/>
      <c r="C359" s="479"/>
      <c r="E359" s="480"/>
      <c r="G359" s="65"/>
    </row>
    <row r="360" spans="2:7" ht="14.25" customHeight="1" x14ac:dyDescent="0.25">
      <c r="B360" s="478"/>
      <c r="C360" s="479"/>
      <c r="E360" s="480"/>
      <c r="G360" s="65"/>
    </row>
    <row r="361" spans="2:7" ht="14.25" customHeight="1" x14ac:dyDescent="0.25">
      <c r="B361" s="478"/>
      <c r="C361" s="479"/>
      <c r="E361" s="480"/>
      <c r="G361" s="65"/>
    </row>
    <row r="362" spans="2:7" ht="14.25" customHeight="1" x14ac:dyDescent="0.25">
      <c r="B362" s="478"/>
      <c r="C362" s="479"/>
      <c r="E362" s="480"/>
      <c r="G362" s="65"/>
    </row>
    <row r="363" spans="2:7" ht="14.25" customHeight="1" x14ac:dyDescent="0.25">
      <c r="B363" s="478"/>
      <c r="C363" s="479"/>
      <c r="E363" s="480"/>
      <c r="G363" s="65"/>
    </row>
    <row r="364" spans="2:7" ht="14.25" customHeight="1" x14ac:dyDescent="0.25">
      <c r="B364" s="478"/>
      <c r="C364" s="479"/>
      <c r="E364" s="480"/>
      <c r="G364" s="65"/>
    </row>
    <row r="365" spans="2:7" ht="14.25" customHeight="1" x14ac:dyDescent="0.25">
      <c r="B365" s="478"/>
      <c r="C365" s="479"/>
      <c r="E365" s="480"/>
      <c r="G365" s="65"/>
    </row>
    <row r="366" spans="2:7" ht="14.25" customHeight="1" x14ac:dyDescent="0.25">
      <c r="B366" s="478"/>
      <c r="C366" s="479"/>
      <c r="E366" s="480"/>
      <c r="G366" s="65"/>
    </row>
    <row r="367" spans="2:7" ht="14.25" customHeight="1" x14ac:dyDescent="0.25">
      <c r="B367" s="478"/>
      <c r="C367" s="479"/>
      <c r="E367" s="480"/>
      <c r="G367" s="65"/>
    </row>
    <row r="368" spans="2:7" ht="14.25" customHeight="1" x14ac:dyDescent="0.25">
      <c r="B368" s="478"/>
      <c r="C368" s="479"/>
      <c r="E368" s="480"/>
      <c r="G368" s="65"/>
    </row>
    <row r="369" spans="2:7" ht="14.25" customHeight="1" x14ac:dyDescent="0.25">
      <c r="B369" s="478"/>
      <c r="C369" s="479"/>
      <c r="E369" s="480"/>
      <c r="G369" s="65"/>
    </row>
    <row r="370" spans="2:7" ht="14.25" customHeight="1" x14ac:dyDescent="0.25">
      <c r="B370" s="478"/>
      <c r="C370" s="479"/>
      <c r="E370" s="480"/>
      <c r="G370" s="65"/>
    </row>
    <row r="371" spans="2:7" ht="14.25" customHeight="1" x14ac:dyDescent="0.25">
      <c r="B371" s="478"/>
      <c r="C371" s="479"/>
      <c r="E371" s="480"/>
      <c r="G371" s="65"/>
    </row>
    <row r="372" spans="2:7" ht="14.25" customHeight="1" x14ac:dyDescent="0.25">
      <c r="B372" s="478"/>
      <c r="C372" s="479"/>
      <c r="E372" s="480"/>
      <c r="G372" s="65"/>
    </row>
    <row r="373" spans="2:7" ht="14.25" customHeight="1" x14ac:dyDescent="0.25">
      <c r="B373" s="478"/>
      <c r="C373" s="479"/>
      <c r="E373" s="480"/>
      <c r="G373" s="65"/>
    </row>
    <row r="374" spans="2:7" ht="14.25" customHeight="1" x14ac:dyDescent="0.25">
      <c r="B374" s="478"/>
      <c r="C374" s="479"/>
      <c r="E374" s="480"/>
      <c r="G374" s="65"/>
    </row>
    <row r="375" spans="2:7" ht="14.25" customHeight="1" x14ac:dyDescent="0.25">
      <c r="B375" s="478"/>
      <c r="C375" s="479"/>
      <c r="E375" s="480"/>
      <c r="G375" s="65"/>
    </row>
    <row r="376" spans="2:7" ht="14.25" customHeight="1" x14ac:dyDescent="0.25">
      <c r="B376" s="478"/>
      <c r="C376" s="479"/>
      <c r="E376" s="480"/>
      <c r="G376" s="65"/>
    </row>
    <row r="377" spans="2:7" ht="14.25" customHeight="1" x14ac:dyDescent="0.25">
      <c r="B377" s="478"/>
      <c r="C377" s="479"/>
      <c r="E377" s="480"/>
      <c r="G377" s="65"/>
    </row>
    <row r="378" spans="2:7" ht="14.25" customHeight="1" x14ac:dyDescent="0.25">
      <c r="B378" s="478"/>
      <c r="C378" s="479"/>
      <c r="E378" s="480"/>
      <c r="G378" s="65"/>
    </row>
    <row r="379" spans="2:7" ht="14.25" customHeight="1" x14ac:dyDescent="0.25">
      <c r="B379" s="478"/>
      <c r="C379" s="479"/>
      <c r="E379" s="480"/>
      <c r="G379" s="65"/>
    </row>
    <row r="380" spans="2:7" ht="14.25" customHeight="1" x14ac:dyDescent="0.25">
      <c r="B380" s="478"/>
      <c r="C380" s="479"/>
      <c r="E380" s="480"/>
      <c r="G380" s="65"/>
    </row>
    <row r="381" spans="2:7" ht="14.25" customHeight="1" x14ac:dyDescent="0.25">
      <c r="B381" s="478"/>
      <c r="C381" s="479"/>
      <c r="E381" s="480"/>
      <c r="G381" s="65"/>
    </row>
    <row r="382" spans="2:7" ht="14.25" customHeight="1" x14ac:dyDescent="0.25">
      <c r="B382" s="478"/>
      <c r="C382" s="479"/>
      <c r="E382" s="480"/>
      <c r="G382" s="65"/>
    </row>
    <row r="383" spans="2:7" ht="14.25" customHeight="1" x14ac:dyDescent="0.25">
      <c r="B383" s="478"/>
      <c r="C383" s="479"/>
      <c r="E383" s="480"/>
      <c r="G383" s="65"/>
    </row>
    <row r="384" spans="2:7" ht="14.25" customHeight="1" x14ac:dyDescent="0.25">
      <c r="B384" s="478"/>
      <c r="C384" s="479"/>
      <c r="E384" s="480"/>
      <c r="G384" s="65"/>
    </row>
    <row r="385" spans="2:7" ht="14.25" customHeight="1" x14ac:dyDescent="0.25">
      <c r="B385" s="478"/>
      <c r="C385" s="479"/>
      <c r="E385" s="480"/>
      <c r="G385" s="65"/>
    </row>
    <row r="386" spans="2:7" ht="14.25" customHeight="1" x14ac:dyDescent="0.25">
      <c r="B386" s="478"/>
      <c r="C386" s="479"/>
      <c r="E386" s="480"/>
      <c r="G386" s="65"/>
    </row>
    <row r="387" spans="2:7" ht="14.25" customHeight="1" x14ac:dyDescent="0.25">
      <c r="B387" s="478"/>
      <c r="C387" s="479"/>
      <c r="E387" s="480"/>
      <c r="G387" s="65"/>
    </row>
    <row r="388" spans="2:7" ht="14.25" customHeight="1" x14ac:dyDescent="0.25">
      <c r="B388" s="478"/>
      <c r="C388" s="479"/>
      <c r="E388" s="480"/>
      <c r="G388" s="65"/>
    </row>
    <row r="389" spans="2:7" ht="14.25" customHeight="1" x14ac:dyDescent="0.25">
      <c r="B389" s="478"/>
      <c r="C389" s="479"/>
      <c r="E389" s="480"/>
      <c r="G389" s="65"/>
    </row>
    <row r="390" spans="2:7" ht="14.25" customHeight="1" x14ac:dyDescent="0.25">
      <c r="B390" s="478"/>
      <c r="C390" s="479"/>
      <c r="E390" s="480"/>
      <c r="G390" s="65"/>
    </row>
    <row r="391" spans="2:7" ht="14.25" customHeight="1" x14ac:dyDescent="0.25">
      <c r="B391" s="478"/>
      <c r="C391" s="479"/>
      <c r="E391" s="480"/>
      <c r="G391" s="65"/>
    </row>
    <row r="392" spans="2:7" ht="14.25" customHeight="1" x14ac:dyDescent="0.25">
      <c r="B392" s="478"/>
      <c r="C392" s="479"/>
      <c r="E392" s="480"/>
      <c r="G392" s="65"/>
    </row>
    <row r="393" spans="2:7" ht="14.25" customHeight="1" x14ac:dyDescent="0.25">
      <c r="B393" s="478"/>
      <c r="C393" s="479"/>
      <c r="E393" s="480"/>
      <c r="G393" s="65"/>
    </row>
    <row r="394" spans="2:7" ht="14.25" customHeight="1" x14ac:dyDescent="0.25">
      <c r="B394" s="478"/>
      <c r="C394" s="479"/>
      <c r="E394" s="480"/>
      <c r="G394" s="65"/>
    </row>
    <row r="395" spans="2:7" ht="14.25" customHeight="1" x14ac:dyDescent="0.25">
      <c r="B395" s="478"/>
      <c r="C395" s="479"/>
      <c r="E395" s="480"/>
      <c r="G395" s="65"/>
    </row>
    <row r="396" spans="2:7" ht="14.25" customHeight="1" x14ac:dyDescent="0.25">
      <c r="B396" s="478"/>
      <c r="C396" s="479"/>
      <c r="E396" s="480"/>
      <c r="G396" s="65"/>
    </row>
    <row r="397" spans="2:7" ht="14.25" customHeight="1" x14ac:dyDescent="0.25">
      <c r="B397" s="478"/>
      <c r="C397" s="479"/>
      <c r="E397" s="480"/>
      <c r="G397" s="65"/>
    </row>
    <row r="398" spans="2:7" ht="14.25" customHeight="1" x14ac:dyDescent="0.25">
      <c r="B398" s="478"/>
      <c r="C398" s="479"/>
      <c r="E398" s="480"/>
      <c r="G398" s="65"/>
    </row>
    <row r="399" spans="2:7" ht="14.25" customHeight="1" x14ac:dyDescent="0.25">
      <c r="B399" s="478"/>
      <c r="C399" s="479"/>
      <c r="E399" s="480"/>
      <c r="G399" s="65"/>
    </row>
    <row r="400" spans="2:7" ht="14.25" customHeight="1" x14ac:dyDescent="0.25">
      <c r="B400" s="478"/>
      <c r="C400" s="479"/>
      <c r="E400" s="480"/>
      <c r="G400" s="65"/>
    </row>
    <row r="401" spans="2:7" ht="14.25" customHeight="1" x14ac:dyDescent="0.25">
      <c r="B401" s="478"/>
      <c r="C401" s="479"/>
      <c r="E401" s="480"/>
      <c r="G401" s="65"/>
    </row>
    <row r="402" spans="2:7" ht="14.25" customHeight="1" x14ac:dyDescent="0.25">
      <c r="B402" s="478"/>
      <c r="C402" s="479"/>
      <c r="E402" s="480"/>
      <c r="G402" s="65"/>
    </row>
    <row r="403" spans="2:7" ht="14.25" customHeight="1" x14ac:dyDescent="0.25">
      <c r="B403" s="478"/>
      <c r="C403" s="479"/>
      <c r="E403" s="480"/>
      <c r="G403" s="65"/>
    </row>
    <row r="404" spans="2:7" ht="14.25" customHeight="1" x14ac:dyDescent="0.25">
      <c r="B404" s="478"/>
      <c r="C404" s="479"/>
      <c r="E404" s="480"/>
      <c r="G404" s="65"/>
    </row>
    <row r="405" spans="2:7" ht="14.25" customHeight="1" x14ac:dyDescent="0.25">
      <c r="B405" s="478"/>
      <c r="C405" s="479"/>
      <c r="E405" s="480"/>
      <c r="G405" s="65"/>
    </row>
    <row r="406" spans="2:7" ht="14.25" customHeight="1" x14ac:dyDescent="0.25">
      <c r="B406" s="478"/>
      <c r="C406" s="479"/>
      <c r="E406" s="480"/>
      <c r="G406" s="65"/>
    </row>
    <row r="407" spans="2:7" ht="14.25" customHeight="1" x14ac:dyDescent="0.25">
      <c r="B407" s="478"/>
      <c r="C407" s="479"/>
      <c r="E407" s="480"/>
      <c r="G407" s="65"/>
    </row>
    <row r="408" spans="2:7" ht="14.25" customHeight="1" x14ac:dyDescent="0.25">
      <c r="B408" s="478"/>
      <c r="C408" s="479"/>
      <c r="E408" s="480"/>
      <c r="G408" s="65"/>
    </row>
    <row r="409" spans="2:7" ht="14.25" customHeight="1" x14ac:dyDescent="0.25">
      <c r="B409" s="478"/>
      <c r="C409" s="479"/>
      <c r="E409" s="480"/>
      <c r="G409" s="65"/>
    </row>
    <row r="410" spans="2:7" ht="14.25" customHeight="1" x14ac:dyDescent="0.25">
      <c r="B410" s="478"/>
      <c r="C410" s="479"/>
      <c r="E410" s="480"/>
      <c r="G410" s="65"/>
    </row>
    <row r="411" spans="2:7" ht="14.25" customHeight="1" x14ac:dyDescent="0.25">
      <c r="B411" s="478"/>
      <c r="C411" s="479"/>
      <c r="E411" s="480"/>
      <c r="G411" s="65"/>
    </row>
    <row r="412" spans="2:7" ht="14.25" customHeight="1" x14ac:dyDescent="0.25">
      <c r="B412" s="478"/>
      <c r="C412" s="479"/>
      <c r="E412" s="480"/>
      <c r="G412" s="65"/>
    </row>
    <row r="413" spans="2:7" ht="14.25" customHeight="1" x14ac:dyDescent="0.25">
      <c r="B413" s="478"/>
      <c r="C413" s="479"/>
      <c r="E413" s="480"/>
      <c r="G413" s="65"/>
    </row>
    <row r="414" spans="2:7" ht="14.25" customHeight="1" x14ac:dyDescent="0.25">
      <c r="B414" s="478"/>
      <c r="C414" s="479"/>
      <c r="E414" s="480"/>
      <c r="G414" s="65"/>
    </row>
    <row r="415" spans="2:7" ht="14.25" customHeight="1" x14ac:dyDescent="0.25">
      <c r="B415" s="478"/>
      <c r="C415" s="479"/>
      <c r="E415" s="480"/>
      <c r="G415" s="65"/>
    </row>
    <row r="416" spans="2:7" ht="14.25" customHeight="1" x14ac:dyDescent="0.25">
      <c r="B416" s="478"/>
      <c r="C416" s="479"/>
      <c r="E416" s="480"/>
      <c r="G416" s="65"/>
    </row>
    <row r="417" spans="2:7" ht="14.25" customHeight="1" x14ac:dyDescent="0.25">
      <c r="B417" s="478"/>
      <c r="C417" s="479"/>
      <c r="E417" s="480"/>
      <c r="G417" s="65"/>
    </row>
    <row r="418" spans="2:7" ht="14.25" customHeight="1" x14ac:dyDescent="0.25">
      <c r="B418" s="478"/>
      <c r="C418" s="479"/>
      <c r="E418" s="480"/>
      <c r="G418" s="65"/>
    </row>
    <row r="419" spans="2:7" ht="14.25" customHeight="1" x14ac:dyDescent="0.25">
      <c r="B419" s="478"/>
      <c r="C419" s="479"/>
      <c r="E419" s="480"/>
      <c r="G419" s="65"/>
    </row>
    <row r="420" spans="2:7" ht="14.25" customHeight="1" x14ac:dyDescent="0.25">
      <c r="B420" s="478"/>
      <c r="C420" s="479"/>
      <c r="E420" s="480"/>
      <c r="G420" s="65"/>
    </row>
    <row r="421" spans="2:7" ht="14.25" customHeight="1" x14ac:dyDescent="0.25">
      <c r="B421" s="478"/>
      <c r="C421" s="479"/>
      <c r="E421" s="480"/>
      <c r="G421" s="65"/>
    </row>
    <row r="422" spans="2:7" ht="14.25" customHeight="1" x14ac:dyDescent="0.25">
      <c r="B422" s="478"/>
      <c r="C422" s="479"/>
      <c r="E422" s="480"/>
      <c r="G422" s="65"/>
    </row>
    <row r="423" spans="2:7" ht="14.25" customHeight="1" x14ac:dyDescent="0.25">
      <c r="B423" s="478"/>
      <c r="C423" s="479"/>
      <c r="E423" s="480"/>
      <c r="G423" s="65"/>
    </row>
    <row r="424" spans="2:7" ht="14.25" customHeight="1" x14ac:dyDescent="0.25">
      <c r="B424" s="478"/>
      <c r="C424" s="479"/>
      <c r="E424" s="480"/>
      <c r="G424" s="65"/>
    </row>
    <row r="425" spans="2:7" ht="14.25" customHeight="1" x14ac:dyDescent="0.25">
      <c r="B425" s="478"/>
      <c r="C425" s="479"/>
      <c r="E425" s="480"/>
      <c r="G425" s="65"/>
    </row>
    <row r="426" spans="2:7" ht="14.25" customHeight="1" x14ac:dyDescent="0.25">
      <c r="B426" s="478"/>
      <c r="C426" s="479"/>
      <c r="E426" s="480"/>
      <c r="G426" s="65"/>
    </row>
    <row r="427" spans="2:7" ht="14.25" customHeight="1" x14ac:dyDescent="0.25">
      <c r="B427" s="478"/>
      <c r="C427" s="479"/>
      <c r="E427" s="480"/>
      <c r="G427" s="65"/>
    </row>
    <row r="428" spans="2:7" ht="14.25" customHeight="1" x14ac:dyDescent="0.25">
      <c r="B428" s="478"/>
      <c r="C428" s="479"/>
      <c r="E428" s="480"/>
      <c r="G428" s="65"/>
    </row>
    <row r="429" spans="2:7" ht="14.25" customHeight="1" x14ac:dyDescent="0.25">
      <c r="B429" s="478"/>
      <c r="C429" s="479"/>
      <c r="E429" s="480"/>
      <c r="G429" s="65"/>
    </row>
    <row r="430" spans="2:7" ht="14.25" customHeight="1" x14ac:dyDescent="0.25">
      <c r="B430" s="478"/>
      <c r="C430" s="479"/>
      <c r="E430" s="480"/>
      <c r="G430" s="65"/>
    </row>
    <row r="431" spans="2:7" ht="14.25" customHeight="1" x14ac:dyDescent="0.25">
      <c r="B431" s="478"/>
      <c r="C431" s="479"/>
      <c r="E431" s="480"/>
      <c r="G431" s="65"/>
    </row>
    <row r="432" spans="2:7" ht="14.25" customHeight="1" x14ac:dyDescent="0.25">
      <c r="B432" s="478"/>
      <c r="C432" s="479"/>
      <c r="E432" s="480"/>
      <c r="G432" s="65"/>
    </row>
    <row r="433" spans="2:7" ht="14.25" customHeight="1" x14ac:dyDescent="0.25">
      <c r="B433" s="478"/>
      <c r="C433" s="479"/>
      <c r="E433" s="480"/>
      <c r="G433" s="65"/>
    </row>
    <row r="434" spans="2:7" ht="14.25" customHeight="1" x14ac:dyDescent="0.25">
      <c r="B434" s="478"/>
      <c r="C434" s="479"/>
      <c r="E434" s="480"/>
      <c r="G434" s="65"/>
    </row>
    <row r="435" spans="2:7" ht="14.25" customHeight="1" x14ac:dyDescent="0.25">
      <c r="B435" s="478"/>
      <c r="C435" s="479"/>
      <c r="E435" s="480"/>
      <c r="G435" s="65"/>
    </row>
    <row r="436" spans="2:7" ht="14.25" customHeight="1" x14ac:dyDescent="0.25">
      <c r="B436" s="478"/>
      <c r="C436" s="479"/>
      <c r="E436" s="480"/>
      <c r="G436" s="65"/>
    </row>
    <row r="437" spans="2:7" ht="14.25" customHeight="1" x14ac:dyDescent="0.25">
      <c r="B437" s="478"/>
      <c r="C437" s="479"/>
      <c r="E437" s="480"/>
      <c r="G437" s="65"/>
    </row>
    <row r="438" spans="2:7" ht="14.25" customHeight="1" x14ac:dyDescent="0.25">
      <c r="B438" s="478"/>
      <c r="C438" s="479"/>
      <c r="E438" s="480"/>
      <c r="G438" s="65"/>
    </row>
    <row r="439" spans="2:7" ht="14.25" customHeight="1" x14ac:dyDescent="0.25">
      <c r="B439" s="478"/>
      <c r="C439" s="479"/>
      <c r="E439" s="480"/>
      <c r="G439" s="65"/>
    </row>
    <row r="440" spans="2:7" ht="14.25" customHeight="1" x14ac:dyDescent="0.25">
      <c r="B440" s="478"/>
      <c r="C440" s="479"/>
      <c r="E440" s="480"/>
      <c r="G440" s="65"/>
    </row>
    <row r="441" spans="2:7" ht="14.25" customHeight="1" x14ac:dyDescent="0.25">
      <c r="B441" s="478"/>
      <c r="C441" s="479"/>
      <c r="E441" s="480"/>
      <c r="G441" s="65"/>
    </row>
    <row r="442" spans="2:7" ht="14.25" customHeight="1" x14ac:dyDescent="0.25">
      <c r="B442" s="478"/>
      <c r="C442" s="479"/>
      <c r="E442" s="480"/>
      <c r="G442" s="65"/>
    </row>
    <row r="443" spans="2:7" ht="14.25" customHeight="1" x14ac:dyDescent="0.25">
      <c r="B443" s="478"/>
      <c r="C443" s="479"/>
      <c r="E443" s="480"/>
      <c r="G443" s="65"/>
    </row>
    <row r="444" spans="2:7" ht="14.25" customHeight="1" x14ac:dyDescent="0.25">
      <c r="B444" s="478"/>
      <c r="C444" s="479"/>
      <c r="E444" s="480"/>
      <c r="G444" s="65"/>
    </row>
    <row r="445" spans="2:7" ht="14.25" customHeight="1" x14ac:dyDescent="0.25">
      <c r="B445" s="478"/>
      <c r="C445" s="479"/>
      <c r="E445" s="480"/>
      <c r="G445" s="65"/>
    </row>
    <row r="446" spans="2:7" ht="14.25" customHeight="1" x14ac:dyDescent="0.25">
      <c r="B446" s="478"/>
      <c r="C446" s="479"/>
      <c r="E446" s="480"/>
      <c r="G446" s="65"/>
    </row>
    <row r="447" spans="2:7" ht="14.25" customHeight="1" x14ac:dyDescent="0.25">
      <c r="B447" s="478"/>
      <c r="C447" s="479"/>
      <c r="E447" s="480"/>
      <c r="G447" s="65"/>
    </row>
    <row r="448" spans="2:7" ht="14.25" customHeight="1" x14ac:dyDescent="0.25">
      <c r="B448" s="478"/>
      <c r="C448" s="479"/>
      <c r="E448" s="480"/>
      <c r="G448" s="65"/>
    </row>
    <row r="449" spans="2:7" ht="14.25" customHeight="1" x14ac:dyDescent="0.25">
      <c r="B449" s="478"/>
      <c r="C449" s="479"/>
      <c r="E449" s="480"/>
      <c r="G449" s="65"/>
    </row>
    <row r="450" spans="2:7" ht="14.25" customHeight="1" x14ac:dyDescent="0.25">
      <c r="B450" s="478"/>
      <c r="C450" s="479"/>
      <c r="E450" s="480"/>
      <c r="G450" s="65"/>
    </row>
    <row r="451" spans="2:7" ht="14.25" customHeight="1" x14ac:dyDescent="0.25">
      <c r="B451" s="478"/>
      <c r="C451" s="479"/>
      <c r="E451" s="480"/>
      <c r="G451" s="65"/>
    </row>
    <row r="452" spans="2:7" ht="14.25" customHeight="1" x14ac:dyDescent="0.25">
      <c r="B452" s="478"/>
      <c r="C452" s="479"/>
      <c r="E452" s="480"/>
      <c r="G452" s="65"/>
    </row>
    <row r="453" spans="2:7" ht="14.25" customHeight="1" x14ac:dyDescent="0.25">
      <c r="B453" s="478"/>
      <c r="C453" s="479"/>
      <c r="E453" s="480"/>
      <c r="G453" s="65"/>
    </row>
    <row r="454" spans="2:7" ht="14.25" customHeight="1" x14ac:dyDescent="0.25">
      <c r="B454" s="478"/>
      <c r="C454" s="479"/>
      <c r="E454" s="480"/>
      <c r="G454" s="65"/>
    </row>
    <row r="455" spans="2:7" ht="14.25" customHeight="1" x14ac:dyDescent="0.25">
      <c r="B455" s="478"/>
      <c r="C455" s="479"/>
      <c r="E455" s="480"/>
      <c r="G455" s="65"/>
    </row>
    <row r="456" spans="2:7" ht="14.25" customHeight="1" x14ac:dyDescent="0.25">
      <c r="B456" s="478"/>
      <c r="C456" s="479"/>
      <c r="E456" s="480"/>
      <c r="G456" s="65"/>
    </row>
    <row r="457" spans="2:7" ht="14.25" customHeight="1" x14ac:dyDescent="0.25">
      <c r="B457" s="478"/>
      <c r="C457" s="479"/>
      <c r="E457" s="480"/>
      <c r="G457" s="65"/>
    </row>
    <row r="458" spans="2:7" ht="14.25" customHeight="1" x14ac:dyDescent="0.25">
      <c r="B458" s="478"/>
      <c r="C458" s="479"/>
      <c r="E458" s="480"/>
      <c r="G458" s="65"/>
    </row>
    <row r="459" spans="2:7" ht="14.25" customHeight="1" x14ac:dyDescent="0.25">
      <c r="B459" s="478"/>
      <c r="C459" s="479"/>
      <c r="E459" s="480"/>
      <c r="G459" s="65"/>
    </row>
    <row r="460" spans="2:7" ht="14.25" customHeight="1" x14ac:dyDescent="0.25">
      <c r="B460" s="478"/>
      <c r="C460" s="479"/>
      <c r="E460" s="480"/>
      <c r="G460" s="65"/>
    </row>
    <row r="461" spans="2:7" ht="14.25" customHeight="1" x14ac:dyDescent="0.25">
      <c r="B461" s="478"/>
      <c r="C461" s="479"/>
      <c r="E461" s="480"/>
      <c r="G461" s="65"/>
    </row>
    <row r="462" spans="2:7" ht="14.25" customHeight="1" x14ac:dyDescent="0.25">
      <c r="B462" s="478"/>
      <c r="C462" s="479"/>
      <c r="E462" s="480"/>
      <c r="G462" s="65"/>
    </row>
    <row r="463" spans="2:7" ht="14.25" customHeight="1" x14ac:dyDescent="0.25">
      <c r="B463" s="478"/>
      <c r="C463" s="479"/>
      <c r="E463" s="480"/>
      <c r="G463" s="65"/>
    </row>
    <row r="464" spans="2:7" ht="14.25" customHeight="1" x14ac:dyDescent="0.25">
      <c r="B464" s="478"/>
      <c r="C464" s="479"/>
      <c r="E464" s="480"/>
      <c r="G464" s="65"/>
    </row>
    <row r="465" spans="2:7" ht="14.25" customHeight="1" x14ac:dyDescent="0.25">
      <c r="B465" s="478"/>
      <c r="C465" s="479"/>
      <c r="E465" s="480"/>
      <c r="G465" s="65"/>
    </row>
    <row r="466" spans="2:7" ht="14.25" customHeight="1" x14ac:dyDescent="0.25">
      <c r="B466" s="478"/>
      <c r="C466" s="479"/>
      <c r="E466" s="480"/>
      <c r="G466" s="65"/>
    </row>
    <row r="467" spans="2:7" ht="14.25" customHeight="1" x14ac:dyDescent="0.25">
      <c r="B467" s="478"/>
      <c r="C467" s="479"/>
      <c r="E467" s="480"/>
      <c r="G467" s="65"/>
    </row>
    <row r="468" spans="2:7" ht="14.25" customHeight="1" x14ac:dyDescent="0.25">
      <c r="B468" s="478"/>
      <c r="C468" s="479"/>
      <c r="E468" s="480"/>
      <c r="G468" s="65"/>
    </row>
    <row r="469" spans="2:7" ht="14.25" customHeight="1" x14ac:dyDescent="0.25">
      <c r="B469" s="478"/>
      <c r="C469" s="479"/>
      <c r="E469" s="480"/>
      <c r="G469" s="65"/>
    </row>
    <row r="470" spans="2:7" ht="14.25" customHeight="1" x14ac:dyDescent="0.25">
      <c r="B470" s="478"/>
      <c r="C470" s="479"/>
      <c r="E470" s="480"/>
      <c r="G470" s="65"/>
    </row>
    <row r="471" spans="2:7" ht="14.25" customHeight="1" x14ac:dyDescent="0.25">
      <c r="B471" s="478"/>
      <c r="C471" s="479"/>
      <c r="E471" s="480"/>
      <c r="G471" s="65"/>
    </row>
    <row r="472" spans="2:7" ht="14.25" customHeight="1" x14ac:dyDescent="0.25">
      <c r="B472" s="478"/>
      <c r="C472" s="479"/>
      <c r="E472" s="480"/>
      <c r="G472" s="65"/>
    </row>
    <row r="473" spans="2:7" ht="14.25" customHeight="1" x14ac:dyDescent="0.25">
      <c r="B473" s="478"/>
      <c r="C473" s="479"/>
      <c r="E473" s="480"/>
      <c r="G473" s="65"/>
    </row>
    <row r="474" spans="2:7" ht="14.25" customHeight="1" x14ac:dyDescent="0.25">
      <c r="B474" s="478"/>
      <c r="C474" s="479"/>
      <c r="E474" s="480"/>
      <c r="G474" s="65"/>
    </row>
    <row r="475" spans="2:7" ht="14.25" customHeight="1" x14ac:dyDescent="0.25">
      <c r="B475" s="478"/>
      <c r="C475" s="479"/>
      <c r="E475" s="480"/>
      <c r="G475" s="65"/>
    </row>
    <row r="476" spans="2:7" ht="14.25" customHeight="1" x14ac:dyDescent="0.25">
      <c r="B476" s="478"/>
      <c r="C476" s="479"/>
      <c r="E476" s="480"/>
      <c r="G476" s="65"/>
    </row>
    <row r="477" spans="2:7" ht="14.25" customHeight="1" x14ac:dyDescent="0.25">
      <c r="B477" s="478"/>
      <c r="C477" s="479"/>
      <c r="E477" s="480"/>
      <c r="G477" s="65"/>
    </row>
    <row r="478" spans="2:7" ht="14.25" customHeight="1" x14ac:dyDescent="0.25">
      <c r="B478" s="478"/>
      <c r="C478" s="479"/>
      <c r="E478" s="480"/>
      <c r="G478" s="65"/>
    </row>
    <row r="479" spans="2:7" ht="14.25" customHeight="1" x14ac:dyDescent="0.25">
      <c r="B479" s="478"/>
      <c r="C479" s="479"/>
      <c r="E479" s="480"/>
      <c r="G479" s="65"/>
    </row>
    <row r="480" spans="2:7" ht="14.25" customHeight="1" x14ac:dyDescent="0.25">
      <c r="B480" s="478"/>
      <c r="C480" s="479"/>
      <c r="E480" s="480"/>
      <c r="G480" s="65"/>
    </row>
    <row r="481" spans="2:7" ht="14.25" customHeight="1" x14ac:dyDescent="0.25">
      <c r="B481" s="478"/>
      <c r="C481" s="479"/>
      <c r="E481" s="480"/>
      <c r="G481" s="65"/>
    </row>
    <row r="482" spans="2:7" ht="14.25" customHeight="1" x14ac:dyDescent="0.25">
      <c r="B482" s="478"/>
      <c r="C482" s="479"/>
      <c r="E482" s="480"/>
      <c r="G482" s="65"/>
    </row>
    <row r="483" spans="2:7" ht="14.25" customHeight="1" x14ac:dyDescent="0.25">
      <c r="B483" s="478"/>
      <c r="C483" s="479"/>
      <c r="E483" s="480"/>
      <c r="G483" s="65"/>
    </row>
    <row r="484" spans="2:7" ht="14.25" customHeight="1" x14ac:dyDescent="0.25">
      <c r="B484" s="478"/>
      <c r="C484" s="479"/>
      <c r="E484" s="480"/>
      <c r="G484" s="65"/>
    </row>
    <row r="485" spans="2:7" ht="14.25" customHeight="1" x14ac:dyDescent="0.25">
      <c r="B485" s="478"/>
      <c r="C485" s="479"/>
      <c r="E485" s="480"/>
      <c r="G485" s="65"/>
    </row>
    <row r="486" spans="2:7" ht="14.25" customHeight="1" x14ac:dyDescent="0.25">
      <c r="B486" s="478"/>
      <c r="C486" s="479"/>
      <c r="E486" s="480"/>
      <c r="G486" s="65"/>
    </row>
    <row r="487" spans="2:7" ht="14.25" customHeight="1" x14ac:dyDescent="0.25">
      <c r="B487" s="478"/>
      <c r="C487" s="479"/>
      <c r="E487" s="480"/>
      <c r="G487" s="65"/>
    </row>
    <row r="488" spans="2:7" ht="14.25" customHeight="1" x14ac:dyDescent="0.25">
      <c r="B488" s="478"/>
      <c r="C488" s="479"/>
      <c r="E488" s="480"/>
      <c r="G488" s="65"/>
    </row>
    <row r="489" spans="2:7" ht="14.25" customHeight="1" x14ac:dyDescent="0.25">
      <c r="B489" s="478"/>
      <c r="C489" s="479"/>
      <c r="E489" s="480"/>
      <c r="G489" s="65"/>
    </row>
    <row r="490" spans="2:7" ht="14.25" customHeight="1" x14ac:dyDescent="0.25">
      <c r="B490" s="478"/>
      <c r="C490" s="479"/>
      <c r="E490" s="480"/>
      <c r="G490" s="65"/>
    </row>
    <row r="491" spans="2:7" ht="14.25" customHeight="1" x14ac:dyDescent="0.25">
      <c r="B491" s="478"/>
      <c r="C491" s="479"/>
      <c r="E491" s="480"/>
      <c r="G491" s="65"/>
    </row>
    <row r="492" spans="2:7" ht="14.25" customHeight="1" x14ac:dyDescent="0.25">
      <c r="B492" s="478"/>
      <c r="C492" s="479"/>
      <c r="E492" s="480"/>
      <c r="G492" s="65"/>
    </row>
    <row r="493" spans="2:7" ht="14.25" customHeight="1" x14ac:dyDescent="0.25">
      <c r="B493" s="478"/>
      <c r="C493" s="479"/>
      <c r="E493" s="480"/>
      <c r="G493" s="65"/>
    </row>
    <row r="494" spans="2:7" ht="14.25" customHeight="1" x14ac:dyDescent="0.25">
      <c r="B494" s="478"/>
      <c r="C494" s="479"/>
      <c r="E494" s="480"/>
      <c r="G494" s="65"/>
    </row>
    <row r="495" spans="2:7" ht="14.25" customHeight="1" x14ac:dyDescent="0.25">
      <c r="B495" s="478"/>
      <c r="C495" s="479"/>
      <c r="E495" s="480"/>
      <c r="G495" s="65"/>
    </row>
    <row r="496" spans="2:7" ht="14.25" customHeight="1" x14ac:dyDescent="0.25">
      <c r="B496" s="478"/>
      <c r="C496" s="479"/>
      <c r="E496" s="480"/>
      <c r="G496" s="65"/>
    </row>
    <row r="497" spans="2:7" ht="14.25" customHeight="1" x14ac:dyDescent="0.25">
      <c r="B497" s="478"/>
      <c r="C497" s="479"/>
      <c r="E497" s="480"/>
      <c r="G497" s="65"/>
    </row>
    <row r="498" spans="2:7" ht="14.25" customHeight="1" x14ac:dyDescent="0.25">
      <c r="B498" s="478"/>
      <c r="C498" s="479"/>
      <c r="E498" s="480"/>
      <c r="G498" s="65"/>
    </row>
    <row r="499" spans="2:7" ht="14.25" customHeight="1" x14ac:dyDescent="0.25">
      <c r="B499" s="478"/>
      <c r="C499" s="479"/>
      <c r="E499" s="480"/>
      <c r="G499" s="65"/>
    </row>
    <row r="500" spans="2:7" ht="14.25" customHeight="1" x14ac:dyDescent="0.25">
      <c r="B500" s="478"/>
      <c r="C500" s="479"/>
      <c r="E500" s="480"/>
      <c r="G500" s="65"/>
    </row>
    <row r="501" spans="2:7" ht="14.25" customHeight="1" x14ac:dyDescent="0.25">
      <c r="B501" s="478"/>
      <c r="C501" s="479"/>
      <c r="E501" s="480"/>
      <c r="G501" s="65"/>
    </row>
    <row r="502" spans="2:7" ht="14.25" customHeight="1" x14ac:dyDescent="0.25">
      <c r="B502" s="478"/>
      <c r="C502" s="479"/>
      <c r="E502" s="480"/>
      <c r="G502" s="65"/>
    </row>
    <row r="503" spans="2:7" ht="14.25" customHeight="1" x14ac:dyDescent="0.25">
      <c r="B503" s="478"/>
      <c r="C503" s="479"/>
      <c r="E503" s="480"/>
      <c r="G503" s="65"/>
    </row>
    <row r="504" spans="2:7" ht="14.25" customHeight="1" x14ac:dyDescent="0.25">
      <c r="B504" s="478"/>
      <c r="C504" s="479"/>
      <c r="E504" s="480"/>
      <c r="G504" s="65"/>
    </row>
    <row r="505" spans="2:7" ht="14.25" customHeight="1" x14ac:dyDescent="0.25">
      <c r="B505" s="478"/>
      <c r="C505" s="479"/>
      <c r="E505" s="480"/>
      <c r="G505" s="65"/>
    </row>
    <row r="506" spans="2:7" ht="14.25" customHeight="1" x14ac:dyDescent="0.25">
      <c r="B506" s="478"/>
      <c r="C506" s="479"/>
      <c r="E506" s="480"/>
      <c r="G506" s="65"/>
    </row>
    <row r="507" spans="2:7" ht="14.25" customHeight="1" x14ac:dyDescent="0.25">
      <c r="B507" s="478"/>
      <c r="C507" s="479"/>
      <c r="E507" s="480"/>
      <c r="G507" s="65"/>
    </row>
    <row r="508" spans="2:7" ht="14.25" customHeight="1" x14ac:dyDescent="0.25">
      <c r="B508" s="478"/>
      <c r="C508" s="479"/>
      <c r="E508" s="480"/>
      <c r="G508" s="65"/>
    </row>
    <row r="509" spans="2:7" ht="14.25" customHeight="1" x14ac:dyDescent="0.25">
      <c r="B509" s="478"/>
      <c r="C509" s="479"/>
      <c r="E509" s="480"/>
      <c r="G509" s="65"/>
    </row>
    <row r="510" spans="2:7" ht="14.25" customHeight="1" x14ac:dyDescent="0.25">
      <c r="B510" s="478"/>
      <c r="C510" s="479"/>
      <c r="E510" s="480"/>
      <c r="G510" s="65"/>
    </row>
    <row r="511" spans="2:7" ht="14.25" customHeight="1" x14ac:dyDescent="0.25">
      <c r="B511" s="478"/>
      <c r="C511" s="479"/>
      <c r="E511" s="480"/>
      <c r="G511" s="65"/>
    </row>
    <row r="512" spans="2:7" ht="14.25" customHeight="1" x14ac:dyDescent="0.25">
      <c r="B512" s="478"/>
      <c r="C512" s="479"/>
      <c r="E512" s="480"/>
      <c r="G512" s="65"/>
    </row>
    <row r="513" spans="2:7" ht="14.25" customHeight="1" x14ac:dyDescent="0.25">
      <c r="B513" s="478"/>
      <c r="C513" s="479"/>
      <c r="E513" s="480"/>
      <c r="G513" s="65"/>
    </row>
    <row r="514" spans="2:7" ht="14.25" customHeight="1" x14ac:dyDescent="0.25">
      <c r="B514" s="478"/>
      <c r="C514" s="479"/>
      <c r="E514" s="480"/>
      <c r="G514" s="65"/>
    </row>
    <row r="515" spans="2:7" ht="14.25" customHeight="1" x14ac:dyDescent="0.25">
      <c r="B515" s="478"/>
      <c r="C515" s="479"/>
      <c r="E515" s="480"/>
      <c r="G515" s="65"/>
    </row>
    <row r="516" spans="2:7" ht="14.25" customHeight="1" x14ac:dyDescent="0.25">
      <c r="B516" s="478"/>
      <c r="C516" s="479"/>
      <c r="E516" s="480"/>
      <c r="G516" s="65"/>
    </row>
    <row r="517" spans="2:7" ht="14.25" customHeight="1" x14ac:dyDescent="0.25">
      <c r="B517" s="478"/>
      <c r="C517" s="479"/>
      <c r="E517" s="480"/>
      <c r="G517" s="65"/>
    </row>
    <row r="518" spans="2:7" ht="14.25" customHeight="1" x14ac:dyDescent="0.25">
      <c r="B518" s="478"/>
      <c r="C518" s="479"/>
      <c r="E518" s="480"/>
      <c r="G518" s="65"/>
    </row>
    <row r="519" spans="2:7" ht="14.25" customHeight="1" x14ac:dyDescent="0.25">
      <c r="B519" s="478"/>
      <c r="C519" s="479"/>
      <c r="E519" s="480"/>
      <c r="G519" s="65"/>
    </row>
    <row r="520" spans="2:7" ht="14.25" customHeight="1" x14ac:dyDescent="0.25">
      <c r="B520" s="478"/>
      <c r="C520" s="479"/>
      <c r="E520" s="480"/>
      <c r="G520" s="65"/>
    </row>
    <row r="521" spans="2:7" ht="14.25" customHeight="1" x14ac:dyDescent="0.25">
      <c r="B521" s="478"/>
      <c r="C521" s="479"/>
      <c r="E521" s="480"/>
      <c r="G521" s="65"/>
    </row>
    <row r="522" spans="2:7" ht="14.25" customHeight="1" x14ac:dyDescent="0.25">
      <c r="B522" s="478"/>
      <c r="C522" s="479"/>
      <c r="E522" s="480"/>
      <c r="G522" s="65"/>
    </row>
    <row r="523" spans="2:7" ht="14.25" customHeight="1" x14ac:dyDescent="0.25">
      <c r="B523" s="478"/>
      <c r="C523" s="479"/>
      <c r="E523" s="480"/>
      <c r="G523" s="65"/>
    </row>
    <row r="524" spans="2:7" ht="14.25" customHeight="1" x14ac:dyDescent="0.25">
      <c r="B524" s="478"/>
      <c r="C524" s="479"/>
      <c r="E524" s="480"/>
      <c r="G524" s="65"/>
    </row>
    <row r="525" spans="2:7" ht="14.25" customHeight="1" x14ac:dyDescent="0.25">
      <c r="B525" s="478"/>
      <c r="C525" s="479"/>
      <c r="E525" s="480"/>
      <c r="G525" s="65"/>
    </row>
    <row r="526" spans="2:7" ht="14.25" customHeight="1" x14ac:dyDescent="0.25">
      <c r="B526" s="478"/>
      <c r="C526" s="479"/>
      <c r="E526" s="480"/>
      <c r="G526" s="65"/>
    </row>
    <row r="527" spans="2:7" ht="14.25" customHeight="1" x14ac:dyDescent="0.25">
      <c r="B527" s="478"/>
      <c r="C527" s="479"/>
      <c r="E527" s="480"/>
      <c r="G527" s="65"/>
    </row>
    <row r="528" spans="2:7" ht="14.25" customHeight="1" x14ac:dyDescent="0.25">
      <c r="B528" s="478"/>
      <c r="C528" s="479"/>
      <c r="E528" s="480"/>
      <c r="G528" s="65"/>
    </row>
    <row r="529" spans="2:7" ht="14.25" customHeight="1" x14ac:dyDescent="0.25">
      <c r="B529" s="478"/>
      <c r="C529" s="479"/>
      <c r="E529" s="480"/>
      <c r="G529" s="65"/>
    </row>
    <row r="530" spans="2:7" ht="14.25" customHeight="1" x14ac:dyDescent="0.25">
      <c r="B530" s="478"/>
      <c r="C530" s="479"/>
      <c r="E530" s="480"/>
      <c r="G530" s="65"/>
    </row>
    <row r="531" spans="2:7" ht="14.25" customHeight="1" x14ac:dyDescent="0.25">
      <c r="B531" s="478"/>
      <c r="C531" s="479"/>
      <c r="E531" s="480"/>
      <c r="G531" s="65"/>
    </row>
    <row r="532" spans="2:7" ht="14.25" customHeight="1" x14ac:dyDescent="0.25">
      <c r="B532" s="478"/>
      <c r="C532" s="479"/>
      <c r="E532" s="480"/>
      <c r="G532" s="65"/>
    </row>
    <row r="533" spans="2:7" ht="14.25" customHeight="1" x14ac:dyDescent="0.25">
      <c r="B533" s="478"/>
      <c r="C533" s="479"/>
      <c r="E533" s="480"/>
      <c r="G533" s="65"/>
    </row>
    <row r="534" spans="2:7" ht="14.25" customHeight="1" x14ac:dyDescent="0.25">
      <c r="B534" s="478"/>
      <c r="C534" s="479"/>
      <c r="E534" s="480"/>
      <c r="G534" s="65"/>
    </row>
    <row r="535" spans="2:7" ht="14.25" customHeight="1" x14ac:dyDescent="0.25">
      <c r="B535" s="478"/>
      <c r="C535" s="479"/>
      <c r="E535" s="480"/>
      <c r="G535" s="65"/>
    </row>
    <row r="536" spans="2:7" ht="14.25" customHeight="1" x14ac:dyDescent="0.25">
      <c r="B536" s="478"/>
      <c r="C536" s="479"/>
      <c r="E536" s="480"/>
      <c r="G536" s="65"/>
    </row>
    <row r="537" spans="2:7" ht="14.25" customHeight="1" x14ac:dyDescent="0.25">
      <c r="B537" s="478"/>
      <c r="C537" s="479"/>
      <c r="E537" s="480"/>
      <c r="G537" s="65"/>
    </row>
    <row r="538" spans="2:7" ht="14.25" customHeight="1" x14ac:dyDescent="0.25">
      <c r="B538" s="478"/>
      <c r="C538" s="479"/>
      <c r="E538" s="480"/>
      <c r="G538" s="65"/>
    </row>
    <row r="539" spans="2:7" ht="14.25" customHeight="1" x14ac:dyDescent="0.25">
      <c r="B539" s="478"/>
      <c r="C539" s="479"/>
      <c r="E539" s="480"/>
      <c r="G539" s="65"/>
    </row>
    <row r="540" spans="2:7" ht="14.25" customHeight="1" x14ac:dyDescent="0.25">
      <c r="B540" s="478"/>
      <c r="C540" s="479"/>
      <c r="E540" s="480"/>
      <c r="G540" s="65"/>
    </row>
    <row r="541" spans="2:7" ht="14.25" customHeight="1" x14ac:dyDescent="0.25">
      <c r="B541" s="478"/>
      <c r="C541" s="479"/>
      <c r="E541" s="480"/>
      <c r="G541" s="65"/>
    </row>
    <row r="542" spans="2:7" ht="14.25" customHeight="1" x14ac:dyDescent="0.25">
      <c r="B542" s="478"/>
      <c r="C542" s="479"/>
      <c r="E542" s="480"/>
      <c r="G542" s="65"/>
    </row>
    <row r="543" spans="2:7" ht="14.25" customHeight="1" x14ac:dyDescent="0.25">
      <c r="B543" s="478"/>
      <c r="C543" s="479"/>
      <c r="E543" s="480"/>
      <c r="G543" s="65"/>
    </row>
    <row r="544" spans="2:7" ht="14.25" customHeight="1" x14ac:dyDescent="0.25">
      <c r="B544" s="478"/>
      <c r="C544" s="479"/>
      <c r="E544" s="480"/>
      <c r="G544" s="65"/>
    </row>
    <row r="545" spans="2:7" ht="14.25" customHeight="1" x14ac:dyDescent="0.25">
      <c r="B545" s="478"/>
      <c r="C545" s="479"/>
      <c r="E545" s="480"/>
      <c r="G545" s="65"/>
    </row>
    <row r="546" spans="2:7" ht="14.25" customHeight="1" x14ac:dyDescent="0.25">
      <c r="B546" s="478"/>
      <c r="C546" s="479"/>
      <c r="E546" s="480"/>
      <c r="G546" s="65"/>
    </row>
    <row r="547" spans="2:7" ht="14.25" customHeight="1" x14ac:dyDescent="0.25">
      <c r="B547" s="478"/>
      <c r="C547" s="479"/>
      <c r="E547" s="480"/>
      <c r="G547" s="65"/>
    </row>
    <row r="548" spans="2:7" ht="14.25" customHeight="1" x14ac:dyDescent="0.25">
      <c r="B548" s="478"/>
      <c r="C548" s="479"/>
      <c r="E548" s="480"/>
      <c r="G548" s="65"/>
    </row>
    <row r="549" spans="2:7" ht="14.25" customHeight="1" x14ac:dyDescent="0.25">
      <c r="B549" s="478"/>
      <c r="C549" s="479"/>
      <c r="E549" s="480"/>
      <c r="G549" s="65"/>
    </row>
    <row r="550" spans="2:7" ht="14.25" customHeight="1" x14ac:dyDescent="0.25">
      <c r="B550" s="478"/>
      <c r="C550" s="479"/>
      <c r="E550" s="480"/>
      <c r="G550" s="65"/>
    </row>
    <row r="551" spans="2:7" ht="14.25" customHeight="1" x14ac:dyDescent="0.25">
      <c r="B551" s="478"/>
      <c r="C551" s="479"/>
      <c r="E551" s="480"/>
      <c r="G551" s="65"/>
    </row>
    <row r="552" spans="2:7" ht="14.25" customHeight="1" x14ac:dyDescent="0.25">
      <c r="B552" s="478"/>
      <c r="C552" s="479"/>
      <c r="E552" s="480"/>
      <c r="G552" s="65"/>
    </row>
    <row r="553" spans="2:7" ht="14.25" customHeight="1" x14ac:dyDescent="0.25">
      <c r="B553" s="478"/>
      <c r="C553" s="479"/>
      <c r="E553" s="480"/>
      <c r="G553" s="65"/>
    </row>
    <row r="554" spans="2:7" ht="14.25" customHeight="1" x14ac:dyDescent="0.25">
      <c r="B554" s="478"/>
      <c r="C554" s="479"/>
      <c r="E554" s="480"/>
      <c r="G554" s="65"/>
    </row>
    <row r="555" spans="2:7" ht="14.25" customHeight="1" x14ac:dyDescent="0.25">
      <c r="B555" s="478"/>
      <c r="C555" s="479"/>
      <c r="E555" s="480"/>
      <c r="G555" s="65"/>
    </row>
    <row r="556" spans="2:7" ht="14.25" customHeight="1" x14ac:dyDescent="0.25">
      <c r="B556" s="478"/>
      <c r="C556" s="479"/>
      <c r="E556" s="480"/>
      <c r="G556" s="65"/>
    </row>
    <row r="557" spans="2:7" ht="14.25" customHeight="1" x14ac:dyDescent="0.25">
      <c r="B557" s="478"/>
      <c r="C557" s="479"/>
      <c r="E557" s="480"/>
      <c r="G557" s="65"/>
    </row>
    <row r="558" spans="2:7" ht="14.25" customHeight="1" x14ac:dyDescent="0.25">
      <c r="B558" s="478"/>
      <c r="C558" s="479"/>
      <c r="E558" s="480"/>
      <c r="G558" s="65"/>
    </row>
    <row r="559" spans="2:7" ht="14.25" customHeight="1" x14ac:dyDescent="0.25">
      <c r="B559" s="478"/>
      <c r="C559" s="479"/>
      <c r="E559" s="480"/>
      <c r="G559" s="65"/>
    </row>
    <row r="560" spans="2:7" ht="14.25" customHeight="1" x14ac:dyDescent="0.25">
      <c r="B560" s="478"/>
      <c r="C560" s="479"/>
      <c r="E560" s="480"/>
      <c r="G560" s="65"/>
    </row>
    <row r="561" spans="2:7" ht="14.25" customHeight="1" x14ac:dyDescent="0.25">
      <c r="B561" s="478"/>
      <c r="C561" s="479"/>
      <c r="E561" s="480"/>
      <c r="G561" s="65"/>
    </row>
    <row r="562" spans="2:7" ht="14.25" customHeight="1" x14ac:dyDescent="0.25">
      <c r="B562" s="478"/>
      <c r="C562" s="479"/>
      <c r="E562" s="480"/>
      <c r="G562" s="65"/>
    </row>
    <row r="563" spans="2:7" ht="14.25" customHeight="1" x14ac:dyDescent="0.25">
      <c r="B563" s="478"/>
      <c r="C563" s="479"/>
      <c r="E563" s="480"/>
      <c r="G563" s="65"/>
    </row>
    <row r="564" spans="2:7" ht="14.25" customHeight="1" x14ac:dyDescent="0.25">
      <c r="B564" s="478"/>
      <c r="C564" s="479"/>
      <c r="E564" s="480"/>
      <c r="G564" s="65"/>
    </row>
    <row r="565" spans="2:7" ht="14.25" customHeight="1" x14ac:dyDescent="0.25">
      <c r="B565" s="478"/>
      <c r="C565" s="479"/>
      <c r="E565" s="480"/>
      <c r="G565" s="65"/>
    </row>
    <row r="566" spans="2:7" ht="14.25" customHeight="1" x14ac:dyDescent="0.25">
      <c r="B566" s="478"/>
      <c r="C566" s="479"/>
      <c r="E566" s="480"/>
      <c r="G566" s="65"/>
    </row>
    <row r="567" spans="2:7" ht="14.25" customHeight="1" x14ac:dyDescent="0.25">
      <c r="B567" s="478"/>
      <c r="C567" s="479"/>
      <c r="E567" s="480"/>
      <c r="G567" s="65"/>
    </row>
    <row r="568" spans="2:7" ht="14.25" customHeight="1" x14ac:dyDescent="0.25">
      <c r="B568" s="478"/>
      <c r="C568" s="479"/>
      <c r="E568" s="480"/>
      <c r="G568" s="65"/>
    </row>
    <row r="569" spans="2:7" ht="14.25" customHeight="1" x14ac:dyDescent="0.25">
      <c r="B569" s="478"/>
      <c r="C569" s="479"/>
      <c r="E569" s="480"/>
      <c r="G569" s="65"/>
    </row>
    <row r="570" spans="2:7" ht="14.25" customHeight="1" x14ac:dyDescent="0.25">
      <c r="B570" s="478"/>
      <c r="C570" s="479"/>
      <c r="E570" s="480"/>
      <c r="G570" s="65"/>
    </row>
    <row r="571" spans="2:7" ht="14.25" customHeight="1" x14ac:dyDescent="0.25">
      <c r="B571" s="478"/>
      <c r="C571" s="479"/>
      <c r="E571" s="480"/>
      <c r="G571" s="65"/>
    </row>
    <row r="572" spans="2:7" ht="14.25" customHeight="1" x14ac:dyDescent="0.25">
      <c r="B572" s="478"/>
      <c r="C572" s="479"/>
      <c r="E572" s="480"/>
      <c r="G572" s="65"/>
    </row>
    <row r="573" spans="2:7" ht="14.25" customHeight="1" x14ac:dyDescent="0.25">
      <c r="B573" s="478"/>
      <c r="C573" s="479"/>
      <c r="E573" s="480"/>
      <c r="G573" s="65"/>
    </row>
    <row r="574" spans="2:7" ht="14.25" customHeight="1" x14ac:dyDescent="0.25">
      <c r="B574" s="478"/>
      <c r="C574" s="479"/>
      <c r="E574" s="480"/>
      <c r="G574" s="65"/>
    </row>
    <row r="575" spans="2:7" ht="14.25" customHeight="1" x14ac:dyDescent="0.25">
      <c r="B575" s="478"/>
      <c r="C575" s="479"/>
      <c r="E575" s="480"/>
      <c r="G575" s="65"/>
    </row>
    <row r="576" spans="2:7" ht="14.25" customHeight="1" x14ac:dyDescent="0.25">
      <c r="B576" s="478"/>
      <c r="C576" s="479"/>
      <c r="E576" s="480"/>
      <c r="G576" s="65"/>
    </row>
    <row r="577" spans="2:7" ht="14.25" customHeight="1" x14ac:dyDescent="0.25">
      <c r="B577" s="478"/>
      <c r="C577" s="479"/>
      <c r="E577" s="480"/>
      <c r="G577" s="65"/>
    </row>
    <row r="578" spans="2:7" ht="14.25" customHeight="1" x14ac:dyDescent="0.25">
      <c r="B578" s="478"/>
      <c r="C578" s="479"/>
      <c r="E578" s="480"/>
      <c r="G578" s="65"/>
    </row>
    <row r="579" spans="2:7" ht="14.25" customHeight="1" x14ac:dyDescent="0.25">
      <c r="B579" s="478"/>
      <c r="C579" s="479"/>
      <c r="E579" s="480"/>
      <c r="G579" s="65"/>
    </row>
    <row r="580" spans="2:7" ht="14.25" customHeight="1" x14ac:dyDescent="0.25">
      <c r="B580" s="478"/>
      <c r="C580" s="479"/>
      <c r="E580" s="480"/>
      <c r="G580" s="65"/>
    </row>
    <row r="581" spans="2:7" ht="14.25" customHeight="1" x14ac:dyDescent="0.25">
      <c r="B581" s="478"/>
      <c r="C581" s="479"/>
      <c r="E581" s="480"/>
      <c r="G581" s="65"/>
    </row>
    <row r="582" spans="2:7" ht="14.25" customHeight="1" x14ac:dyDescent="0.25">
      <c r="B582" s="478"/>
      <c r="C582" s="479"/>
      <c r="E582" s="480"/>
      <c r="G582" s="65"/>
    </row>
    <row r="583" spans="2:7" ht="14.25" customHeight="1" x14ac:dyDescent="0.25">
      <c r="B583" s="478"/>
      <c r="C583" s="479"/>
      <c r="E583" s="480"/>
      <c r="G583" s="65"/>
    </row>
    <row r="584" spans="2:7" ht="14.25" customHeight="1" x14ac:dyDescent="0.25">
      <c r="B584" s="478"/>
      <c r="C584" s="479"/>
      <c r="E584" s="480"/>
      <c r="G584" s="65"/>
    </row>
    <row r="585" spans="2:7" ht="14.25" customHeight="1" x14ac:dyDescent="0.25">
      <c r="B585" s="478"/>
      <c r="C585" s="479"/>
      <c r="E585" s="480"/>
      <c r="G585" s="65"/>
    </row>
    <row r="586" spans="2:7" ht="14.25" customHeight="1" x14ac:dyDescent="0.25">
      <c r="B586" s="478"/>
      <c r="C586" s="479"/>
      <c r="E586" s="480"/>
      <c r="G586" s="65"/>
    </row>
    <row r="587" spans="2:7" ht="14.25" customHeight="1" x14ac:dyDescent="0.25">
      <c r="B587" s="478"/>
      <c r="C587" s="479"/>
      <c r="E587" s="480"/>
      <c r="G587" s="65"/>
    </row>
    <row r="588" spans="2:7" ht="14.25" customHeight="1" x14ac:dyDescent="0.25">
      <c r="B588" s="478"/>
      <c r="C588" s="479"/>
      <c r="E588" s="480"/>
      <c r="G588" s="65"/>
    </row>
    <row r="589" spans="2:7" ht="14.25" customHeight="1" x14ac:dyDescent="0.25">
      <c r="B589" s="478"/>
      <c r="C589" s="479"/>
      <c r="E589" s="480"/>
      <c r="G589" s="65"/>
    </row>
    <row r="590" spans="2:7" ht="14.25" customHeight="1" x14ac:dyDescent="0.25">
      <c r="B590" s="478"/>
      <c r="C590" s="479"/>
      <c r="E590" s="480"/>
      <c r="G590" s="65"/>
    </row>
    <row r="591" spans="2:7" ht="14.25" customHeight="1" x14ac:dyDescent="0.25">
      <c r="B591" s="478"/>
      <c r="C591" s="479"/>
      <c r="E591" s="480"/>
      <c r="G591" s="65"/>
    </row>
    <row r="592" spans="2:7" ht="14.25" customHeight="1" x14ac:dyDescent="0.25">
      <c r="B592" s="478"/>
      <c r="C592" s="479"/>
      <c r="E592" s="480"/>
      <c r="G592" s="65"/>
    </row>
    <row r="593" spans="2:7" ht="14.25" customHeight="1" x14ac:dyDescent="0.25">
      <c r="B593" s="478"/>
      <c r="C593" s="479"/>
      <c r="E593" s="480"/>
      <c r="G593" s="65"/>
    </row>
    <row r="594" spans="2:7" ht="14.25" customHeight="1" x14ac:dyDescent="0.25">
      <c r="B594" s="478"/>
      <c r="C594" s="479"/>
      <c r="E594" s="480"/>
      <c r="G594" s="65"/>
    </row>
    <row r="595" spans="2:7" ht="14.25" customHeight="1" x14ac:dyDescent="0.25">
      <c r="B595" s="478"/>
      <c r="C595" s="479"/>
      <c r="E595" s="480"/>
      <c r="G595" s="65"/>
    </row>
    <row r="596" spans="2:7" ht="14.25" customHeight="1" x14ac:dyDescent="0.25">
      <c r="B596" s="478"/>
      <c r="C596" s="479"/>
      <c r="E596" s="480"/>
      <c r="G596" s="65"/>
    </row>
    <row r="597" spans="2:7" ht="14.25" customHeight="1" x14ac:dyDescent="0.25">
      <c r="B597" s="478"/>
      <c r="C597" s="479"/>
      <c r="E597" s="480"/>
      <c r="G597" s="65"/>
    </row>
    <row r="598" spans="2:7" ht="14.25" customHeight="1" x14ac:dyDescent="0.25">
      <c r="B598" s="478"/>
      <c r="C598" s="479"/>
      <c r="E598" s="480"/>
      <c r="G598" s="65"/>
    </row>
    <row r="599" spans="2:7" ht="14.25" customHeight="1" x14ac:dyDescent="0.25">
      <c r="B599" s="478"/>
      <c r="C599" s="479"/>
      <c r="E599" s="480"/>
      <c r="G599" s="65"/>
    </row>
    <row r="600" spans="2:7" ht="14.25" customHeight="1" x14ac:dyDescent="0.25">
      <c r="B600" s="478"/>
      <c r="C600" s="479"/>
      <c r="E600" s="480"/>
      <c r="G600" s="65"/>
    </row>
    <row r="601" spans="2:7" ht="14.25" customHeight="1" x14ac:dyDescent="0.25">
      <c r="B601" s="478"/>
      <c r="C601" s="479"/>
      <c r="E601" s="480"/>
      <c r="G601" s="65"/>
    </row>
    <row r="602" spans="2:7" ht="14.25" customHeight="1" x14ac:dyDescent="0.25">
      <c r="B602" s="478"/>
      <c r="C602" s="479"/>
      <c r="E602" s="480"/>
      <c r="G602" s="65"/>
    </row>
    <row r="603" spans="2:7" ht="14.25" customHeight="1" x14ac:dyDescent="0.25">
      <c r="B603" s="478"/>
      <c r="C603" s="479"/>
      <c r="E603" s="480"/>
      <c r="G603" s="65"/>
    </row>
    <row r="604" spans="2:7" ht="14.25" customHeight="1" x14ac:dyDescent="0.25">
      <c r="B604" s="478"/>
      <c r="C604" s="479"/>
      <c r="E604" s="480"/>
      <c r="G604" s="65"/>
    </row>
    <row r="605" spans="2:7" ht="14.25" customHeight="1" x14ac:dyDescent="0.25">
      <c r="B605" s="478"/>
      <c r="C605" s="479"/>
      <c r="E605" s="480"/>
      <c r="G605" s="65"/>
    </row>
    <row r="606" spans="2:7" ht="14.25" customHeight="1" x14ac:dyDescent="0.25">
      <c r="B606" s="478"/>
      <c r="C606" s="479"/>
      <c r="E606" s="480"/>
      <c r="G606" s="65"/>
    </row>
    <row r="607" spans="2:7" ht="14.25" customHeight="1" x14ac:dyDescent="0.25">
      <c r="B607" s="478"/>
      <c r="C607" s="479"/>
      <c r="E607" s="480"/>
      <c r="G607" s="65"/>
    </row>
    <row r="608" spans="2:7" ht="14.25" customHeight="1" x14ac:dyDescent="0.25">
      <c r="B608" s="478"/>
      <c r="C608" s="479"/>
      <c r="E608" s="480"/>
      <c r="G608" s="65"/>
    </row>
    <row r="609" spans="2:7" ht="14.25" customHeight="1" x14ac:dyDescent="0.25">
      <c r="B609" s="478"/>
      <c r="C609" s="479"/>
      <c r="E609" s="480"/>
      <c r="G609" s="65"/>
    </row>
    <row r="610" spans="2:7" ht="14.25" customHeight="1" x14ac:dyDescent="0.25">
      <c r="B610" s="478"/>
      <c r="C610" s="479"/>
      <c r="E610" s="480"/>
      <c r="G610" s="65"/>
    </row>
    <row r="611" spans="2:7" ht="14.25" customHeight="1" x14ac:dyDescent="0.25">
      <c r="B611" s="478"/>
      <c r="C611" s="479"/>
      <c r="E611" s="480"/>
      <c r="G611" s="65"/>
    </row>
    <row r="612" spans="2:7" ht="14.25" customHeight="1" x14ac:dyDescent="0.25">
      <c r="B612" s="478"/>
      <c r="C612" s="479"/>
      <c r="E612" s="480"/>
      <c r="G612" s="65"/>
    </row>
    <row r="613" spans="2:7" ht="14.25" customHeight="1" x14ac:dyDescent="0.25">
      <c r="B613" s="478"/>
      <c r="C613" s="479"/>
      <c r="E613" s="480"/>
      <c r="G613" s="65"/>
    </row>
    <row r="614" spans="2:7" ht="14.25" customHeight="1" x14ac:dyDescent="0.25">
      <c r="B614" s="478"/>
      <c r="C614" s="479"/>
      <c r="E614" s="480"/>
      <c r="G614" s="65"/>
    </row>
    <row r="615" spans="2:7" ht="14.25" customHeight="1" x14ac:dyDescent="0.25">
      <c r="B615" s="478"/>
      <c r="C615" s="479"/>
      <c r="E615" s="480"/>
      <c r="G615" s="65"/>
    </row>
    <row r="616" spans="2:7" ht="14.25" customHeight="1" x14ac:dyDescent="0.25">
      <c r="B616" s="478"/>
      <c r="C616" s="479"/>
      <c r="E616" s="480"/>
      <c r="G616" s="65"/>
    </row>
    <row r="617" spans="2:7" ht="14.25" customHeight="1" x14ac:dyDescent="0.25">
      <c r="B617" s="478"/>
      <c r="C617" s="479"/>
      <c r="E617" s="480"/>
      <c r="G617" s="65"/>
    </row>
    <row r="618" spans="2:7" ht="14.25" customHeight="1" x14ac:dyDescent="0.25">
      <c r="B618" s="478"/>
      <c r="C618" s="479"/>
      <c r="E618" s="480"/>
      <c r="G618" s="65"/>
    </row>
    <row r="619" spans="2:7" ht="14.25" customHeight="1" x14ac:dyDescent="0.25">
      <c r="B619" s="478"/>
      <c r="C619" s="479"/>
      <c r="E619" s="480"/>
      <c r="G619" s="65"/>
    </row>
    <row r="620" spans="2:7" ht="14.25" customHeight="1" x14ac:dyDescent="0.25">
      <c r="B620" s="478"/>
      <c r="C620" s="479"/>
      <c r="E620" s="480"/>
      <c r="G620" s="65"/>
    </row>
    <row r="621" spans="2:7" ht="14.25" customHeight="1" x14ac:dyDescent="0.25">
      <c r="B621" s="478"/>
      <c r="C621" s="479"/>
      <c r="E621" s="480"/>
      <c r="G621" s="65"/>
    </row>
    <row r="622" spans="2:7" ht="14.25" customHeight="1" x14ac:dyDescent="0.25">
      <c r="B622" s="478"/>
      <c r="C622" s="479"/>
      <c r="E622" s="480"/>
      <c r="G622" s="65"/>
    </row>
    <row r="623" spans="2:7" ht="14.25" customHeight="1" x14ac:dyDescent="0.25">
      <c r="B623" s="478"/>
      <c r="C623" s="479"/>
      <c r="E623" s="480"/>
      <c r="G623" s="65"/>
    </row>
    <row r="624" spans="2:7" ht="14.25" customHeight="1" x14ac:dyDescent="0.25">
      <c r="B624" s="478"/>
      <c r="C624" s="479"/>
      <c r="E624" s="480"/>
      <c r="G624" s="65"/>
    </row>
    <row r="625" spans="2:7" ht="14.25" customHeight="1" x14ac:dyDescent="0.25">
      <c r="B625" s="478"/>
      <c r="C625" s="479"/>
      <c r="E625" s="480"/>
      <c r="G625" s="65"/>
    </row>
    <row r="626" spans="2:7" ht="14.25" customHeight="1" x14ac:dyDescent="0.25">
      <c r="B626" s="478"/>
      <c r="C626" s="479"/>
      <c r="E626" s="480"/>
      <c r="G626" s="65"/>
    </row>
    <row r="627" spans="2:7" ht="14.25" customHeight="1" x14ac:dyDescent="0.25">
      <c r="B627" s="478"/>
      <c r="C627" s="479"/>
      <c r="E627" s="480"/>
      <c r="G627" s="65"/>
    </row>
    <row r="628" spans="2:7" ht="14.25" customHeight="1" x14ac:dyDescent="0.25">
      <c r="B628" s="478"/>
      <c r="C628" s="479"/>
      <c r="E628" s="480"/>
      <c r="G628" s="65"/>
    </row>
    <row r="629" spans="2:7" ht="14.25" customHeight="1" x14ac:dyDescent="0.25">
      <c r="B629" s="478"/>
      <c r="C629" s="479"/>
      <c r="E629" s="480"/>
      <c r="G629" s="65"/>
    </row>
    <row r="630" spans="2:7" ht="14.25" customHeight="1" x14ac:dyDescent="0.25">
      <c r="B630" s="478"/>
      <c r="C630" s="479"/>
      <c r="E630" s="480"/>
      <c r="G630" s="65"/>
    </row>
    <row r="631" spans="2:7" ht="14.25" customHeight="1" x14ac:dyDescent="0.25">
      <c r="B631" s="478"/>
      <c r="C631" s="479"/>
      <c r="E631" s="480"/>
      <c r="G631" s="65"/>
    </row>
    <row r="632" spans="2:7" ht="14.25" customHeight="1" x14ac:dyDescent="0.25">
      <c r="B632" s="478"/>
      <c r="C632" s="479"/>
      <c r="E632" s="480"/>
      <c r="G632" s="65"/>
    </row>
    <row r="633" spans="2:7" ht="14.25" customHeight="1" x14ac:dyDescent="0.25">
      <c r="B633" s="478"/>
      <c r="C633" s="479"/>
      <c r="E633" s="480"/>
      <c r="G633" s="65"/>
    </row>
    <row r="634" spans="2:7" ht="14.25" customHeight="1" x14ac:dyDescent="0.25">
      <c r="B634" s="478"/>
      <c r="C634" s="479"/>
      <c r="E634" s="480"/>
      <c r="G634" s="65"/>
    </row>
    <row r="635" spans="2:7" ht="14.25" customHeight="1" x14ac:dyDescent="0.25">
      <c r="B635" s="478"/>
      <c r="C635" s="479"/>
      <c r="E635" s="480"/>
      <c r="G635" s="65"/>
    </row>
    <row r="636" spans="2:7" ht="14.25" customHeight="1" x14ac:dyDescent="0.25">
      <c r="B636" s="478"/>
      <c r="C636" s="479"/>
      <c r="E636" s="480"/>
      <c r="G636" s="65"/>
    </row>
    <row r="637" spans="2:7" ht="14.25" customHeight="1" x14ac:dyDescent="0.25">
      <c r="B637" s="478"/>
      <c r="C637" s="479"/>
      <c r="E637" s="480"/>
      <c r="G637" s="65"/>
    </row>
    <row r="638" spans="2:7" ht="14.25" customHeight="1" x14ac:dyDescent="0.25">
      <c r="B638" s="478"/>
      <c r="C638" s="479"/>
      <c r="E638" s="480"/>
      <c r="G638" s="65"/>
    </row>
    <row r="639" spans="2:7" ht="14.25" customHeight="1" x14ac:dyDescent="0.25">
      <c r="B639" s="478"/>
      <c r="C639" s="479"/>
      <c r="E639" s="480"/>
      <c r="G639" s="65"/>
    </row>
    <row r="640" spans="2:7" ht="14.25" customHeight="1" x14ac:dyDescent="0.25">
      <c r="B640" s="478"/>
      <c r="C640" s="479"/>
      <c r="E640" s="480"/>
      <c r="G640" s="65"/>
    </row>
    <row r="641" spans="2:7" ht="14.25" customHeight="1" x14ac:dyDescent="0.25">
      <c r="B641" s="478"/>
      <c r="C641" s="479"/>
      <c r="E641" s="480"/>
      <c r="G641" s="65"/>
    </row>
    <row r="642" spans="2:7" ht="14.25" customHeight="1" x14ac:dyDescent="0.25">
      <c r="B642" s="478"/>
      <c r="C642" s="479"/>
      <c r="E642" s="480"/>
      <c r="G642" s="65"/>
    </row>
    <row r="643" spans="2:7" ht="14.25" customHeight="1" x14ac:dyDescent="0.25">
      <c r="B643" s="478"/>
      <c r="C643" s="479"/>
      <c r="E643" s="480"/>
      <c r="G643" s="65"/>
    </row>
    <row r="644" spans="2:7" ht="14.25" customHeight="1" x14ac:dyDescent="0.25">
      <c r="B644" s="478"/>
      <c r="C644" s="479"/>
      <c r="E644" s="480"/>
      <c r="G644" s="65"/>
    </row>
    <row r="645" spans="2:7" ht="14.25" customHeight="1" x14ac:dyDescent="0.25">
      <c r="B645" s="478"/>
      <c r="C645" s="479"/>
      <c r="E645" s="480"/>
      <c r="G645" s="65"/>
    </row>
    <row r="646" spans="2:7" ht="14.25" customHeight="1" x14ac:dyDescent="0.25">
      <c r="B646" s="478"/>
      <c r="C646" s="479"/>
      <c r="E646" s="480"/>
      <c r="G646" s="65"/>
    </row>
    <row r="647" spans="2:7" ht="14.25" customHeight="1" x14ac:dyDescent="0.25">
      <c r="B647" s="478"/>
      <c r="C647" s="479"/>
      <c r="E647" s="480"/>
      <c r="G647" s="65"/>
    </row>
    <row r="648" spans="2:7" ht="14.25" customHeight="1" x14ac:dyDescent="0.25">
      <c r="B648" s="478"/>
      <c r="C648" s="479"/>
      <c r="E648" s="480"/>
      <c r="G648" s="65"/>
    </row>
    <row r="649" spans="2:7" ht="14.25" customHeight="1" x14ac:dyDescent="0.25">
      <c r="B649" s="478"/>
      <c r="C649" s="479"/>
      <c r="E649" s="480"/>
      <c r="G649" s="65"/>
    </row>
    <row r="650" spans="2:7" ht="14.25" customHeight="1" x14ac:dyDescent="0.25">
      <c r="B650" s="478"/>
      <c r="C650" s="479"/>
      <c r="E650" s="480"/>
      <c r="G650" s="65"/>
    </row>
    <row r="651" spans="2:7" ht="14.25" customHeight="1" x14ac:dyDescent="0.25">
      <c r="B651" s="478"/>
      <c r="C651" s="479"/>
      <c r="E651" s="480"/>
      <c r="G651" s="65"/>
    </row>
    <row r="652" spans="2:7" ht="14.25" customHeight="1" x14ac:dyDescent="0.25">
      <c r="B652" s="478"/>
      <c r="C652" s="479"/>
      <c r="E652" s="480"/>
      <c r="G652" s="65"/>
    </row>
    <row r="653" spans="2:7" ht="14.25" customHeight="1" x14ac:dyDescent="0.25">
      <c r="B653" s="478"/>
      <c r="C653" s="479"/>
      <c r="E653" s="480"/>
      <c r="G653" s="65"/>
    </row>
    <row r="654" spans="2:7" ht="14.25" customHeight="1" x14ac:dyDescent="0.25">
      <c r="B654" s="478"/>
      <c r="C654" s="479"/>
      <c r="E654" s="480"/>
      <c r="G654" s="65"/>
    </row>
    <row r="655" spans="2:7" ht="14.25" customHeight="1" x14ac:dyDescent="0.25">
      <c r="B655" s="478"/>
      <c r="C655" s="479"/>
      <c r="E655" s="480"/>
      <c r="G655" s="65"/>
    </row>
    <row r="656" spans="2:7" ht="14.25" customHeight="1" x14ac:dyDescent="0.25">
      <c r="B656" s="478"/>
      <c r="C656" s="479"/>
      <c r="E656" s="480"/>
      <c r="G656" s="65"/>
    </row>
    <row r="657" spans="2:7" ht="14.25" customHeight="1" x14ac:dyDescent="0.25">
      <c r="B657" s="478"/>
      <c r="C657" s="479"/>
      <c r="E657" s="480"/>
      <c r="G657" s="65"/>
    </row>
    <row r="658" spans="2:7" ht="14.25" customHeight="1" x14ac:dyDescent="0.25">
      <c r="B658" s="478"/>
      <c r="C658" s="479"/>
      <c r="E658" s="480"/>
      <c r="G658" s="65"/>
    </row>
    <row r="659" spans="2:7" ht="14.25" customHeight="1" x14ac:dyDescent="0.25">
      <c r="B659" s="478"/>
      <c r="C659" s="479"/>
      <c r="E659" s="480"/>
      <c r="G659" s="65"/>
    </row>
    <row r="660" spans="2:7" ht="14.25" customHeight="1" x14ac:dyDescent="0.25">
      <c r="B660" s="478"/>
      <c r="C660" s="479"/>
      <c r="E660" s="480"/>
      <c r="G660" s="65"/>
    </row>
    <row r="661" spans="2:7" ht="14.25" customHeight="1" x14ac:dyDescent="0.25">
      <c r="B661" s="478"/>
      <c r="C661" s="479"/>
      <c r="E661" s="480"/>
      <c r="G661" s="65"/>
    </row>
    <row r="662" spans="2:7" ht="14.25" customHeight="1" x14ac:dyDescent="0.25">
      <c r="B662" s="478"/>
      <c r="C662" s="479"/>
      <c r="E662" s="480"/>
      <c r="G662" s="65"/>
    </row>
    <row r="663" spans="2:7" ht="14.25" customHeight="1" x14ac:dyDescent="0.25">
      <c r="B663" s="478"/>
      <c r="C663" s="479"/>
      <c r="E663" s="480"/>
      <c r="G663" s="65"/>
    </row>
    <row r="664" spans="2:7" ht="14.25" customHeight="1" x14ac:dyDescent="0.25">
      <c r="B664" s="478"/>
      <c r="C664" s="479"/>
      <c r="E664" s="480"/>
      <c r="G664" s="65"/>
    </row>
    <row r="665" spans="2:7" ht="14.25" customHeight="1" x14ac:dyDescent="0.25">
      <c r="B665" s="478"/>
      <c r="C665" s="479"/>
      <c r="E665" s="480"/>
      <c r="G665" s="65"/>
    </row>
    <row r="666" spans="2:7" ht="14.25" customHeight="1" x14ac:dyDescent="0.25">
      <c r="B666" s="478"/>
      <c r="C666" s="479"/>
      <c r="E666" s="480"/>
      <c r="G666" s="65"/>
    </row>
    <row r="667" spans="2:7" ht="14.25" customHeight="1" x14ac:dyDescent="0.25">
      <c r="B667" s="478"/>
      <c r="C667" s="479"/>
      <c r="E667" s="480"/>
      <c r="G667" s="65"/>
    </row>
    <row r="668" spans="2:7" ht="14.25" customHeight="1" x14ac:dyDescent="0.25">
      <c r="B668" s="478"/>
      <c r="C668" s="479"/>
      <c r="E668" s="480"/>
      <c r="G668" s="65"/>
    </row>
    <row r="669" spans="2:7" ht="14.25" customHeight="1" x14ac:dyDescent="0.25">
      <c r="B669" s="478"/>
      <c r="C669" s="479"/>
      <c r="E669" s="480"/>
      <c r="G669" s="65"/>
    </row>
    <row r="670" spans="2:7" ht="14.25" customHeight="1" x14ac:dyDescent="0.25">
      <c r="B670" s="478"/>
      <c r="C670" s="479"/>
      <c r="E670" s="480"/>
      <c r="G670" s="65"/>
    </row>
    <row r="671" spans="2:7" ht="14.25" customHeight="1" x14ac:dyDescent="0.25">
      <c r="B671" s="478"/>
      <c r="C671" s="479"/>
      <c r="E671" s="480"/>
      <c r="G671" s="65"/>
    </row>
    <row r="672" spans="2:7" ht="14.25" customHeight="1" x14ac:dyDescent="0.25">
      <c r="B672" s="478"/>
      <c r="C672" s="479"/>
      <c r="E672" s="480"/>
      <c r="G672" s="65"/>
    </row>
    <row r="673" spans="2:7" ht="14.25" customHeight="1" x14ac:dyDescent="0.25">
      <c r="B673" s="478"/>
      <c r="C673" s="479"/>
      <c r="E673" s="480"/>
      <c r="G673" s="65"/>
    </row>
    <row r="674" spans="2:7" ht="14.25" customHeight="1" x14ac:dyDescent="0.25">
      <c r="B674" s="478"/>
      <c r="C674" s="479"/>
      <c r="E674" s="480"/>
      <c r="G674" s="65"/>
    </row>
    <row r="675" spans="2:7" ht="14.25" customHeight="1" x14ac:dyDescent="0.25">
      <c r="B675" s="478"/>
      <c r="C675" s="479"/>
      <c r="E675" s="480"/>
      <c r="G675" s="65"/>
    </row>
    <row r="676" spans="2:7" ht="14.25" customHeight="1" x14ac:dyDescent="0.25">
      <c r="B676" s="478"/>
      <c r="C676" s="479"/>
      <c r="E676" s="480"/>
      <c r="G676" s="65"/>
    </row>
    <row r="677" spans="2:7" ht="14.25" customHeight="1" x14ac:dyDescent="0.25">
      <c r="B677" s="478"/>
      <c r="C677" s="479"/>
      <c r="E677" s="480"/>
      <c r="G677" s="65"/>
    </row>
    <row r="678" spans="2:7" ht="14.25" customHeight="1" x14ac:dyDescent="0.25">
      <c r="B678" s="478"/>
      <c r="C678" s="479"/>
      <c r="E678" s="480"/>
      <c r="G678" s="65"/>
    </row>
    <row r="679" spans="2:7" ht="14.25" customHeight="1" x14ac:dyDescent="0.25">
      <c r="B679" s="478"/>
      <c r="C679" s="479"/>
      <c r="E679" s="480"/>
      <c r="G679" s="65"/>
    </row>
    <row r="680" spans="2:7" ht="14.25" customHeight="1" x14ac:dyDescent="0.25">
      <c r="B680" s="478"/>
      <c r="C680" s="479"/>
      <c r="E680" s="480"/>
      <c r="G680" s="65"/>
    </row>
    <row r="681" spans="2:7" ht="14.25" customHeight="1" x14ac:dyDescent="0.25">
      <c r="B681" s="478"/>
      <c r="C681" s="479"/>
      <c r="E681" s="480"/>
      <c r="G681" s="65"/>
    </row>
    <row r="682" spans="2:7" ht="14.25" customHeight="1" x14ac:dyDescent="0.25">
      <c r="B682" s="478"/>
      <c r="C682" s="479"/>
      <c r="E682" s="480"/>
      <c r="G682" s="65"/>
    </row>
    <row r="683" spans="2:7" ht="14.25" customHeight="1" x14ac:dyDescent="0.25">
      <c r="B683" s="478"/>
      <c r="C683" s="479"/>
      <c r="E683" s="480"/>
      <c r="G683" s="65"/>
    </row>
    <row r="684" spans="2:7" ht="14.25" customHeight="1" x14ac:dyDescent="0.25">
      <c r="B684" s="478"/>
      <c r="C684" s="479"/>
      <c r="E684" s="480"/>
      <c r="G684" s="65"/>
    </row>
    <row r="685" spans="2:7" ht="14.25" customHeight="1" x14ac:dyDescent="0.25">
      <c r="B685" s="478"/>
      <c r="C685" s="479"/>
      <c r="E685" s="480"/>
      <c r="G685" s="65"/>
    </row>
    <row r="686" spans="2:7" ht="14.25" customHeight="1" x14ac:dyDescent="0.25">
      <c r="B686" s="478"/>
      <c r="C686" s="479"/>
      <c r="E686" s="480"/>
      <c r="G686" s="65"/>
    </row>
    <row r="687" spans="2:7" ht="14.25" customHeight="1" x14ac:dyDescent="0.25">
      <c r="B687" s="478"/>
      <c r="C687" s="479"/>
      <c r="E687" s="480"/>
      <c r="G687" s="65"/>
    </row>
    <row r="688" spans="2:7" ht="14.25" customHeight="1" x14ac:dyDescent="0.25">
      <c r="B688" s="478"/>
      <c r="C688" s="479"/>
      <c r="E688" s="480"/>
      <c r="G688" s="65"/>
    </row>
    <row r="689" spans="2:7" ht="14.25" customHeight="1" x14ac:dyDescent="0.25">
      <c r="B689" s="478"/>
      <c r="C689" s="479"/>
      <c r="E689" s="480"/>
      <c r="G689" s="65"/>
    </row>
    <row r="690" spans="2:7" ht="14.25" customHeight="1" x14ac:dyDescent="0.25">
      <c r="B690" s="478"/>
      <c r="C690" s="479"/>
      <c r="E690" s="480"/>
      <c r="G690" s="65"/>
    </row>
    <row r="691" spans="2:7" ht="14.25" customHeight="1" x14ac:dyDescent="0.25">
      <c r="B691" s="478"/>
      <c r="C691" s="479"/>
      <c r="E691" s="480"/>
      <c r="G691" s="65"/>
    </row>
    <row r="692" spans="2:7" ht="14.25" customHeight="1" x14ac:dyDescent="0.25">
      <c r="B692" s="478"/>
      <c r="C692" s="479"/>
      <c r="E692" s="480"/>
      <c r="G692" s="65"/>
    </row>
    <row r="693" spans="2:7" ht="14.25" customHeight="1" x14ac:dyDescent="0.25">
      <c r="B693" s="478"/>
      <c r="C693" s="479"/>
      <c r="E693" s="480"/>
      <c r="G693" s="65"/>
    </row>
    <row r="694" spans="2:7" ht="14.25" customHeight="1" x14ac:dyDescent="0.25">
      <c r="B694" s="478"/>
      <c r="C694" s="479"/>
      <c r="E694" s="480"/>
      <c r="G694" s="65"/>
    </row>
    <row r="695" spans="2:7" ht="14.25" customHeight="1" x14ac:dyDescent="0.25">
      <c r="B695" s="478"/>
      <c r="C695" s="479"/>
      <c r="E695" s="480"/>
      <c r="G695" s="65"/>
    </row>
    <row r="696" spans="2:7" ht="14.25" customHeight="1" x14ac:dyDescent="0.25">
      <c r="B696" s="478"/>
      <c r="C696" s="479"/>
      <c r="E696" s="480"/>
      <c r="G696" s="65"/>
    </row>
    <row r="697" spans="2:7" ht="14.25" customHeight="1" x14ac:dyDescent="0.25">
      <c r="B697" s="478"/>
      <c r="C697" s="479"/>
      <c r="E697" s="480"/>
      <c r="G697" s="65"/>
    </row>
    <row r="698" spans="2:7" ht="14.25" customHeight="1" x14ac:dyDescent="0.25">
      <c r="B698" s="478"/>
      <c r="C698" s="479"/>
      <c r="E698" s="480"/>
      <c r="G698" s="65"/>
    </row>
    <row r="699" spans="2:7" ht="14.25" customHeight="1" x14ac:dyDescent="0.25">
      <c r="B699" s="478"/>
      <c r="C699" s="479"/>
      <c r="E699" s="480"/>
      <c r="G699" s="65"/>
    </row>
    <row r="700" spans="2:7" ht="14.25" customHeight="1" x14ac:dyDescent="0.25">
      <c r="B700" s="478"/>
      <c r="C700" s="479"/>
      <c r="E700" s="480"/>
      <c r="G700" s="65"/>
    </row>
    <row r="701" spans="2:7" ht="14.25" customHeight="1" x14ac:dyDescent="0.25">
      <c r="B701" s="478"/>
      <c r="C701" s="479"/>
      <c r="E701" s="480"/>
      <c r="G701" s="65"/>
    </row>
    <row r="702" spans="2:7" ht="14.25" customHeight="1" x14ac:dyDescent="0.25">
      <c r="B702" s="478"/>
      <c r="C702" s="479"/>
      <c r="E702" s="480"/>
      <c r="G702" s="65"/>
    </row>
    <row r="703" spans="2:7" ht="14.25" customHeight="1" x14ac:dyDescent="0.25">
      <c r="B703" s="478"/>
      <c r="C703" s="479"/>
      <c r="E703" s="480"/>
      <c r="G703" s="65"/>
    </row>
    <row r="704" spans="2:7" ht="14.25" customHeight="1" x14ac:dyDescent="0.25">
      <c r="B704" s="478"/>
      <c r="C704" s="479"/>
      <c r="E704" s="480"/>
      <c r="G704" s="65"/>
    </row>
    <row r="705" spans="2:7" ht="14.25" customHeight="1" x14ac:dyDescent="0.25">
      <c r="B705" s="478"/>
      <c r="C705" s="479"/>
      <c r="E705" s="480"/>
      <c r="G705" s="65"/>
    </row>
    <row r="706" spans="2:7" ht="14.25" customHeight="1" x14ac:dyDescent="0.25">
      <c r="B706" s="478"/>
      <c r="C706" s="479"/>
      <c r="E706" s="480"/>
      <c r="G706" s="65"/>
    </row>
    <row r="707" spans="2:7" ht="14.25" customHeight="1" x14ac:dyDescent="0.25">
      <c r="B707" s="478"/>
      <c r="C707" s="479"/>
      <c r="E707" s="480"/>
      <c r="G707" s="65"/>
    </row>
    <row r="708" spans="2:7" ht="14.25" customHeight="1" x14ac:dyDescent="0.25">
      <c r="B708" s="478"/>
      <c r="C708" s="479"/>
      <c r="E708" s="480"/>
      <c r="G708" s="65"/>
    </row>
    <row r="709" spans="2:7" ht="14.25" customHeight="1" x14ac:dyDescent="0.25">
      <c r="B709" s="478"/>
      <c r="C709" s="479"/>
      <c r="E709" s="480"/>
      <c r="G709" s="65"/>
    </row>
    <row r="710" spans="2:7" ht="14.25" customHeight="1" x14ac:dyDescent="0.25">
      <c r="B710" s="478"/>
      <c r="C710" s="479"/>
      <c r="E710" s="480"/>
      <c r="G710" s="65"/>
    </row>
    <row r="711" spans="2:7" ht="14.25" customHeight="1" x14ac:dyDescent="0.25">
      <c r="B711" s="478"/>
      <c r="C711" s="479"/>
      <c r="E711" s="480"/>
      <c r="G711" s="65"/>
    </row>
    <row r="712" spans="2:7" ht="14.25" customHeight="1" x14ac:dyDescent="0.25">
      <c r="B712" s="478"/>
      <c r="C712" s="479"/>
      <c r="E712" s="480"/>
      <c r="G712" s="65"/>
    </row>
    <row r="713" spans="2:7" ht="14.25" customHeight="1" x14ac:dyDescent="0.25">
      <c r="B713" s="478"/>
      <c r="C713" s="479"/>
      <c r="E713" s="480"/>
      <c r="G713" s="65"/>
    </row>
    <row r="714" spans="2:7" ht="14.25" customHeight="1" x14ac:dyDescent="0.25">
      <c r="B714" s="478"/>
      <c r="C714" s="479"/>
      <c r="E714" s="480"/>
      <c r="G714" s="65"/>
    </row>
    <row r="715" spans="2:7" ht="14.25" customHeight="1" x14ac:dyDescent="0.25">
      <c r="B715" s="478"/>
      <c r="C715" s="479"/>
      <c r="E715" s="480"/>
      <c r="G715" s="65"/>
    </row>
    <row r="716" spans="2:7" ht="14.25" customHeight="1" x14ac:dyDescent="0.25">
      <c r="B716" s="478"/>
      <c r="C716" s="479"/>
      <c r="E716" s="480"/>
      <c r="G716" s="65"/>
    </row>
    <row r="717" spans="2:7" ht="14.25" customHeight="1" x14ac:dyDescent="0.25">
      <c r="B717" s="478"/>
      <c r="C717" s="479"/>
      <c r="E717" s="480"/>
      <c r="G717" s="65"/>
    </row>
    <row r="718" spans="2:7" ht="14.25" customHeight="1" x14ac:dyDescent="0.25">
      <c r="B718" s="478"/>
      <c r="C718" s="479"/>
      <c r="E718" s="480"/>
      <c r="G718" s="65"/>
    </row>
    <row r="719" spans="2:7" ht="14.25" customHeight="1" x14ac:dyDescent="0.25">
      <c r="B719" s="478"/>
      <c r="C719" s="479"/>
      <c r="E719" s="480"/>
      <c r="G719" s="65"/>
    </row>
    <row r="720" spans="2:7" ht="14.25" customHeight="1" x14ac:dyDescent="0.25">
      <c r="B720" s="478"/>
      <c r="C720" s="479"/>
      <c r="E720" s="480"/>
      <c r="G720" s="65"/>
    </row>
    <row r="721" spans="2:7" ht="14.25" customHeight="1" x14ac:dyDescent="0.25">
      <c r="B721" s="478"/>
      <c r="C721" s="479"/>
      <c r="E721" s="480"/>
      <c r="G721" s="65"/>
    </row>
    <row r="722" spans="2:7" ht="14.25" customHeight="1" x14ac:dyDescent="0.25">
      <c r="B722" s="478"/>
      <c r="C722" s="479"/>
      <c r="E722" s="480"/>
      <c r="G722" s="65"/>
    </row>
    <row r="723" spans="2:7" ht="14.25" customHeight="1" x14ac:dyDescent="0.25">
      <c r="B723" s="478"/>
      <c r="C723" s="479"/>
      <c r="E723" s="480"/>
      <c r="G723" s="65"/>
    </row>
    <row r="724" spans="2:7" ht="14.25" customHeight="1" x14ac:dyDescent="0.25">
      <c r="B724" s="478"/>
      <c r="C724" s="479"/>
      <c r="E724" s="480"/>
      <c r="G724" s="65"/>
    </row>
    <row r="725" spans="2:7" ht="14.25" customHeight="1" x14ac:dyDescent="0.25">
      <c r="B725" s="478"/>
      <c r="C725" s="479"/>
      <c r="E725" s="480"/>
      <c r="G725" s="65"/>
    </row>
    <row r="726" spans="2:7" ht="14.25" customHeight="1" x14ac:dyDescent="0.25">
      <c r="B726" s="478"/>
      <c r="C726" s="479"/>
      <c r="E726" s="480"/>
      <c r="G726" s="65"/>
    </row>
    <row r="727" spans="2:7" ht="14.25" customHeight="1" x14ac:dyDescent="0.25">
      <c r="B727" s="478"/>
      <c r="C727" s="479"/>
      <c r="E727" s="480"/>
      <c r="G727" s="65"/>
    </row>
    <row r="728" spans="2:7" ht="14.25" customHeight="1" x14ac:dyDescent="0.25">
      <c r="B728" s="478"/>
      <c r="C728" s="479"/>
      <c r="E728" s="480"/>
      <c r="G728" s="65"/>
    </row>
    <row r="729" spans="2:7" ht="14.25" customHeight="1" x14ac:dyDescent="0.25">
      <c r="B729" s="478"/>
      <c r="C729" s="479"/>
      <c r="E729" s="480"/>
      <c r="G729" s="65"/>
    </row>
    <row r="730" spans="2:7" ht="14.25" customHeight="1" x14ac:dyDescent="0.25">
      <c r="B730" s="478"/>
      <c r="C730" s="479"/>
      <c r="E730" s="480"/>
      <c r="G730" s="65"/>
    </row>
    <row r="731" spans="2:7" ht="14.25" customHeight="1" x14ac:dyDescent="0.25">
      <c r="B731" s="478"/>
      <c r="C731" s="479"/>
      <c r="E731" s="480"/>
      <c r="G731" s="65"/>
    </row>
    <row r="732" spans="2:7" ht="14.25" customHeight="1" x14ac:dyDescent="0.25">
      <c r="B732" s="478"/>
      <c r="C732" s="479"/>
      <c r="E732" s="480"/>
      <c r="G732" s="65"/>
    </row>
    <row r="733" spans="2:7" ht="14.25" customHeight="1" x14ac:dyDescent="0.25">
      <c r="B733" s="478"/>
      <c r="C733" s="479"/>
      <c r="E733" s="480"/>
      <c r="G733" s="65"/>
    </row>
    <row r="734" spans="2:7" ht="14.25" customHeight="1" x14ac:dyDescent="0.25">
      <c r="B734" s="478"/>
      <c r="C734" s="479"/>
      <c r="E734" s="480"/>
      <c r="G734" s="65"/>
    </row>
    <row r="735" spans="2:7" ht="14.25" customHeight="1" x14ac:dyDescent="0.25">
      <c r="B735" s="478"/>
      <c r="C735" s="479"/>
      <c r="E735" s="480"/>
      <c r="G735" s="65"/>
    </row>
    <row r="736" spans="2:7" ht="14.25" customHeight="1" x14ac:dyDescent="0.25">
      <c r="B736" s="478"/>
      <c r="C736" s="479"/>
      <c r="E736" s="480"/>
      <c r="G736" s="65"/>
    </row>
    <row r="737" spans="2:7" ht="14.25" customHeight="1" x14ac:dyDescent="0.25">
      <c r="B737" s="478"/>
      <c r="C737" s="479"/>
      <c r="E737" s="480"/>
      <c r="G737" s="65"/>
    </row>
    <row r="738" spans="2:7" ht="14.25" customHeight="1" x14ac:dyDescent="0.25">
      <c r="B738" s="478"/>
      <c r="C738" s="479"/>
      <c r="E738" s="480"/>
      <c r="G738" s="65"/>
    </row>
    <row r="739" spans="2:7" ht="14.25" customHeight="1" x14ac:dyDescent="0.25">
      <c r="B739" s="478"/>
      <c r="C739" s="479"/>
      <c r="E739" s="480"/>
      <c r="G739" s="65"/>
    </row>
    <row r="740" spans="2:7" ht="14.25" customHeight="1" x14ac:dyDescent="0.25">
      <c r="B740" s="478"/>
      <c r="C740" s="479"/>
      <c r="E740" s="480"/>
      <c r="G740" s="65"/>
    </row>
    <row r="741" spans="2:7" ht="14.25" customHeight="1" x14ac:dyDescent="0.25">
      <c r="B741" s="478"/>
      <c r="C741" s="479"/>
      <c r="E741" s="480"/>
      <c r="G741" s="65"/>
    </row>
    <row r="742" spans="2:7" ht="14.25" customHeight="1" x14ac:dyDescent="0.25">
      <c r="B742" s="478"/>
      <c r="C742" s="479"/>
      <c r="E742" s="480"/>
      <c r="G742" s="65"/>
    </row>
    <row r="743" spans="2:7" ht="14.25" customHeight="1" x14ac:dyDescent="0.25">
      <c r="B743" s="478"/>
      <c r="C743" s="479"/>
      <c r="E743" s="480"/>
      <c r="G743" s="65"/>
    </row>
    <row r="744" spans="2:7" ht="14.25" customHeight="1" x14ac:dyDescent="0.25">
      <c r="B744" s="478"/>
      <c r="C744" s="479"/>
      <c r="E744" s="480"/>
      <c r="G744" s="65"/>
    </row>
    <row r="745" spans="2:7" ht="14.25" customHeight="1" x14ac:dyDescent="0.25">
      <c r="B745" s="478"/>
      <c r="C745" s="479"/>
      <c r="E745" s="480"/>
      <c r="G745" s="65"/>
    </row>
    <row r="746" spans="2:7" ht="14.25" customHeight="1" x14ac:dyDescent="0.25">
      <c r="B746" s="478"/>
      <c r="C746" s="479"/>
      <c r="E746" s="480"/>
      <c r="G746" s="65"/>
    </row>
    <row r="747" spans="2:7" ht="14.25" customHeight="1" x14ac:dyDescent="0.25">
      <c r="B747" s="478"/>
      <c r="C747" s="479"/>
      <c r="E747" s="480"/>
      <c r="G747" s="65"/>
    </row>
    <row r="748" spans="2:7" ht="14.25" customHeight="1" x14ac:dyDescent="0.25">
      <c r="B748" s="478"/>
      <c r="C748" s="479"/>
      <c r="E748" s="480"/>
      <c r="G748" s="65"/>
    </row>
    <row r="749" spans="2:7" ht="14.25" customHeight="1" x14ac:dyDescent="0.25">
      <c r="B749" s="478"/>
      <c r="C749" s="479"/>
      <c r="E749" s="480"/>
      <c r="G749" s="65"/>
    </row>
    <row r="750" spans="2:7" ht="14.25" customHeight="1" x14ac:dyDescent="0.25">
      <c r="B750" s="478"/>
      <c r="C750" s="479"/>
      <c r="E750" s="480"/>
      <c r="G750" s="65"/>
    </row>
    <row r="751" spans="2:7" ht="14.25" customHeight="1" x14ac:dyDescent="0.25">
      <c r="B751" s="478"/>
      <c r="C751" s="479"/>
      <c r="E751" s="480"/>
      <c r="G751" s="65"/>
    </row>
    <row r="752" spans="2:7" ht="14.25" customHeight="1" x14ac:dyDescent="0.25">
      <c r="B752" s="478"/>
      <c r="C752" s="479"/>
      <c r="E752" s="480"/>
      <c r="G752" s="65"/>
    </row>
    <row r="753" spans="2:7" ht="14.25" customHeight="1" x14ac:dyDescent="0.25">
      <c r="B753" s="478"/>
      <c r="C753" s="479"/>
      <c r="E753" s="480"/>
      <c r="G753" s="65"/>
    </row>
    <row r="754" spans="2:7" ht="14.25" customHeight="1" x14ac:dyDescent="0.25">
      <c r="B754" s="478"/>
      <c r="C754" s="479"/>
      <c r="E754" s="480"/>
      <c r="G754" s="65"/>
    </row>
    <row r="755" spans="2:7" ht="14.25" customHeight="1" x14ac:dyDescent="0.25">
      <c r="B755" s="478"/>
      <c r="C755" s="479"/>
      <c r="E755" s="480"/>
      <c r="G755" s="65"/>
    </row>
    <row r="756" spans="2:7" ht="14.25" customHeight="1" x14ac:dyDescent="0.25">
      <c r="B756" s="478"/>
      <c r="C756" s="479"/>
      <c r="E756" s="480"/>
      <c r="G756" s="65"/>
    </row>
    <row r="757" spans="2:7" ht="14.25" customHeight="1" x14ac:dyDescent="0.25">
      <c r="B757" s="478"/>
      <c r="C757" s="479"/>
      <c r="E757" s="480"/>
      <c r="G757" s="65"/>
    </row>
    <row r="758" spans="2:7" ht="14.25" customHeight="1" x14ac:dyDescent="0.25">
      <c r="B758" s="478"/>
      <c r="C758" s="479"/>
      <c r="E758" s="480"/>
      <c r="G758" s="65"/>
    </row>
    <row r="759" spans="2:7" ht="14.25" customHeight="1" x14ac:dyDescent="0.25">
      <c r="B759" s="478"/>
      <c r="C759" s="479"/>
      <c r="E759" s="480"/>
      <c r="G759" s="65"/>
    </row>
    <row r="760" spans="2:7" ht="14.25" customHeight="1" x14ac:dyDescent="0.25">
      <c r="B760" s="478"/>
      <c r="C760" s="479"/>
      <c r="E760" s="480"/>
      <c r="G760" s="65"/>
    </row>
    <row r="761" spans="2:7" ht="14.25" customHeight="1" x14ac:dyDescent="0.25">
      <c r="B761" s="478"/>
      <c r="C761" s="479"/>
      <c r="E761" s="480"/>
      <c r="G761" s="65"/>
    </row>
    <row r="762" spans="2:7" ht="14.25" customHeight="1" x14ac:dyDescent="0.25">
      <c r="B762" s="478"/>
      <c r="C762" s="479"/>
      <c r="E762" s="480"/>
      <c r="G762" s="65"/>
    </row>
    <row r="763" spans="2:7" ht="14.25" customHeight="1" x14ac:dyDescent="0.25">
      <c r="B763" s="478"/>
      <c r="C763" s="479"/>
      <c r="E763" s="480"/>
      <c r="G763" s="65"/>
    </row>
    <row r="764" spans="2:7" ht="14.25" customHeight="1" x14ac:dyDescent="0.25">
      <c r="B764" s="478"/>
      <c r="C764" s="479"/>
      <c r="E764" s="480"/>
      <c r="G764" s="65"/>
    </row>
    <row r="765" spans="2:7" ht="14.25" customHeight="1" x14ac:dyDescent="0.25">
      <c r="B765" s="478"/>
      <c r="C765" s="479"/>
      <c r="E765" s="480"/>
      <c r="G765" s="65"/>
    </row>
    <row r="766" spans="2:7" ht="14.25" customHeight="1" x14ac:dyDescent="0.25">
      <c r="B766" s="478"/>
      <c r="C766" s="479"/>
      <c r="E766" s="480"/>
      <c r="G766" s="65"/>
    </row>
    <row r="767" spans="2:7" ht="14.25" customHeight="1" x14ac:dyDescent="0.25">
      <c r="B767" s="478"/>
      <c r="C767" s="479"/>
      <c r="E767" s="480"/>
      <c r="G767" s="65"/>
    </row>
    <row r="768" spans="2:7" ht="14.25" customHeight="1" x14ac:dyDescent="0.25">
      <c r="B768" s="478"/>
      <c r="C768" s="479"/>
      <c r="E768" s="480"/>
      <c r="G768" s="65"/>
    </row>
    <row r="769" spans="2:7" ht="14.25" customHeight="1" x14ac:dyDescent="0.25">
      <c r="B769" s="478"/>
      <c r="C769" s="479"/>
      <c r="E769" s="480"/>
      <c r="G769" s="65"/>
    </row>
    <row r="770" spans="2:7" ht="14.25" customHeight="1" x14ac:dyDescent="0.25">
      <c r="B770" s="478"/>
      <c r="C770" s="479"/>
      <c r="E770" s="480"/>
      <c r="G770" s="65"/>
    </row>
    <row r="771" spans="2:7" ht="14.25" customHeight="1" x14ac:dyDescent="0.25">
      <c r="B771" s="478"/>
      <c r="C771" s="479"/>
      <c r="E771" s="480"/>
      <c r="G771" s="65"/>
    </row>
    <row r="772" spans="2:7" ht="14.25" customHeight="1" x14ac:dyDescent="0.25">
      <c r="B772" s="478"/>
      <c r="C772" s="479"/>
      <c r="E772" s="480"/>
      <c r="G772" s="65"/>
    </row>
    <row r="773" spans="2:7" ht="14.25" customHeight="1" x14ac:dyDescent="0.25">
      <c r="B773" s="478"/>
      <c r="C773" s="479"/>
      <c r="E773" s="480"/>
      <c r="G773" s="65"/>
    </row>
    <row r="774" spans="2:7" ht="14.25" customHeight="1" x14ac:dyDescent="0.25">
      <c r="B774" s="478"/>
      <c r="C774" s="479"/>
      <c r="E774" s="480"/>
      <c r="G774" s="65"/>
    </row>
    <row r="775" spans="2:7" ht="14.25" customHeight="1" x14ac:dyDescent="0.25">
      <c r="B775" s="478"/>
      <c r="C775" s="479"/>
      <c r="E775" s="480"/>
      <c r="G775" s="65"/>
    </row>
    <row r="776" spans="2:7" ht="14.25" customHeight="1" x14ac:dyDescent="0.25">
      <c r="B776" s="478"/>
      <c r="C776" s="479"/>
      <c r="E776" s="480"/>
      <c r="G776" s="65"/>
    </row>
    <row r="777" spans="2:7" ht="14.25" customHeight="1" x14ac:dyDescent="0.25">
      <c r="B777" s="478"/>
      <c r="C777" s="479"/>
      <c r="E777" s="480"/>
      <c r="G777" s="65"/>
    </row>
    <row r="778" spans="2:7" ht="14.25" customHeight="1" x14ac:dyDescent="0.25">
      <c r="B778" s="478"/>
      <c r="C778" s="479"/>
      <c r="E778" s="480"/>
      <c r="G778" s="65"/>
    </row>
    <row r="779" spans="2:7" ht="14.25" customHeight="1" x14ac:dyDescent="0.25">
      <c r="B779" s="478"/>
      <c r="C779" s="479"/>
      <c r="E779" s="480"/>
      <c r="G779" s="65"/>
    </row>
    <row r="780" spans="2:7" ht="14.25" customHeight="1" x14ac:dyDescent="0.25">
      <c r="B780" s="478"/>
      <c r="C780" s="479"/>
      <c r="E780" s="480"/>
      <c r="G780" s="65"/>
    </row>
    <row r="781" spans="2:7" ht="14.25" customHeight="1" x14ac:dyDescent="0.25">
      <c r="B781" s="478"/>
      <c r="C781" s="479"/>
      <c r="E781" s="480"/>
      <c r="G781" s="65"/>
    </row>
    <row r="782" spans="2:7" ht="14.25" customHeight="1" x14ac:dyDescent="0.25">
      <c r="B782" s="478"/>
      <c r="C782" s="479"/>
      <c r="E782" s="480"/>
      <c r="G782" s="65"/>
    </row>
    <row r="783" spans="2:7" ht="14.25" customHeight="1" x14ac:dyDescent="0.25">
      <c r="B783" s="478"/>
      <c r="C783" s="479"/>
      <c r="E783" s="480"/>
      <c r="G783" s="65"/>
    </row>
    <row r="784" spans="2:7" ht="14.25" customHeight="1" x14ac:dyDescent="0.25">
      <c r="B784" s="478"/>
      <c r="C784" s="479"/>
      <c r="E784" s="480"/>
      <c r="G784" s="65"/>
    </row>
    <row r="785" spans="2:7" ht="14.25" customHeight="1" x14ac:dyDescent="0.25">
      <c r="B785" s="478"/>
      <c r="C785" s="479"/>
      <c r="E785" s="480"/>
      <c r="G785" s="65"/>
    </row>
    <row r="786" spans="2:7" ht="14.25" customHeight="1" x14ac:dyDescent="0.25">
      <c r="B786" s="478"/>
      <c r="C786" s="479"/>
      <c r="E786" s="480"/>
      <c r="G786" s="65"/>
    </row>
    <row r="787" spans="2:7" ht="14.25" customHeight="1" x14ac:dyDescent="0.25">
      <c r="B787" s="478"/>
      <c r="C787" s="479"/>
      <c r="E787" s="480"/>
      <c r="G787" s="65"/>
    </row>
    <row r="788" spans="2:7" ht="14.25" customHeight="1" x14ac:dyDescent="0.25">
      <c r="B788" s="478"/>
      <c r="C788" s="479"/>
      <c r="E788" s="480"/>
      <c r="G788" s="65"/>
    </row>
    <row r="789" spans="2:7" ht="14.25" customHeight="1" x14ac:dyDescent="0.25">
      <c r="B789" s="478"/>
      <c r="C789" s="479"/>
      <c r="E789" s="480"/>
      <c r="G789" s="65"/>
    </row>
    <row r="790" spans="2:7" ht="14.25" customHeight="1" x14ac:dyDescent="0.25">
      <c r="B790" s="478"/>
      <c r="C790" s="479"/>
      <c r="E790" s="480"/>
      <c r="G790" s="65"/>
    </row>
    <row r="791" spans="2:7" ht="14.25" customHeight="1" x14ac:dyDescent="0.25">
      <c r="B791" s="478"/>
      <c r="C791" s="479"/>
      <c r="E791" s="480"/>
      <c r="G791" s="65"/>
    </row>
    <row r="792" spans="2:7" ht="14.25" customHeight="1" x14ac:dyDescent="0.25">
      <c r="B792" s="478"/>
      <c r="C792" s="479"/>
      <c r="E792" s="480"/>
      <c r="G792" s="65"/>
    </row>
    <row r="793" spans="2:7" ht="14.25" customHeight="1" x14ac:dyDescent="0.25">
      <c r="B793" s="478"/>
      <c r="C793" s="479"/>
      <c r="E793" s="480"/>
      <c r="G793" s="65"/>
    </row>
    <row r="794" spans="2:7" ht="14.25" customHeight="1" x14ac:dyDescent="0.25">
      <c r="B794" s="478"/>
      <c r="C794" s="479"/>
      <c r="E794" s="480"/>
      <c r="G794" s="65"/>
    </row>
    <row r="795" spans="2:7" ht="14.25" customHeight="1" x14ac:dyDescent="0.25">
      <c r="B795" s="478"/>
      <c r="C795" s="479"/>
      <c r="E795" s="480"/>
      <c r="G795" s="65"/>
    </row>
    <row r="796" spans="2:7" ht="14.25" customHeight="1" x14ac:dyDescent="0.25">
      <c r="B796" s="478"/>
      <c r="C796" s="479"/>
      <c r="E796" s="480"/>
      <c r="G796" s="65"/>
    </row>
    <row r="797" spans="2:7" ht="14.25" customHeight="1" x14ac:dyDescent="0.25">
      <c r="B797" s="478"/>
      <c r="C797" s="479"/>
      <c r="E797" s="480"/>
      <c r="G797" s="65"/>
    </row>
    <row r="798" spans="2:7" ht="14.25" customHeight="1" x14ac:dyDescent="0.25">
      <c r="B798" s="478"/>
      <c r="C798" s="479"/>
      <c r="E798" s="480"/>
      <c r="G798" s="65"/>
    </row>
    <row r="799" spans="2:7" ht="14.25" customHeight="1" x14ac:dyDescent="0.25">
      <c r="B799" s="478"/>
      <c r="C799" s="479"/>
      <c r="E799" s="480"/>
      <c r="G799" s="65"/>
    </row>
    <row r="800" spans="2:7" ht="14.25" customHeight="1" x14ac:dyDescent="0.25">
      <c r="B800" s="478"/>
      <c r="C800" s="479"/>
      <c r="E800" s="480"/>
      <c r="G800" s="65"/>
    </row>
    <row r="801" spans="2:7" ht="14.25" customHeight="1" x14ac:dyDescent="0.25">
      <c r="B801" s="478"/>
      <c r="C801" s="479"/>
      <c r="E801" s="480"/>
      <c r="G801" s="65"/>
    </row>
    <row r="802" spans="2:7" ht="14.25" customHeight="1" x14ac:dyDescent="0.25">
      <c r="B802" s="478"/>
      <c r="C802" s="479"/>
      <c r="E802" s="480"/>
      <c r="G802" s="65"/>
    </row>
    <row r="803" spans="2:7" ht="14.25" customHeight="1" x14ac:dyDescent="0.25">
      <c r="B803" s="478"/>
      <c r="C803" s="479"/>
      <c r="E803" s="480"/>
      <c r="G803" s="65"/>
    </row>
    <row r="804" spans="2:7" ht="14.25" customHeight="1" x14ac:dyDescent="0.25">
      <c r="B804" s="478"/>
      <c r="C804" s="479"/>
      <c r="E804" s="480"/>
      <c r="G804" s="65"/>
    </row>
    <row r="805" spans="2:7" ht="14.25" customHeight="1" x14ac:dyDescent="0.25">
      <c r="B805" s="478"/>
      <c r="C805" s="479"/>
      <c r="E805" s="480"/>
      <c r="G805" s="65"/>
    </row>
    <row r="806" spans="2:7" ht="14.25" customHeight="1" x14ac:dyDescent="0.25">
      <c r="B806" s="478"/>
      <c r="C806" s="479"/>
      <c r="E806" s="480"/>
      <c r="G806" s="65"/>
    </row>
    <row r="807" spans="2:7" ht="14.25" customHeight="1" x14ac:dyDescent="0.25">
      <c r="B807" s="478"/>
      <c r="C807" s="479"/>
      <c r="E807" s="480"/>
      <c r="G807" s="65"/>
    </row>
    <row r="808" spans="2:7" ht="14.25" customHeight="1" x14ac:dyDescent="0.25">
      <c r="B808" s="478"/>
      <c r="C808" s="479"/>
      <c r="E808" s="480"/>
      <c r="G808" s="65"/>
    </row>
    <row r="809" spans="2:7" ht="14.25" customHeight="1" x14ac:dyDescent="0.25">
      <c r="B809" s="478"/>
      <c r="C809" s="479"/>
      <c r="E809" s="480"/>
      <c r="G809" s="65"/>
    </row>
    <row r="810" spans="2:7" ht="14.25" customHeight="1" x14ac:dyDescent="0.25">
      <c r="B810" s="478"/>
      <c r="C810" s="479"/>
      <c r="E810" s="480"/>
      <c r="G810" s="65"/>
    </row>
    <row r="811" spans="2:7" ht="14.25" customHeight="1" x14ac:dyDescent="0.25">
      <c r="B811" s="478"/>
      <c r="C811" s="479"/>
      <c r="E811" s="480"/>
      <c r="G811" s="65"/>
    </row>
    <row r="812" spans="2:7" ht="14.25" customHeight="1" x14ac:dyDescent="0.25">
      <c r="B812" s="478"/>
      <c r="C812" s="479"/>
      <c r="E812" s="480"/>
      <c r="G812" s="65"/>
    </row>
    <row r="813" spans="2:7" ht="14.25" customHeight="1" x14ac:dyDescent="0.25">
      <c r="B813" s="478"/>
      <c r="C813" s="479"/>
      <c r="E813" s="480"/>
      <c r="G813" s="65"/>
    </row>
    <row r="814" spans="2:7" ht="14.25" customHeight="1" x14ac:dyDescent="0.25">
      <c r="B814" s="478"/>
      <c r="C814" s="479"/>
      <c r="E814" s="480"/>
      <c r="G814" s="65"/>
    </row>
    <row r="815" spans="2:7" ht="14.25" customHeight="1" x14ac:dyDescent="0.25">
      <c r="B815" s="478"/>
      <c r="C815" s="479"/>
      <c r="E815" s="480"/>
      <c r="G815" s="65"/>
    </row>
    <row r="816" spans="2:7" ht="14.25" customHeight="1" x14ac:dyDescent="0.25">
      <c r="B816" s="478"/>
      <c r="C816" s="479"/>
      <c r="E816" s="480"/>
      <c r="G816" s="65"/>
    </row>
    <row r="817" spans="2:7" ht="14.25" customHeight="1" x14ac:dyDescent="0.25">
      <c r="B817" s="478"/>
      <c r="C817" s="479"/>
      <c r="E817" s="480"/>
      <c r="G817" s="65"/>
    </row>
    <row r="818" spans="2:7" ht="14.25" customHeight="1" x14ac:dyDescent="0.25">
      <c r="B818" s="478"/>
      <c r="C818" s="479"/>
      <c r="E818" s="480"/>
      <c r="G818" s="65"/>
    </row>
    <row r="819" spans="2:7" ht="14.25" customHeight="1" x14ac:dyDescent="0.25">
      <c r="B819" s="478"/>
      <c r="C819" s="479"/>
      <c r="E819" s="480"/>
      <c r="G819" s="65"/>
    </row>
    <row r="820" spans="2:7" ht="14.25" customHeight="1" x14ac:dyDescent="0.25">
      <c r="B820" s="478"/>
      <c r="C820" s="479"/>
      <c r="E820" s="480"/>
      <c r="G820" s="65"/>
    </row>
    <row r="821" spans="2:7" ht="14.25" customHeight="1" x14ac:dyDescent="0.25">
      <c r="B821" s="478"/>
      <c r="C821" s="479"/>
      <c r="E821" s="480"/>
      <c r="G821" s="65"/>
    </row>
    <row r="822" spans="2:7" ht="14.25" customHeight="1" x14ac:dyDescent="0.25">
      <c r="B822" s="478"/>
      <c r="C822" s="479"/>
      <c r="E822" s="480"/>
      <c r="G822" s="65"/>
    </row>
    <row r="823" spans="2:7" ht="14.25" customHeight="1" x14ac:dyDescent="0.25">
      <c r="B823" s="478"/>
      <c r="C823" s="479"/>
      <c r="E823" s="480"/>
      <c r="G823" s="65"/>
    </row>
    <row r="824" spans="2:7" ht="14.25" customHeight="1" x14ac:dyDescent="0.25">
      <c r="B824" s="478"/>
      <c r="C824" s="479"/>
      <c r="E824" s="480"/>
      <c r="G824" s="65"/>
    </row>
    <row r="825" spans="2:7" ht="14.25" customHeight="1" x14ac:dyDescent="0.25">
      <c r="B825" s="478"/>
      <c r="C825" s="479"/>
      <c r="E825" s="480"/>
      <c r="G825" s="65"/>
    </row>
    <row r="826" spans="2:7" ht="14.25" customHeight="1" x14ac:dyDescent="0.25">
      <c r="B826" s="478"/>
      <c r="C826" s="479"/>
      <c r="E826" s="480"/>
      <c r="G826" s="65"/>
    </row>
    <row r="827" spans="2:7" ht="14.25" customHeight="1" x14ac:dyDescent="0.25">
      <c r="B827" s="478"/>
      <c r="C827" s="479"/>
      <c r="E827" s="480"/>
      <c r="G827" s="65"/>
    </row>
    <row r="828" spans="2:7" ht="14.25" customHeight="1" x14ac:dyDescent="0.25">
      <c r="B828" s="478"/>
      <c r="C828" s="479"/>
      <c r="E828" s="480"/>
      <c r="G828" s="65"/>
    </row>
    <row r="829" spans="2:7" ht="14.25" customHeight="1" x14ac:dyDescent="0.25">
      <c r="B829" s="478"/>
      <c r="C829" s="479"/>
      <c r="E829" s="480"/>
      <c r="G829" s="65"/>
    </row>
    <row r="830" spans="2:7" ht="14.25" customHeight="1" x14ac:dyDescent="0.25">
      <c r="B830" s="478"/>
      <c r="C830" s="479"/>
      <c r="E830" s="480"/>
      <c r="G830" s="65"/>
    </row>
    <row r="831" spans="2:7" ht="14.25" customHeight="1" x14ac:dyDescent="0.25">
      <c r="B831" s="478"/>
      <c r="C831" s="479"/>
      <c r="E831" s="480"/>
      <c r="G831" s="65"/>
    </row>
    <row r="832" spans="2:7" ht="14.25" customHeight="1" x14ac:dyDescent="0.25">
      <c r="B832" s="478"/>
      <c r="C832" s="479"/>
      <c r="E832" s="480"/>
      <c r="G832" s="65"/>
    </row>
    <row r="833" spans="2:7" ht="14.25" customHeight="1" x14ac:dyDescent="0.25">
      <c r="B833" s="478"/>
      <c r="C833" s="479"/>
      <c r="E833" s="480"/>
      <c r="G833" s="65"/>
    </row>
    <row r="834" spans="2:7" ht="14.25" customHeight="1" x14ac:dyDescent="0.25">
      <c r="B834" s="478"/>
      <c r="C834" s="479"/>
      <c r="E834" s="480"/>
      <c r="G834" s="65"/>
    </row>
    <row r="835" spans="2:7" ht="14.25" customHeight="1" x14ac:dyDescent="0.25">
      <c r="B835" s="478"/>
      <c r="C835" s="479"/>
      <c r="E835" s="480"/>
      <c r="G835" s="65"/>
    </row>
    <row r="836" spans="2:7" ht="14.25" customHeight="1" x14ac:dyDescent="0.25">
      <c r="B836" s="478"/>
      <c r="C836" s="479"/>
      <c r="E836" s="480"/>
      <c r="G836" s="65"/>
    </row>
    <row r="837" spans="2:7" ht="14.25" customHeight="1" x14ac:dyDescent="0.25">
      <c r="B837" s="478"/>
      <c r="C837" s="479"/>
      <c r="E837" s="480"/>
      <c r="G837" s="65"/>
    </row>
    <row r="838" spans="2:7" ht="14.25" customHeight="1" x14ac:dyDescent="0.25">
      <c r="B838" s="478"/>
      <c r="C838" s="479"/>
      <c r="E838" s="480"/>
      <c r="G838" s="65"/>
    </row>
    <row r="839" spans="2:7" ht="14.25" customHeight="1" x14ac:dyDescent="0.25">
      <c r="B839" s="478"/>
      <c r="C839" s="479"/>
      <c r="E839" s="480"/>
      <c r="G839" s="65"/>
    </row>
    <row r="840" spans="2:7" ht="14.25" customHeight="1" x14ac:dyDescent="0.25">
      <c r="B840" s="478"/>
      <c r="C840" s="479"/>
      <c r="E840" s="480"/>
      <c r="G840" s="65"/>
    </row>
    <row r="841" spans="2:7" ht="14.25" customHeight="1" x14ac:dyDescent="0.25">
      <c r="B841" s="478"/>
      <c r="C841" s="479"/>
      <c r="E841" s="480"/>
      <c r="G841" s="65"/>
    </row>
    <row r="842" spans="2:7" ht="14.25" customHeight="1" x14ac:dyDescent="0.25">
      <c r="B842" s="478"/>
      <c r="C842" s="479"/>
      <c r="E842" s="480"/>
      <c r="G842" s="65"/>
    </row>
    <row r="843" spans="2:7" ht="14.25" customHeight="1" x14ac:dyDescent="0.25">
      <c r="B843" s="478"/>
      <c r="C843" s="479"/>
      <c r="E843" s="480"/>
      <c r="G843" s="65"/>
    </row>
    <row r="844" spans="2:7" ht="14.25" customHeight="1" x14ac:dyDescent="0.25">
      <c r="B844" s="478"/>
      <c r="C844" s="479"/>
      <c r="E844" s="480"/>
      <c r="G844" s="65"/>
    </row>
    <row r="845" spans="2:7" ht="14.25" customHeight="1" x14ac:dyDescent="0.25">
      <c r="B845" s="478"/>
      <c r="C845" s="479"/>
      <c r="E845" s="480"/>
      <c r="G845" s="65"/>
    </row>
    <row r="846" spans="2:7" ht="14.25" customHeight="1" x14ac:dyDescent="0.25">
      <c r="B846" s="478"/>
      <c r="C846" s="479"/>
      <c r="E846" s="480"/>
      <c r="G846" s="65"/>
    </row>
    <row r="847" spans="2:7" ht="14.25" customHeight="1" x14ac:dyDescent="0.25">
      <c r="B847" s="478"/>
      <c r="C847" s="479"/>
      <c r="E847" s="480"/>
      <c r="G847" s="65"/>
    </row>
    <row r="848" spans="2:7" ht="14.25" customHeight="1" x14ac:dyDescent="0.25">
      <c r="B848" s="478"/>
      <c r="C848" s="479"/>
      <c r="E848" s="480"/>
      <c r="G848" s="65"/>
    </row>
    <row r="849" spans="2:7" ht="14.25" customHeight="1" x14ac:dyDescent="0.25">
      <c r="B849" s="478"/>
      <c r="C849" s="479"/>
      <c r="E849" s="480"/>
      <c r="G849" s="65"/>
    </row>
    <row r="850" spans="2:7" ht="14.25" customHeight="1" x14ac:dyDescent="0.25">
      <c r="B850" s="478"/>
      <c r="C850" s="479"/>
      <c r="E850" s="480"/>
      <c r="G850" s="65"/>
    </row>
    <row r="851" spans="2:7" ht="14.25" customHeight="1" x14ac:dyDescent="0.25">
      <c r="B851" s="478"/>
      <c r="C851" s="479"/>
      <c r="E851" s="480"/>
      <c r="G851" s="65"/>
    </row>
    <row r="852" spans="2:7" ht="14.25" customHeight="1" x14ac:dyDescent="0.25">
      <c r="B852" s="478"/>
      <c r="C852" s="479"/>
      <c r="E852" s="480"/>
      <c r="G852" s="65"/>
    </row>
    <row r="853" spans="2:7" ht="14.25" customHeight="1" x14ac:dyDescent="0.25">
      <c r="B853" s="478"/>
      <c r="C853" s="479"/>
      <c r="E853" s="480"/>
      <c r="G853" s="65"/>
    </row>
    <row r="854" spans="2:7" ht="14.25" customHeight="1" x14ac:dyDescent="0.25">
      <c r="B854" s="478"/>
      <c r="C854" s="479"/>
      <c r="E854" s="480"/>
      <c r="G854" s="65"/>
    </row>
    <row r="855" spans="2:7" ht="14.25" customHeight="1" x14ac:dyDescent="0.25">
      <c r="B855" s="478"/>
      <c r="C855" s="479"/>
      <c r="E855" s="480"/>
      <c r="G855" s="65"/>
    </row>
    <row r="856" spans="2:7" ht="14.25" customHeight="1" x14ac:dyDescent="0.25">
      <c r="B856" s="478"/>
      <c r="C856" s="479"/>
      <c r="E856" s="480"/>
      <c r="G856" s="65"/>
    </row>
    <row r="857" spans="2:7" ht="14.25" customHeight="1" x14ac:dyDescent="0.25">
      <c r="B857" s="478"/>
      <c r="C857" s="479"/>
      <c r="E857" s="480"/>
      <c r="G857" s="65"/>
    </row>
    <row r="858" spans="2:7" ht="14.25" customHeight="1" x14ac:dyDescent="0.25">
      <c r="B858" s="478"/>
      <c r="C858" s="479"/>
      <c r="E858" s="480"/>
      <c r="G858" s="65"/>
    </row>
    <row r="859" spans="2:7" ht="14.25" customHeight="1" x14ac:dyDescent="0.25">
      <c r="B859" s="478"/>
      <c r="C859" s="479"/>
      <c r="E859" s="480"/>
      <c r="G859" s="65"/>
    </row>
    <row r="860" spans="2:7" ht="14.25" customHeight="1" x14ac:dyDescent="0.25">
      <c r="B860" s="478"/>
      <c r="C860" s="479"/>
      <c r="E860" s="480"/>
      <c r="G860" s="65"/>
    </row>
    <row r="861" spans="2:7" ht="14.25" customHeight="1" x14ac:dyDescent="0.25">
      <c r="B861" s="478"/>
      <c r="C861" s="479"/>
      <c r="E861" s="480"/>
      <c r="G861" s="65"/>
    </row>
    <row r="862" spans="2:7" ht="14.25" customHeight="1" x14ac:dyDescent="0.25">
      <c r="B862" s="478"/>
      <c r="C862" s="479"/>
      <c r="E862" s="480"/>
      <c r="G862" s="65"/>
    </row>
    <row r="863" spans="2:7" ht="14.25" customHeight="1" x14ac:dyDescent="0.25">
      <c r="B863" s="478"/>
      <c r="C863" s="479"/>
      <c r="E863" s="480"/>
      <c r="G863" s="65"/>
    </row>
    <row r="864" spans="2:7" ht="14.25" customHeight="1" x14ac:dyDescent="0.25">
      <c r="B864" s="478"/>
      <c r="C864" s="479"/>
      <c r="E864" s="480"/>
      <c r="G864" s="65"/>
    </row>
    <row r="865" spans="2:7" ht="14.25" customHeight="1" x14ac:dyDescent="0.25">
      <c r="B865" s="478"/>
      <c r="C865" s="479"/>
      <c r="E865" s="480"/>
      <c r="G865" s="65"/>
    </row>
    <row r="866" spans="2:7" ht="14.25" customHeight="1" x14ac:dyDescent="0.25">
      <c r="B866" s="478"/>
      <c r="C866" s="479"/>
      <c r="E866" s="480"/>
      <c r="G866" s="65"/>
    </row>
    <row r="867" spans="2:7" ht="14.25" customHeight="1" x14ac:dyDescent="0.25">
      <c r="B867" s="478"/>
      <c r="C867" s="479"/>
      <c r="E867" s="480"/>
      <c r="G867" s="65"/>
    </row>
    <row r="868" spans="2:7" ht="14.25" customHeight="1" x14ac:dyDescent="0.25">
      <c r="B868" s="478"/>
      <c r="C868" s="479"/>
      <c r="E868" s="480"/>
      <c r="G868" s="65"/>
    </row>
    <row r="869" spans="2:7" ht="14.25" customHeight="1" x14ac:dyDescent="0.25">
      <c r="B869" s="478"/>
      <c r="C869" s="479"/>
      <c r="E869" s="480"/>
      <c r="G869" s="65"/>
    </row>
    <row r="870" spans="2:7" ht="14.25" customHeight="1" x14ac:dyDescent="0.25">
      <c r="B870" s="478"/>
      <c r="C870" s="479"/>
      <c r="E870" s="480"/>
      <c r="G870" s="65"/>
    </row>
    <row r="871" spans="2:7" ht="14.25" customHeight="1" x14ac:dyDescent="0.25">
      <c r="B871" s="478"/>
      <c r="C871" s="479"/>
      <c r="E871" s="480"/>
      <c r="G871" s="65"/>
    </row>
    <row r="872" spans="2:7" ht="14.25" customHeight="1" x14ac:dyDescent="0.25">
      <c r="B872" s="478"/>
      <c r="C872" s="479"/>
      <c r="E872" s="480"/>
      <c r="G872" s="65"/>
    </row>
    <row r="873" spans="2:7" ht="14.25" customHeight="1" x14ac:dyDescent="0.25">
      <c r="B873" s="478"/>
      <c r="C873" s="479"/>
      <c r="E873" s="480"/>
      <c r="G873" s="65"/>
    </row>
    <row r="874" spans="2:7" ht="14.25" customHeight="1" x14ac:dyDescent="0.25">
      <c r="B874" s="478"/>
      <c r="C874" s="479"/>
      <c r="E874" s="480"/>
      <c r="G874" s="65"/>
    </row>
    <row r="875" spans="2:7" ht="14.25" customHeight="1" x14ac:dyDescent="0.25">
      <c r="B875" s="478"/>
      <c r="C875" s="479"/>
      <c r="E875" s="480"/>
      <c r="G875" s="65"/>
    </row>
    <row r="876" spans="2:7" ht="14.25" customHeight="1" x14ac:dyDescent="0.25">
      <c r="B876" s="478"/>
      <c r="C876" s="479"/>
      <c r="E876" s="480"/>
      <c r="G876" s="65"/>
    </row>
    <row r="877" spans="2:7" ht="14.25" customHeight="1" x14ac:dyDescent="0.25">
      <c r="B877" s="478"/>
      <c r="C877" s="479"/>
      <c r="E877" s="480"/>
      <c r="G877" s="65"/>
    </row>
    <row r="878" spans="2:7" ht="14.25" customHeight="1" x14ac:dyDescent="0.25">
      <c r="B878" s="478"/>
      <c r="C878" s="479"/>
      <c r="E878" s="480"/>
      <c r="G878" s="65"/>
    </row>
    <row r="879" spans="2:7" ht="14.25" customHeight="1" x14ac:dyDescent="0.25">
      <c r="B879" s="478"/>
      <c r="C879" s="479"/>
      <c r="E879" s="480"/>
      <c r="G879" s="65"/>
    </row>
    <row r="880" spans="2:7" ht="14.25" customHeight="1" x14ac:dyDescent="0.25">
      <c r="B880" s="478"/>
      <c r="C880" s="479"/>
      <c r="E880" s="480"/>
      <c r="G880" s="65"/>
    </row>
    <row r="881" spans="2:7" ht="14.25" customHeight="1" x14ac:dyDescent="0.25">
      <c r="B881" s="478"/>
      <c r="C881" s="479"/>
      <c r="E881" s="480"/>
      <c r="G881" s="65"/>
    </row>
    <row r="882" spans="2:7" ht="14.25" customHeight="1" x14ac:dyDescent="0.25">
      <c r="B882" s="478"/>
      <c r="C882" s="479"/>
      <c r="E882" s="480"/>
      <c r="G882" s="65"/>
    </row>
    <row r="883" spans="2:7" ht="14.25" customHeight="1" x14ac:dyDescent="0.25">
      <c r="B883" s="478"/>
      <c r="C883" s="479"/>
      <c r="E883" s="480"/>
      <c r="G883" s="65"/>
    </row>
    <row r="884" spans="2:7" ht="14.25" customHeight="1" x14ac:dyDescent="0.25">
      <c r="B884" s="478"/>
      <c r="C884" s="479"/>
      <c r="E884" s="480"/>
      <c r="G884" s="65"/>
    </row>
    <row r="885" spans="2:7" ht="14.25" customHeight="1" x14ac:dyDescent="0.25">
      <c r="B885" s="478"/>
      <c r="C885" s="479"/>
      <c r="E885" s="480"/>
      <c r="G885" s="65"/>
    </row>
    <row r="886" spans="2:7" ht="14.25" customHeight="1" x14ac:dyDescent="0.25">
      <c r="B886" s="478"/>
      <c r="C886" s="479"/>
      <c r="E886" s="480"/>
      <c r="G886" s="65"/>
    </row>
    <row r="887" spans="2:7" ht="14.25" customHeight="1" x14ac:dyDescent="0.25">
      <c r="B887" s="478"/>
      <c r="C887" s="479"/>
      <c r="E887" s="480"/>
      <c r="G887" s="65"/>
    </row>
    <row r="888" spans="2:7" ht="14.25" customHeight="1" x14ac:dyDescent="0.25">
      <c r="B888" s="478"/>
      <c r="C888" s="479"/>
      <c r="E888" s="480"/>
      <c r="G888" s="65"/>
    </row>
    <row r="889" spans="2:7" ht="14.25" customHeight="1" x14ac:dyDescent="0.25">
      <c r="B889" s="478"/>
      <c r="C889" s="479"/>
      <c r="E889" s="480"/>
      <c r="G889" s="65"/>
    </row>
    <row r="890" spans="2:7" ht="14.25" customHeight="1" x14ac:dyDescent="0.25">
      <c r="B890" s="478"/>
      <c r="C890" s="479"/>
      <c r="E890" s="480"/>
      <c r="G890" s="65"/>
    </row>
    <row r="891" spans="2:7" ht="14.25" customHeight="1" x14ac:dyDescent="0.25">
      <c r="B891" s="478"/>
      <c r="C891" s="479"/>
      <c r="E891" s="480"/>
      <c r="G891" s="65"/>
    </row>
    <row r="892" spans="2:7" ht="14.25" customHeight="1" x14ac:dyDescent="0.25">
      <c r="B892" s="478"/>
      <c r="C892" s="479"/>
      <c r="E892" s="480"/>
      <c r="G892" s="65"/>
    </row>
    <row r="893" spans="2:7" ht="14.25" customHeight="1" x14ac:dyDescent="0.25">
      <c r="B893" s="478"/>
      <c r="C893" s="479"/>
      <c r="E893" s="480"/>
      <c r="G893" s="65"/>
    </row>
    <row r="894" spans="2:7" ht="14.25" customHeight="1" x14ac:dyDescent="0.25">
      <c r="B894" s="478"/>
      <c r="C894" s="479"/>
      <c r="E894" s="480"/>
      <c r="G894" s="65"/>
    </row>
    <row r="895" spans="2:7" ht="14.25" customHeight="1" x14ac:dyDescent="0.25">
      <c r="B895" s="478"/>
      <c r="C895" s="479"/>
      <c r="E895" s="480"/>
      <c r="G895" s="65"/>
    </row>
    <row r="896" spans="2:7" ht="14.25" customHeight="1" x14ac:dyDescent="0.25">
      <c r="B896" s="478"/>
      <c r="C896" s="479"/>
      <c r="E896" s="480"/>
      <c r="G896" s="65"/>
    </row>
    <row r="897" spans="2:7" ht="14.25" customHeight="1" x14ac:dyDescent="0.25">
      <c r="B897" s="478"/>
      <c r="C897" s="479"/>
      <c r="E897" s="480"/>
      <c r="G897" s="65"/>
    </row>
    <row r="898" spans="2:7" ht="14.25" customHeight="1" x14ac:dyDescent="0.25">
      <c r="B898" s="478"/>
      <c r="C898" s="479"/>
      <c r="E898" s="480"/>
      <c r="G898" s="65"/>
    </row>
    <row r="899" spans="2:7" ht="14.25" customHeight="1" x14ac:dyDescent="0.25">
      <c r="B899" s="478"/>
      <c r="C899" s="479"/>
      <c r="E899" s="480"/>
      <c r="G899" s="65"/>
    </row>
    <row r="900" spans="2:7" ht="14.25" customHeight="1" x14ac:dyDescent="0.25">
      <c r="B900" s="478"/>
      <c r="C900" s="479"/>
      <c r="E900" s="480"/>
      <c r="G900" s="65"/>
    </row>
    <row r="901" spans="2:7" ht="14.25" customHeight="1" x14ac:dyDescent="0.25">
      <c r="B901" s="478"/>
      <c r="C901" s="479"/>
      <c r="E901" s="480"/>
      <c r="G901" s="65"/>
    </row>
    <row r="902" spans="2:7" ht="14.25" customHeight="1" x14ac:dyDescent="0.25">
      <c r="B902" s="478"/>
      <c r="C902" s="479"/>
      <c r="E902" s="480"/>
      <c r="G902" s="65"/>
    </row>
    <row r="903" spans="2:7" ht="14.25" customHeight="1" x14ac:dyDescent="0.25">
      <c r="B903" s="478"/>
      <c r="C903" s="479"/>
      <c r="E903" s="480"/>
      <c r="G903" s="65"/>
    </row>
    <row r="904" spans="2:7" ht="14.25" customHeight="1" x14ac:dyDescent="0.25">
      <c r="B904" s="478"/>
      <c r="C904" s="479"/>
      <c r="E904" s="480"/>
      <c r="G904" s="65"/>
    </row>
    <row r="905" spans="2:7" ht="14.25" customHeight="1" x14ac:dyDescent="0.25">
      <c r="B905" s="478"/>
      <c r="C905" s="479"/>
      <c r="E905" s="480"/>
      <c r="G905" s="65"/>
    </row>
    <row r="906" spans="2:7" ht="14.25" customHeight="1" x14ac:dyDescent="0.25">
      <c r="B906" s="478"/>
      <c r="C906" s="479"/>
      <c r="E906" s="480"/>
      <c r="G906" s="65"/>
    </row>
    <row r="907" spans="2:7" ht="14.25" customHeight="1" x14ac:dyDescent="0.25">
      <c r="B907" s="478"/>
      <c r="C907" s="479"/>
      <c r="E907" s="480"/>
      <c r="G907" s="65"/>
    </row>
    <row r="908" spans="2:7" ht="14.25" customHeight="1" x14ac:dyDescent="0.25">
      <c r="B908" s="478"/>
      <c r="C908" s="479"/>
      <c r="E908" s="480"/>
      <c r="G908" s="65"/>
    </row>
    <row r="909" spans="2:7" ht="14.25" customHeight="1" x14ac:dyDescent="0.25">
      <c r="B909" s="478"/>
      <c r="C909" s="479"/>
      <c r="E909" s="480"/>
      <c r="G909" s="65"/>
    </row>
    <row r="910" spans="2:7" ht="14.25" customHeight="1" x14ac:dyDescent="0.25">
      <c r="B910" s="478"/>
      <c r="C910" s="479"/>
      <c r="E910" s="480"/>
      <c r="G910" s="65"/>
    </row>
    <row r="911" spans="2:7" ht="14.25" customHeight="1" x14ac:dyDescent="0.25">
      <c r="B911" s="478"/>
      <c r="C911" s="479"/>
      <c r="E911" s="480"/>
      <c r="G911" s="65"/>
    </row>
    <row r="912" spans="2:7" ht="14.25" customHeight="1" x14ac:dyDescent="0.25">
      <c r="B912" s="478"/>
      <c r="C912" s="479"/>
      <c r="E912" s="480"/>
      <c r="G912" s="65"/>
    </row>
    <row r="913" spans="2:7" ht="14.25" customHeight="1" x14ac:dyDescent="0.25">
      <c r="B913" s="478"/>
      <c r="C913" s="479"/>
      <c r="E913" s="480"/>
      <c r="G913" s="65"/>
    </row>
    <row r="914" spans="2:7" ht="14.25" customHeight="1" x14ac:dyDescent="0.25">
      <c r="B914" s="478"/>
      <c r="C914" s="479"/>
      <c r="E914" s="480"/>
      <c r="G914" s="65"/>
    </row>
    <row r="915" spans="2:7" ht="14.25" customHeight="1" x14ac:dyDescent="0.25">
      <c r="B915" s="478"/>
      <c r="C915" s="479"/>
      <c r="E915" s="480"/>
      <c r="G915" s="65"/>
    </row>
    <row r="916" spans="2:7" ht="14.25" customHeight="1" x14ac:dyDescent="0.25">
      <c r="B916" s="478"/>
      <c r="C916" s="479"/>
      <c r="E916" s="480"/>
      <c r="G916" s="65"/>
    </row>
    <row r="917" spans="2:7" ht="14.25" customHeight="1" x14ac:dyDescent="0.25">
      <c r="B917" s="478"/>
      <c r="C917" s="479"/>
      <c r="E917" s="480"/>
      <c r="G917" s="65"/>
    </row>
    <row r="918" spans="2:7" ht="14.25" customHeight="1" x14ac:dyDescent="0.25">
      <c r="B918" s="478"/>
      <c r="C918" s="479"/>
      <c r="E918" s="480"/>
      <c r="G918" s="65"/>
    </row>
    <row r="919" spans="2:7" ht="14.25" customHeight="1" x14ac:dyDescent="0.25">
      <c r="B919" s="478"/>
      <c r="C919" s="479"/>
      <c r="E919" s="480"/>
      <c r="G919" s="65"/>
    </row>
    <row r="920" spans="2:7" ht="14.25" customHeight="1" x14ac:dyDescent="0.25">
      <c r="B920" s="478"/>
      <c r="C920" s="479"/>
      <c r="E920" s="480"/>
      <c r="G920" s="65"/>
    </row>
    <row r="921" spans="2:7" ht="14.25" customHeight="1" x14ac:dyDescent="0.25">
      <c r="B921" s="478"/>
      <c r="C921" s="479"/>
      <c r="E921" s="480"/>
      <c r="G921" s="65"/>
    </row>
    <row r="922" spans="2:7" ht="14.25" customHeight="1" x14ac:dyDescent="0.25">
      <c r="B922" s="478"/>
      <c r="C922" s="479"/>
      <c r="E922" s="480"/>
      <c r="G922" s="65"/>
    </row>
    <row r="923" spans="2:7" ht="14.25" customHeight="1" x14ac:dyDescent="0.25">
      <c r="B923" s="478"/>
      <c r="C923" s="479"/>
      <c r="E923" s="480"/>
      <c r="G923" s="65"/>
    </row>
    <row r="924" spans="2:7" ht="14.25" customHeight="1" x14ac:dyDescent="0.25">
      <c r="B924" s="478"/>
      <c r="C924" s="479"/>
      <c r="E924" s="480"/>
      <c r="G924" s="65"/>
    </row>
    <row r="925" spans="2:7" ht="14.25" customHeight="1" x14ac:dyDescent="0.25">
      <c r="B925" s="478"/>
      <c r="C925" s="479"/>
      <c r="E925" s="480"/>
      <c r="G925" s="65"/>
    </row>
    <row r="926" spans="2:7" ht="14.25" customHeight="1" x14ac:dyDescent="0.25">
      <c r="B926" s="478"/>
      <c r="C926" s="479"/>
      <c r="E926" s="480"/>
      <c r="G926" s="65"/>
    </row>
    <row r="927" spans="2:7" ht="14.25" customHeight="1" x14ac:dyDescent="0.25">
      <c r="B927" s="478"/>
      <c r="C927" s="479"/>
      <c r="E927" s="480"/>
      <c r="G927" s="65"/>
    </row>
    <row r="928" spans="2:7" ht="14.25" customHeight="1" x14ac:dyDescent="0.25">
      <c r="B928" s="478"/>
      <c r="C928" s="479"/>
      <c r="E928" s="480"/>
      <c r="G928" s="65"/>
    </row>
    <row r="929" spans="2:7" ht="14.25" customHeight="1" x14ac:dyDescent="0.25">
      <c r="B929" s="478"/>
      <c r="C929" s="479"/>
      <c r="E929" s="480"/>
      <c r="G929" s="65"/>
    </row>
    <row r="930" spans="2:7" ht="14.25" customHeight="1" x14ac:dyDescent="0.25">
      <c r="B930" s="478"/>
      <c r="C930" s="479"/>
      <c r="E930" s="480"/>
      <c r="G930" s="65"/>
    </row>
    <row r="931" spans="2:7" ht="14.25" customHeight="1" x14ac:dyDescent="0.25">
      <c r="B931" s="478"/>
      <c r="C931" s="479"/>
      <c r="E931" s="480"/>
      <c r="G931" s="65"/>
    </row>
    <row r="932" spans="2:7" ht="14.25" customHeight="1" x14ac:dyDescent="0.25">
      <c r="B932" s="478"/>
      <c r="C932" s="479"/>
      <c r="E932" s="480"/>
      <c r="G932" s="65"/>
    </row>
    <row r="933" spans="2:7" ht="14.25" customHeight="1" x14ac:dyDescent="0.25">
      <c r="B933" s="478"/>
      <c r="C933" s="479"/>
      <c r="E933" s="480"/>
      <c r="G933" s="65"/>
    </row>
    <row r="934" spans="2:7" ht="14.25" customHeight="1" x14ac:dyDescent="0.25">
      <c r="B934" s="478"/>
      <c r="C934" s="479"/>
      <c r="E934" s="480"/>
      <c r="G934" s="65"/>
    </row>
    <row r="935" spans="2:7" ht="14.25" customHeight="1" x14ac:dyDescent="0.25">
      <c r="B935" s="478"/>
      <c r="C935" s="479"/>
      <c r="E935" s="480"/>
      <c r="G935" s="65"/>
    </row>
    <row r="936" spans="2:7" ht="14.25" customHeight="1" x14ac:dyDescent="0.25">
      <c r="B936" s="478"/>
      <c r="C936" s="479"/>
      <c r="E936" s="480"/>
      <c r="G936" s="65"/>
    </row>
    <row r="937" spans="2:7" ht="14.25" customHeight="1" x14ac:dyDescent="0.25">
      <c r="B937" s="478"/>
      <c r="C937" s="479"/>
      <c r="E937" s="480"/>
      <c r="G937" s="65"/>
    </row>
    <row r="938" spans="2:7" ht="14.25" customHeight="1" x14ac:dyDescent="0.25">
      <c r="B938" s="478"/>
      <c r="C938" s="479"/>
      <c r="E938" s="480"/>
      <c r="G938" s="65"/>
    </row>
    <row r="939" spans="2:7" ht="14.25" customHeight="1" x14ac:dyDescent="0.25">
      <c r="B939" s="478"/>
      <c r="C939" s="479"/>
      <c r="E939" s="480"/>
      <c r="G939" s="65"/>
    </row>
    <row r="940" spans="2:7" ht="14.25" customHeight="1" x14ac:dyDescent="0.25">
      <c r="B940" s="478"/>
      <c r="C940" s="479"/>
      <c r="E940" s="480"/>
      <c r="G940" s="65"/>
    </row>
    <row r="941" spans="2:7" ht="14.25" customHeight="1" x14ac:dyDescent="0.25">
      <c r="B941" s="478"/>
      <c r="C941" s="479"/>
      <c r="E941" s="480"/>
      <c r="G941" s="65"/>
    </row>
    <row r="942" spans="2:7" ht="14.25" customHeight="1" x14ac:dyDescent="0.25">
      <c r="B942" s="478"/>
      <c r="C942" s="479"/>
      <c r="E942" s="480"/>
      <c r="G942" s="65"/>
    </row>
    <row r="943" spans="2:7" ht="14.25" customHeight="1" x14ac:dyDescent="0.25">
      <c r="B943" s="478"/>
      <c r="C943" s="479"/>
      <c r="E943" s="480"/>
      <c r="G943" s="65"/>
    </row>
    <row r="944" spans="2:7" ht="14.25" customHeight="1" x14ac:dyDescent="0.25">
      <c r="B944" s="478"/>
      <c r="C944" s="479"/>
      <c r="E944" s="480"/>
      <c r="G944" s="65"/>
    </row>
    <row r="945" spans="2:7" ht="14.25" customHeight="1" x14ac:dyDescent="0.25">
      <c r="B945" s="478"/>
      <c r="C945" s="479"/>
      <c r="E945" s="480"/>
      <c r="G945" s="65"/>
    </row>
    <row r="946" spans="2:7" ht="14.25" customHeight="1" x14ac:dyDescent="0.25">
      <c r="B946" s="478"/>
      <c r="C946" s="479"/>
      <c r="E946" s="480"/>
      <c r="G946" s="65"/>
    </row>
    <row r="947" spans="2:7" ht="14.25" customHeight="1" x14ac:dyDescent="0.25">
      <c r="B947" s="478"/>
      <c r="C947" s="479"/>
      <c r="E947" s="480"/>
      <c r="G947" s="65"/>
    </row>
    <row r="948" spans="2:7" ht="14.25" customHeight="1" x14ac:dyDescent="0.25">
      <c r="B948" s="478"/>
      <c r="C948" s="479"/>
      <c r="E948" s="480"/>
      <c r="G948" s="65"/>
    </row>
    <row r="949" spans="2:7" ht="14.25" customHeight="1" x14ac:dyDescent="0.25">
      <c r="B949" s="478"/>
      <c r="C949" s="479"/>
      <c r="E949" s="480"/>
      <c r="G949" s="65"/>
    </row>
    <row r="950" spans="2:7" ht="14.25" customHeight="1" x14ac:dyDescent="0.25">
      <c r="B950" s="478"/>
      <c r="C950" s="479"/>
      <c r="E950" s="480"/>
      <c r="G950" s="65"/>
    </row>
    <row r="951" spans="2:7" ht="14.25" customHeight="1" x14ac:dyDescent="0.25">
      <c r="B951" s="478"/>
      <c r="C951" s="479"/>
      <c r="E951" s="480"/>
      <c r="G951" s="65"/>
    </row>
    <row r="952" spans="2:7" ht="14.25" customHeight="1" x14ac:dyDescent="0.25">
      <c r="B952" s="478"/>
      <c r="C952" s="479"/>
      <c r="E952" s="480"/>
      <c r="G952" s="65"/>
    </row>
    <row r="953" spans="2:7" ht="14.25" customHeight="1" x14ac:dyDescent="0.25">
      <c r="B953" s="478"/>
      <c r="C953" s="479"/>
      <c r="E953" s="480"/>
      <c r="G953" s="65"/>
    </row>
    <row r="954" spans="2:7" ht="14.25" customHeight="1" x14ac:dyDescent="0.25">
      <c r="B954" s="478"/>
      <c r="C954" s="479"/>
      <c r="E954" s="480"/>
      <c r="G954" s="65"/>
    </row>
    <row r="955" spans="2:7" ht="14.25" customHeight="1" x14ac:dyDescent="0.25">
      <c r="B955" s="478"/>
      <c r="C955" s="479"/>
      <c r="E955" s="480"/>
      <c r="G955" s="65"/>
    </row>
    <row r="956" spans="2:7" ht="14.25" customHeight="1" x14ac:dyDescent="0.25">
      <c r="B956" s="478"/>
      <c r="C956" s="479"/>
      <c r="E956" s="480"/>
      <c r="G956" s="65"/>
    </row>
    <row r="957" spans="2:7" ht="14.25" customHeight="1" x14ac:dyDescent="0.25">
      <c r="B957" s="478"/>
      <c r="C957" s="479"/>
      <c r="E957" s="480"/>
      <c r="G957" s="65"/>
    </row>
    <row r="958" spans="2:7" ht="14.25" customHeight="1" x14ac:dyDescent="0.25">
      <c r="B958" s="478"/>
      <c r="C958" s="479"/>
      <c r="E958" s="480"/>
      <c r="G958" s="65"/>
    </row>
    <row r="959" spans="2:7" ht="14.25" customHeight="1" x14ac:dyDescent="0.25">
      <c r="B959" s="478"/>
      <c r="C959" s="479"/>
      <c r="E959" s="480"/>
      <c r="G959" s="65"/>
    </row>
    <row r="960" spans="2:7" ht="14.25" customHeight="1" x14ac:dyDescent="0.25">
      <c r="B960" s="478"/>
      <c r="C960" s="479"/>
      <c r="E960" s="480"/>
      <c r="G960" s="65"/>
    </row>
    <row r="961" spans="2:7" ht="14.25" customHeight="1" x14ac:dyDescent="0.25">
      <c r="B961" s="478"/>
      <c r="C961" s="479"/>
      <c r="E961" s="480"/>
      <c r="G961" s="65"/>
    </row>
    <row r="962" spans="2:7" ht="14.25" customHeight="1" x14ac:dyDescent="0.25">
      <c r="B962" s="478"/>
      <c r="C962" s="479"/>
      <c r="E962" s="480"/>
      <c r="G962" s="65"/>
    </row>
    <row r="963" spans="2:7" ht="14.25" customHeight="1" x14ac:dyDescent="0.25">
      <c r="B963" s="478"/>
      <c r="C963" s="479"/>
      <c r="E963" s="480"/>
      <c r="G963" s="65"/>
    </row>
    <row r="964" spans="2:7" ht="14.25" customHeight="1" x14ac:dyDescent="0.25">
      <c r="B964" s="478"/>
      <c r="C964" s="479"/>
      <c r="E964" s="480"/>
      <c r="G964" s="65"/>
    </row>
    <row r="965" spans="2:7" ht="14.25" customHeight="1" x14ac:dyDescent="0.25">
      <c r="B965" s="478"/>
      <c r="C965" s="479"/>
      <c r="E965" s="480"/>
      <c r="G965" s="65"/>
    </row>
    <row r="966" spans="2:7" ht="14.25" customHeight="1" x14ac:dyDescent="0.25">
      <c r="B966" s="478"/>
      <c r="C966" s="479"/>
      <c r="E966" s="480"/>
      <c r="G966" s="65"/>
    </row>
    <row r="967" spans="2:7" ht="14.25" customHeight="1" x14ac:dyDescent="0.25">
      <c r="B967" s="478"/>
      <c r="C967" s="479"/>
      <c r="E967" s="480"/>
      <c r="G967" s="65"/>
    </row>
    <row r="968" spans="2:7" ht="14.25" customHeight="1" x14ac:dyDescent="0.25">
      <c r="B968" s="478"/>
      <c r="C968" s="479"/>
      <c r="E968" s="480"/>
      <c r="G968" s="65"/>
    </row>
    <row r="969" spans="2:7" ht="14.25" customHeight="1" x14ac:dyDescent="0.25">
      <c r="B969" s="478"/>
      <c r="C969" s="479"/>
      <c r="E969" s="480"/>
      <c r="G969" s="65"/>
    </row>
    <row r="970" spans="2:7" ht="14.25" customHeight="1" x14ac:dyDescent="0.25">
      <c r="B970" s="478"/>
      <c r="C970" s="479"/>
      <c r="E970" s="480"/>
      <c r="G970" s="65"/>
    </row>
    <row r="971" spans="2:7" ht="14.25" customHeight="1" x14ac:dyDescent="0.25">
      <c r="B971" s="478"/>
      <c r="C971" s="479"/>
      <c r="E971" s="480"/>
      <c r="G971" s="65"/>
    </row>
    <row r="972" spans="2:7" ht="14.25" customHeight="1" x14ac:dyDescent="0.25">
      <c r="B972" s="478"/>
      <c r="C972" s="479"/>
      <c r="E972" s="480"/>
      <c r="G972" s="65"/>
    </row>
    <row r="973" spans="2:7" ht="14.25" customHeight="1" x14ac:dyDescent="0.25">
      <c r="B973" s="478"/>
      <c r="C973" s="479"/>
      <c r="E973" s="480"/>
      <c r="G973" s="65"/>
    </row>
    <row r="974" spans="2:7" ht="14.25" customHeight="1" x14ac:dyDescent="0.25">
      <c r="B974" s="478"/>
      <c r="C974" s="479"/>
      <c r="E974" s="480"/>
      <c r="G974" s="65"/>
    </row>
    <row r="975" spans="2:7" ht="14.25" customHeight="1" x14ac:dyDescent="0.25">
      <c r="B975" s="478"/>
      <c r="C975" s="479"/>
      <c r="E975" s="480"/>
      <c r="G975" s="65"/>
    </row>
    <row r="976" spans="2:7" ht="14.25" customHeight="1" x14ac:dyDescent="0.25">
      <c r="B976" s="478"/>
      <c r="C976" s="479"/>
      <c r="E976" s="480"/>
      <c r="G976" s="65"/>
    </row>
    <row r="977" spans="2:7" ht="14.25" customHeight="1" x14ac:dyDescent="0.25">
      <c r="B977" s="478"/>
      <c r="C977" s="479"/>
      <c r="E977" s="480"/>
      <c r="G977" s="65"/>
    </row>
    <row r="978" spans="2:7" ht="14.25" customHeight="1" x14ac:dyDescent="0.25">
      <c r="B978" s="478"/>
      <c r="C978" s="479"/>
      <c r="E978" s="480"/>
      <c r="G978" s="65"/>
    </row>
    <row r="979" spans="2:7" ht="14.25" customHeight="1" x14ac:dyDescent="0.25">
      <c r="B979" s="478"/>
      <c r="C979" s="479"/>
      <c r="E979" s="480"/>
      <c r="G979" s="65"/>
    </row>
    <row r="980" spans="2:7" ht="14.25" customHeight="1" x14ac:dyDescent="0.25">
      <c r="B980" s="478"/>
      <c r="C980" s="479"/>
      <c r="E980" s="480"/>
      <c r="G980" s="65"/>
    </row>
    <row r="981" spans="2:7" ht="14.25" customHeight="1" x14ac:dyDescent="0.25">
      <c r="B981" s="478"/>
      <c r="C981" s="479"/>
      <c r="E981" s="480"/>
      <c r="G981" s="65"/>
    </row>
    <row r="982" spans="2:7" ht="14.25" customHeight="1" x14ac:dyDescent="0.25">
      <c r="B982" s="478"/>
      <c r="C982" s="479"/>
      <c r="E982" s="480"/>
      <c r="G982" s="65"/>
    </row>
    <row r="983" spans="2:7" ht="14.25" customHeight="1" x14ac:dyDescent="0.25">
      <c r="B983" s="478"/>
      <c r="C983" s="479"/>
      <c r="E983" s="480"/>
      <c r="G983" s="65"/>
    </row>
    <row r="984" spans="2:7" ht="14.25" customHeight="1" x14ac:dyDescent="0.25">
      <c r="B984" s="478"/>
      <c r="C984" s="479"/>
      <c r="E984" s="480"/>
      <c r="G984" s="65"/>
    </row>
    <row r="985" spans="2:7" ht="14.25" customHeight="1" x14ac:dyDescent="0.25">
      <c r="B985" s="478"/>
      <c r="C985" s="479"/>
      <c r="E985" s="480"/>
      <c r="G985" s="65"/>
    </row>
    <row r="986" spans="2:7" ht="14.25" customHeight="1" x14ac:dyDescent="0.25">
      <c r="B986" s="478"/>
      <c r="C986" s="479"/>
      <c r="E986" s="480"/>
      <c r="G986" s="65"/>
    </row>
    <row r="987" spans="2:7" ht="14.25" customHeight="1" x14ac:dyDescent="0.25">
      <c r="B987" s="478"/>
      <c r="C987" s="479"/>
      <c r="E987" s="480"/>
      <c r="G987" s="65"/>
    </row>
    <row r="988" spans="2:7" ht="14.25" customHeight="1" x14ac:dyDescent="0.25">
      <c r="B988" s="478"/>
      <c r="C988" s="479"/>
      <c r="E988" s="480"/>
      <c r="G988" s="65"/>
    </row>
    <row r="989" spans="2:7" ht="14.25" customHeight="1" x14ac:dyDescent="0.25">
      <c r="B989" s="478"/>
      <c r="C989" s="479"/>
      <c r="E989" s="480"/>
      <c r="G989" s="65"/>
    </row>
    <row r="990" spans="2:7" ht="14.25" customHeight="1" x14ac:dyDescent="0.25">
      <c r="B990" s="478"/>
      <c r="C990" s="479"/>
      <c r="E990" s="480"/>
      <c r="G990" s="65"/>
    </row>
    <row r="991" spans="2:7" ht="14.25" customHeight="1" x14ac:dyDescent="0.25">
      <c r="B991" s="478"/>
      <c r="C991" s="479"/>
      <c r="E991" s="480"/>
      <c r="G991" s="65"/>
    </row>
    <row r="992" spans="2:7" ht="14.25" customHeight="1" x14ac:dyDescent="0.25">
      <c r="B992" s="478"/>
      <c r="C992" s="479"/>
      <c r="E992" s="480"/>
      <c r="G992" s="65"/>
    </row>
    <row r="993" spans="2:7" ht="14.25" customHeight="1" x14ac:dyDescent="0.25">
      <c r="B993" s="478"/>
      <c r="C993" s="479"/>
      <c r="E993" s="480"/>
      <c r="G993" s="65"/>
    </row>
    <row r="994" spans="2:7" ht="14.25" customHeight="1" x14ac:dyDescent="0.25">
      <c r="B994" s="478"/>
      <c r="C994" s="479"/>
      <c r="E994" s="480"/>
      <c r="G994" s="65"/>
    </row>
    <row r="995" spans="2:7" ht="14.25" customHeight="1" x14ac:dyDescent="0.25">
      <c r="B995" s="478"/>
      <c r="C995" s="479"/>
      <c r="E995" s="480"/>
      <c r="G995" s="65"/>
    </row>
    <row r="996" spans="2:7" ht="14.25" customHeight="1" x14ac:dyDescent="0.25">
      <c r="B996" s="478"/>
      <c r="C996" s="479"/>
      <c r="E996" s="480"/>
      <c r="G996" s="65"/>
    </row>
    <row r="997" spans="2:7" ht="14.25" customHeight="1" x14ac:dyDescent="0.25">
      <c r="B997" s="478"/>
      <c r="C997" s="479"/>
      <c r="E997" s="480"/>
      <c r="G997" s="65"/>
    </row>
    <row r="998" spans="2:7" ht="14.25" customHeight="1" x14ac:dyDescent="0.25">
      <c r="B998" s="478"/>
      <c r="C998" s="479"/>
      <c r="E998" s="480"/>
      <c r="G998" s="65"/>
    </row>
    <row r="999" spans="2:7" ht="14.25" customHeight="1" x14ac:dyDescent="0.25">
      <c r="B999" s="478"/>
      <c r="C999" s="479"/>
      <c r="E999" s="480"/>
      <c r="G999" s="65"/>
    </row>
    <row r="1000" spans="2:7" ht="14.25" customHeight="1" x14ac:dyDescent="0.25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2578125" defaultRowHeight="15" customHeight="1" x14ac:dyDescent="0.25"/>
  <cols>
    <col min="1" max="1" width="5" customWidth="1"/>
    <col min="2" max="2" width="12.7109375" customWidth="1"/>
    <col min="3" max="3" width="23.28515625" customWidth="1"/>
    <col min="4" max="4" width="17.5703125" customWidth="1"/>
    <col min="5" max="5" width="29" customWidth="1"/>
    <col min="6" max="6" width="24.85546875" customWidth="1"/>
    <col min="7" max="7" width="22" customWidth="1"/>
    <col min="8" max="8" width="15.5703125" customWidth="1"/>
    <col min="9" max="9" width="19.5703125" customWidth="1"/>
    <col min="10" max="10" width="20.140625" customWidth="1"/>
    <col min="11" max="11" width="16.7109375" customWidth="1"/>
    <col min="12" max="12" width="15.28515625" customWidth="1"/>
    <col min="13" max="13" width="19" customWidth="1"/>
    <col min="14" max="14" width="19.5703125" customWidth="1"/>
    <col min="15" max="15" width="16.7109375" customWidth="1"/>
    <col min="16" max="16" width="15.28515625" customWidth="1"/>
    <col min="17" max="17" width="8.7109375" customWidth="1"/>
    <col min="18" max="18" width="14.7109375" customWidth="1"/>
    <col min="19" max="19" width="11.85546875" customWidth="1"/>
    <col min="20" max="20" width="10.5703125" customWidth="1"/>
    <col min="21" max="21" width="9.140625" customWidth="1"/>
    <col min="22" max="26" width="8.7109375" customWidth="1"/>
  </cols>
  <sheetData>
    <row r="1" spans="1:26" ht="14.25" customHeight="1" x14ac:dyDescent="0.25">
      <c r="A1" s="484"/>
      <c r="C1" s="573" t="s">
        <v>785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25">
      <c r="A2" s="487" t="s">
        <v>659</v>
      </c>
      <c r="B2" s="488" t="s">
        <v>774</v>
      </c>
      <c r="C2" s="489" t="s">
        <v>786</v>
      </c>
      <c r="D2" s="489" t="s">
        <v>787</v>
      </c>
      <c r="E2" s="489" t="s">
        <v>788</v>
      </c>
      <c r="F2" s="489" t="s">
        <v>789</v>
      </c>
      <c r="G2" s="489" t="s">
        <v>790</v>
      </c>
      <c r="H2" s="489" t="s">
        <v>791</v>
      </c>
      <c r="I2" s="490" t="s">
        <v>792</v>
      </c>
      <c r="J2" s="490" t="s">
        <v>793</v>
      </c>
      <c r="K2" s="490" t="s">
        <v>794</v>
      </c>
      <c r="L2" s="490" t="s">
        <v>795</v>
      </c>
      <c r="M2" s="491" t="s">
        <v>796</v>
      </c>
      <c r="N2" s="491" t="s">
        <v>797</v>
      </c>
      <c r="O2" s="491" t="s">
        <v>794</v>
      </c>
      <c r="P2" s="491" t="s">
        <v>795</v>
      </c>
      <c r="Q2" s="492"/>
      <c r="R2" s="493" t="s">
        <v>798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25">
      <c r="A3" s="495">
        <v>2020</v>
      </c>
      <c r="B3" s="496" t="s">
        <v>799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25">
      <c r="A4" s="501">
        <v>2020</v>
      </c>
      <c r="B4" s="47" t="s">
        <v>800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25">
      <c r="A5" s="501">
        <v>2020</v>
      </c>
      <c r="B5" s="47" t="s">
        <v>801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25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25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25">
      <c r="A8" s="495">
        <v>2021</v>
      </c>
      <c r="B8" s="496" t="s">
        <v>802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25">
      <c r="A9" s="501">
        <v>2021</v>
      </c>
      <c r="B9" s="47" t="s">
        <v>800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25">
      <c r="A10" s="501">
        <v>2021</v>
      </c>
      <c r="B10" s="47" t="s">
        <v>801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25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25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25">
      <c r="A13" s="495">
        <v>2022</v>
      </c>
      <c r="B13" s="496" t="s">
        <v>799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25">
      <c r="A14" s="501">
        <v>2022</v>
      </c>
      <c r="B14" s="47" t="s">
        <v>800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25">
      <c r="A15" s="501">
        <v>2022</v>
      </c>
      <c r="B15" s="47" t="s">
        <v>801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25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25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25">
      <c r="A18" s="495">
        <v>2023</v>
      </c>
      <c r="B18" s="496" t="s">
        <v>799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25">
      <c r="A19" s="501">
        <v>2023</v>
      </c>
      <c r="B19" s="47" t="s">
        <v>803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25">
      <c r="A20" s="501">
        <v>2023</v>
      </c>
      <c r="B20" s="47" t="s">
        <v>800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25">
      <c r="A21" s="501">
        <v>2023</v>
      </c>
      <c r="B21" s="47" t="s">
        <v>801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25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25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25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25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25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25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25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25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25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25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25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25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25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25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25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25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25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25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25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25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25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25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25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25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25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25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25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25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25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25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25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25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25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25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25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25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25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25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25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25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25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25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25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25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25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25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25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25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25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25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25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25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25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25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25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25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25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25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25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25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25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25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25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25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25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25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25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25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25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25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25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25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25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25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25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25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25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25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25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25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25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25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25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25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25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25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25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25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25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25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25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25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25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25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25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25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25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25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25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25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25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25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25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25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25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25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25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25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25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25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25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25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25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25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25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25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25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25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25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25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25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25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25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25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25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25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25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25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25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25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25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25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25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25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25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25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25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25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25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25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25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25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25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25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25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25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25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25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25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25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25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25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25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25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25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25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25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25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25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25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25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25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25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25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25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25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25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25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25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25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25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25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25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25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25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25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25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25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25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25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25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25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25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25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25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25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25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25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25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25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25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25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25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25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25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25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25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25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25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25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25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25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25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25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25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25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25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25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25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25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25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25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25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25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25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25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25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25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25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25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25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25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25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25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25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25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25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25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25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25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25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25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25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25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25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25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25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25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25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25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25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25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25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25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25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25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25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25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25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25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25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25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25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25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25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25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25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25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25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25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25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25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25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25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25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25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25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25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25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25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25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25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25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25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25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25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25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25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25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25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25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25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25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25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25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25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25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25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25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25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25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25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25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25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25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25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25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25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25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25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25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25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25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25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25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25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25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25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25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25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25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25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25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25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25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25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25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25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25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25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25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25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25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25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25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25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25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25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25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25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25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25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25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25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25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25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25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25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25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25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25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25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25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25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25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25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25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25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25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25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25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25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25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25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25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25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25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25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25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25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25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25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25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25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25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25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25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25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25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25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25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25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25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25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25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25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25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25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25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25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25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25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25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25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25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25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25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25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25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25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25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25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25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25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25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25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25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25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25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25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25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25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25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25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25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25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25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25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25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25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25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25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25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25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25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25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25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25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25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25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25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25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25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25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25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25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25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25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25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25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25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25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25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25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25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25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25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25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25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25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25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25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25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25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25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25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25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25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25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25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25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25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25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25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25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25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25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25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25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25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25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25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25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25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25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25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25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25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25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25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25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25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25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25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25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25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25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25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25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25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25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25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25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25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25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25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25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25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25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25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25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25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25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25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25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25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25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25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25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25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25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25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25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25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25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25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25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25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25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25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25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25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25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25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25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25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25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25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25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25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25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25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25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25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25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25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25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25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25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25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25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25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25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25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25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25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25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25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25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25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25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25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25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25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25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25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25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25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25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25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25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25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25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25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25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25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25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25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25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25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25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25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25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25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25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25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25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25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25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25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25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25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25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25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25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25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25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25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25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25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25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25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25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25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25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25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25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25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25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25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25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25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25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25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25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25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25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25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25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25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25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25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25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25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25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25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25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25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25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25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25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25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25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25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25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25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25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25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25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25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25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25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25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25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25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25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25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25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25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25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25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25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25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25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25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25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25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25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25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25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25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25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25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25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25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25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25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25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25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25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25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25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25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25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25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25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25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25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25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25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25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25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25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25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25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25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25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25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25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25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25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25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25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25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25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25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25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25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25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25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25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25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25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25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25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25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25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25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25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25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25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25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25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25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25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25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25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25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25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25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25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25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25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25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25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25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25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25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25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25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25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25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25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25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25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25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25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25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25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25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25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25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25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25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25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25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25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25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25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25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25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25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25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25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25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25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25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25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25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25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25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25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25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25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25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25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25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25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25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25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25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25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25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25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25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25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25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25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25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25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25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25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25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25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25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25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25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25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25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25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25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25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25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25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25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25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25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25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25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25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25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25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25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25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25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25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25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25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25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25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25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25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25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25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25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25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25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25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25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25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25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25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25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25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25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25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25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25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25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25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25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25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25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25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25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25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25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25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25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25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25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25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25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25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25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25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25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25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25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25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25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25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25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25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25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25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25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25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25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25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25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25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25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25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25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25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25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25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25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25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25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25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25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25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25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25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25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25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25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25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25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25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25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25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25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25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25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25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25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25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25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25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25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25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25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25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25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25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25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25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25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25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25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25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25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25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25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25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25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25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25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25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25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25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25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25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25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25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25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25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25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25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25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25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25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25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25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25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25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25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25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25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25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25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25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25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25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25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25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25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25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25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25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25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25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25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25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25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25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25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25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25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25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25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25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25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25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25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25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25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25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25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25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25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25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25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25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25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25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25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25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25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25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25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25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25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25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25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25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25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25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25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25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25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25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25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25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25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25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25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25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25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25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25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25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25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25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25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25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2026-10-31T11:27:26Z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